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codeName="ThisWorkbook" defaultThemeVersion="124226"/>
  <mc:AlternateContent xmlns:mc="http://schemas.openxmlformats.org/markup-compatibility/2006">
    <mc:Choice Requires="x15">
      <x15ac:absPath xmlns:x15ac="http://schemas.microsoft.com/office/spreadsheetml/2010/11/ac" url="C:\Users\Palp04\Desktop\KEC_New folder-@2025\Progress DPR Internal\"/>
    </mc:Choice>
  </mc:AlternateContent>
  <xr:revisionPtr revIDLastSave="0" documentId="13_ncr:1_{EBD86343-FA45-4BBD-8ABC-F8B4FE8DAFDC}" xr6:coauthVersionLast="47" xr6:coauthVersionMax="47" xr10:uidLastSave="{00000000-0000-0000-0000-000000000000}"/>
  <bookViews>
    <workbookView xWindow="-110" yWindow="-110" windowWidth="19420" windowHeight="11500" firstSheet="2" activeTab="8" xr2:uid="{00000000-000D-0000-FFFF-FFFF00000000}"/>
  </bookViews>
  <sheets>
    <sheet name="DPR-Summary" sheetId="3" r:id="rId1"/>
    <sheet name="Sheet1" sheetId="4" state="hidden" r:id="rId2"/>
    <sheet name="Project Details" sheetId="6" r:id="rId3"/>
    <sheet name="Sheet5" sheetId="16" state="hidden" r:id="rId4"/>
    <sheet name="Foundation" sheetId="5" r:id="rId5"/>
    <sheet name="Erection Compiled" sheetId="2" r:id="rId6"/>
    <sheet name="Balance Erc-RAJ" sheetId="10" state="hidden" r:id="rId7"/>
    <sheet name="ERC ROW-MP" sheetId="14" state="hidden" r:id="rId8"/>
    <sheet name="Stringing Compiled" sheetId="15" r:id="rId9"/>
    <sheet name="Visual Chart" sheetId="8" r:id="rId10"/>
    <sheet name="Erection Productivity" sheetId="11" r:id="rId11"/>
    <sheet name="Earthing Status" sheetId="17" state="hidden" r:id="rId12"/>
    <sheet name="Sheet4" sheetId="13" state="hidden" r:id="rId13"/>
    <sheet name="Sheet3" sheetId="12" state="hidden" r:id="rId14"/>
    <sheet name="Sheet2" sheetId="9" state="hidden"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6" hidden="1">'Balance Erc-RAJ'!$A$2:$F$38</definedName>
    <definedName name="_xlnm._FilterDatabase" localSheetId="7" hidden="1">'ERC ROW-MP'!$A$2:$F$79</definedName>
    <definedName name="_xlnm._FilterDatabase" localSheetId="5" hidden="1">'Erection Compiled'!$B$4:$N$331</definedName>
    <definedName name="_xlnm._FilterDatabase" localSheetId="4" hidden="1">Foundation!$B$26:$Z$391</definedName>
    <definedName name="_xlnm._FilterDatabase" localSheetId="3" hidden="1">Sheet5!$A$1:$D$91</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0">'DPR-Summary'!$B$1:$M$27</definedName>
    <definedName name="_xlnm.Print_Area" localSheetId="5">'Erection Compiled'!$A$1:$N$304</definedName>
    <definedName name="_xlnm.Print_Area" localSheetId="9">'Visual Chart'!$A$1:$AK$335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31" i="2" l="1"/>
  <c r="F330" i="2"/>
  <c r="F329" i="2"/>
  <c r="F328" i="2"/>
  <c r="L325" i="2"/>
  <c r="J249" i="5"/>
  <c r="J151" i="5"/>
  <c r="I385" i="5"/>
  <c r="I384" i="5"/>
  <c r="I383" i="5"/>
  <c r="I382" i="5"/>
  <c r="I373" i="5"/>
  <c r="I365" i="5"/>
  <c r="I334" i="5"/>
  <c r="I254" i="5"/>
  <c r="I253" i="5"/>
  <c r="I252" i="5"/>
  <c r="I251" i="5"/>
  <c r="I250" i="5"/>
  <c r="I249" i="5"/>
  <c r="I228" i="5"/>
  <c r="I180" i="5"/>
  <c r="I179" i="5"/>
  <c r="I178" i="5"/>
  <c r="I177" i="5"/>
  <c r="I176" i="5"/>
  <c r="I175" i="5"/>
  <c r="I163" i="5"/>
  <c r="I153" i="5"/>
  <c r="J153" i="5" s="1"/>
  <c r="I152" i="5"/>
  <c r="J152" i="5" s="1"/>
  <c r="I151" i="5"/>
  <c r="I150" i="5"/>
  <c r="I120" i="5"/>
  <c r="H385" i="5"/>
  <c r="J385" i="5" s="1"/>
  <c r="H384" i="5"/>
  <c r="J384" i="5" s="1"/>
  <c r="H383" i="5"/>
  <c r="J383" i="5" s="1"/>
  <c r="H382" i="5"/>
  <c r="J382" i="5" s="1"/>
  <c r="H373" i="5"/>
  <c r="J373" i="5" s="1"/>
  <c r="H365" i="5"/>
  <c r="J365" i="5" s="1"/>
  <c r="H334" i="5"/>
  <c r="J334" i="5" s="1"/>
  <c r="H254" i="5"/>
  <c r="J254" i="5" s="1"/>
  <c r="H253" i="5"/>
  <c r="J253" i="5" s="1"/>
  <c r="H252" i="5"/>
  <c r="H251" i="5"/>
  <c r="J251" i="5" s="1"/>
  <c r="H250" i="5"/>
  <c r="J250" i="5" s="1"/>
  <c r="H249" i="5"/>
  <c r="H228" i="5"/>
  <c r="J228" i="5" s="1"/>
  <c r="H180" i="5"/>
  <c r="J180" i="5" s="1"/>
  <c r="H179" i="5"/>
  <c r="J179" i="5" s="1"/>
  <c r="H178" i="5"/>
  <c r="J178" i="5" s="1"/>
  <c r="H177" i="5"/>
  <c r="J177" i="5" s="1"/>
  <c r="H176" i="5"/>
  <c r="J176" i="5" s="1"/>
  <c r="H175" i="5"/>
  <c r="J175" i="5" s="1"/>
  <c r="H163" i="5"/>
  <c r="J163" i="5" s="1"/>
  <c r="H153" i="5"/>
  <c r="H152" i="5"/>
  <c r="H151" i="5"/>
  <c r="H150" i="5"/>
  <c r="J150" i="5" s="1"/>
  <c r="H120" i="5"/>
  <c r="J120" i="5" s="1"/>
  <c r="I119" i="5"/>
  <c r="H119" i="5"/>
  <c r="J119" i="5" s="1"/>
  <c r="L321" i="2"/>
  <c r="L318" i="2"/>
  <c r="L326" i="2"/>
  <c r="F327" i="2"/>
  <c r="L324" i="2"/>
  <c r="F326" i="2"/>
  <c r="F325" i="2"/>
  <c r="L322" i="2"/>
  <c r="L323" i="2"/>
  <c r="AK36" i="8"/>
  <c r="H23" i="3"/>
  <c r="F324" i="2"/>
  <c r="L317" i="2"/>
  <c r="F323" i="2"/>
  <c r="L315" i="2"/>
  <c r="J252" i="5" l="1"/>
  <c r="F320" i="2"/>
  <c r="F322" i="2"/>
  <c r="F321" i="2"/>
  <c r="L316" i="2"/>
  <c r="L311" i="2"/>
  <c r="L313" i="2"/>
  <c r="L319" i="2" l="1"/>
  <c r="F319" i="2"/>
  <c r="F318" i="2"/>
  <c r="L314" i="2"/>
  <c r="L312" i="2"/>
  <c r="F312" i="2"/>
  <c r="F317" i="2" l="1"/>
  <c r="L308" i="2"/>
  <c r="F316" i="2"/>
  <c r="F315" i="2"/>
  <c r="L309" i="2"/>
  <c r="J23" i="3"/>
  <c r="H20" i="3"/>
  <c r="L310" i="2" l="1"/>
  <c r="F314" i="2" l="1"/>
  <c r="L306" i="2"/>
  <c r="F313" i="2"/>
  <c r="L296" i="2"/>
  <c r="K381" i="17"/>
  <c r="J381" i="17"/>
  <c r="L381" i="17" s="1"/>
  <c r="K380" i="17"/>
  <c r="J380" i="17"/>
  <c r="L380" i="17" s="1"/>
  <c r="K379" i="17"/>
  <c r="J379" i="17"/>
  <c r="L379" i="17" s="1"/>
  <c r="K378" i="17"/>
  <c r="J378" i="17"/>
  <c r="K377" i="17"/>
  <c r="J377" i="17"/>
  <c r="K376" i="17"/>
  <c r="J376" i="17"/>
  <c r="K375" i="17"/>
  <c r="J375" i="17"/>
  <c r="L375" i="17" s="1"/>
  <c r="K374" i="17"/>
  <c r="J374" i="17"/>
  <c r="L374" i="17" s="1"/>
  <c r="K372" i="17"/>
  <c r="J372" i="17"/>
  <c r="L372" i="17" s="1"/>
  <c r="K371" i="17"/>
  <c r="J371" i="17"/>
  <c r="L371" i="17" s="1"/>
  <c r="K370" i="17"/>
  <c r="J370" i="17"/>
  <c r="K369" i="17"/>
  <c r="J369" i="17"/>
  <c r="K368" i="17"/>
  <c r="J368" i="17"/>
  <c r="L368" i="17" s="1"/>
  <c r="K367" i="17"/>
  <c r="J367" i="17"/>
  <c r="L367" i="17" s="1"/>
  <c r="K366" i="17"/>
  <c r="J366" i="17"/>
  <c r="L366" i="17" s="1"/>
  <c r="K365" i="17"/>
  <c r="J365" i="17"/>
  <c r="L365" i="17" s="1"/>
  <c r="K362" i="17"/>
  <c r="J362" i="17"/>
  <c r="K360" i="17"/>
  <c r="J360" i="17"/>
  <c r="K359" i="17"/>
  <c r="J359" i="17"/>
  <c r="L359" i="17" s="1"/>
  <c r="K356" i="17"/>
  <c r="J356" i="17"/>
  <c r="L356" i="17" s="1"/>
  <c r="K355" i="17"/>
  <c r="J355" i="17"/>
  <c r="L355" i="17" s="1"/>
  <c r="K345" i="17"/>
  <c r="J345" i="17"/>
  <c r="L345" i="17" s="1"/>
  <c r="K342" i="17"/>
  <c r="J342" i="17"/>
  <c r="K341" i="17"/>
  <c r="J341" i="17"/>
  <c r="K340" i="17"/>
  <c r="J340" i="17"/>
  <c r="L340" i="17" s="1"/>
  <c r="K337" i="17"/>
  <c r="J337" i="17"/>
  <c r="L337" i="17" s="1"/>
  <c r="K336" i="17"/>
  <c r="J336" i="17"/>
  <c r="L336" i="17" s="1"/>
  <c r="K335" i="17"/>
  <c r="J335" i="17"/>
  <c r="L335" i="17" s="1"/>
  <c r="K328" i="17"/>
  <c r="J328" i="17"/>
  <c r="K325" i="17"/>
  <c r="J325" i="17"/>
  <c r="K321" i="17"/>
  <c r="J321" i="17"/>
  <c r="L321" i="17" s="1"/>
  <c r="K316" i="17"/>
  <c r="J316" i="17"/>
  <c r="L316" i="17" s="1"/>
  <c r="K306" i="17"/>
  <c r="J306" i="17"/>
  <c r="L306" i="17" s="1"/>
  <c r="K295" i="17"/>
  <c r="J295" i="17"/>
  <c r="L295" i="17" s="1"/>
  <c r="K294" i="17"/>
  <c r="J294" i="17"/>
  <c r="K286" i="17"/>
  <c r="J286" i="17"/>
  <c r="K285" i="17"/>
  <c r="J285" i="17"/>
  <c r="L285" i="17" s="1"/>
  <c r="K284" i="17"/>
  <c r="J284" i="17"/>
  <c r="L284" i="17" s="1"/>
  <c r="K279" i="17"/>
  <c r="J279" i="17"/>
  <c r="L279" i="17" s="1"/>
  <c r="K278" i="17"/>
  <c r="J278" i="17"/>
  <c r="L278" i="17" s="1"/>
  <c r="K269" i="17"/>
  <c r="J269" i="17"/>
  <c r="K267" i="17"/>
  <c r="J267" i="17"/>
  <c r="K264" i="17"/>
  <c r="J264" i="17"/>
  <c r="L264" i="17" s="1"/>
  <c r="K263" i="17"/>
  <c r="J263" i="17"/>
  <c r="L263" i="17" s="1"/>
  <c r="K262" i="17"/>
  <c r="J262" i="17"/>
  <c r="L262" i="17" s="1"/>
  <c r="K243" i="17"/>
  <c r="J243" i="17"/>
  <c r="L243" i="17" s="1"/>
  <c r="K230" i="17"/>
  <c r="J230" i="17"/>
  <c r="K229" i="17"/>
  <c r="J229" i="17"/>
  <c r="K225" i="17"/>
  <c r="J225" i="17"/>
  <c r="L225" i="17" s="1"/>
  <c r="K223" i="17"/>
  <c r="J223" i="17"/>
  <c r="L223" i="17" s="1"/>
  <c r="K217" i="17"/>
  <c r="J217" i="17"/>
  <c r="L217" i="17" s="1"/>
  <c r="K215" i="17"/>
  <c r="J215" i="17"/>
  <c r="L215" i="17" s="1"/>
  <c r="K211" i="17"/>
  <c r="J211" i="17"/>
  <c r="K210" i="17"/>
  <c r="J210" i="17"/>
  <c r="K193" i="17"/>
  <c r="J193" i="17"/>
  <c r="L193" i="17" s="1"/>
  <c r="K185" i="17"/>
  <c r="J185" i="17"/>
  <c r="L185" i="17" s="1"/>
  <c r="O184" i="17"/>
  <c r="O27" i="17" s="1"/>
  <c r="M184" i="17"/>
  <c r="M27" i="17" s="1"/>
  <c r="K184" i="17"/>
  <c r="J184" i="17"/>
  <c r="L184" i="17" s="1"/>
  <c r="K183" i="17"/>
  <c r="J183" i="17"/>
  <c r="K182" i="17"/>
  <c r="J182" i="17"/>
  <c r="K181" i="17"/>
  <c r="J181" i="17"/>
  <c r="L181" i="17" s="1"/>
  <c r="K166" i="17"/>
  <c r="J166" i="17"/>
  <c r="L166" i="17" s="1"/>
  <c r="K164" i="17"/>
  <c r="J164" i="17"/>
  <c r="L164" i="17" s="1"/>
  <c r="K162" i="17"/>
  <c r="J162" i="17"/>
  <c r="L162" i="17" s="1"/>
  <c r="K158" i="17"/>
  <c r="J158" i="17"/>
  <c r="K157" i="17"/>
  <c r="J157" i="17"/>
  <c r="K154" i="17"/>
  <c r="J154" i="17"/>
  <c r="L154" i="17" s="1"/>
  <c r="K149" i="17"/>
  <c r="J149" i="17"/>
  <c r="K147" i="17"/>
  <c r="J147" i="17"/>
  <c r="L147" i="17" s="1"/>
  <c r="K145" i="17"/>
  <c r="J145" i="17"/>
  <c r="K140" i="17"/>
  <c r="J140" i="17"/>
  <c r="K132" i="17"/>
  <c r="J132" i="17"/>
  <c r="K123" i="17"/>
  <c r="J123" i="17"/>
  <c r="L123" i="17" s="1"/>
  <c r="K121" i="17"/>
  <c r="J121" i="17"/>
  <c r="L121" i="17" s="1"/>
  <c r="K118" i="17"/>
  <c r="J118" i="17"/>
  <c r="L118" i="17" s="1"/>
  <c r="K117" i="17"/>
  <c r="J117" i="17"/>
  <c r="L117" i="17" s="1"/>
  <c r="K116" i="17"/>
  <c r="J116" i="17"/>
  <c r="K115" i="17"/>
  <c r="J115" i="17"/>
  <c r="K114" i="17"/>
  <c r="J114" i="17"/>
  <c r="L114" i="17" s="1"/>
  <c r="K113" i="17"/>
  <c r="J113" i="17"/>
  <c r="L113" i="17" s="1"/>
  <c r="K108" i="17"/>
  <c r="J108" i="17"/>
  <c r="L108" i="17" s="1"/>
  <c r="K103" i="17"/>
  <c r="J103" i="17"/>
  <c r="L103" i="17" s="1"/>
  <c r="K85" i="17"/>
  <c r="J85" i="17"/>
  <c r="K71" i="17"/>
  <c r="J71" i="17"/>
  <c r="K57" i="17"/>
  <c r="J57" i="17"/>
  <c r="L57" i="17" s="1"/>
  <c r="K56" i="17"/>
  <c r="J56" i="17"/>
  <c r="K50" i="17"/>
  <c r="J50" i="17"/>
  <c r="L50" i="17" s="1"/>
  <c r="K49" i="17"/>
  <c r="J49" i="17"/>
  <c r="L49" i="17" s="1"/>
  <c r="K47" i="17"/>
  <c r="J47" i="17"/>
  <c r="K45" i="17"/>
  <c r="J45" i="17"/>
  <c r="K44" i="17"/>
  <c r="J44" i="17"/>
  <c r="L44" i="17" s="1"/>
  <c r="K39" i="17"/>
  <c r="J39" i="17"/>
  <c r="L39" i="17" s="1"/>
  <c r="K30" i="17"/>
  <c r="J30" i="17"/>
  <c r="L30" i="17" s="1"/>
  <c r="K29" i="17"/>
  <c r="J29" i="17"/>
  <c r="L29" i="17" s="1"/>
  <c r="V27" i="17"/>
  <c r="K9" i="17" s="1"/>
  <c r="R27" i="17"/>
  <c r="Q27" i="17"/>
  <c r="P27" i="17"/>
  <c r="N27" i="17"/>
  <c r="G16" i="17"/>
  <c r="L16" i="17" s="1"/>
  <c r="N13" i="17"/>
  <c r="G13" i="17"/>
  <c r="L12" i="17"/>
  <c r="N9" i="17"/>
  <c r="L9" i="17"/>
  <c r="K7" i="17"/>
  <c r="L7" i="17" s="1"/>
  <c r="M6" i="17"/>
  <c r="K6" i="17"/>
  <c r="L6" i="17" s="1"/>
  <c r="V4" i="17"/>
  <c r="L305" i="2"/>
  <c r="L304" i="2"/>
  <c r="L297" i="2"/>
  <c r="L300" i="2"/>
  <c r="F311" i="2"/>
  <c r="F309" i="2"/>
  <c r="F310" i="2"/>
  <c r="F308" i="2"/>
  <c r="F307" i="2"/>
  <c r="F306" i="2"/>
  <c r="F305" i="2"/>
  <c r="L307" i="2"/>
  <c r="L302" i="2"/>
  <c r="L303" i="2"/>
  <c r="F23" i="3"/>
  <c r="Q7" i="15"/>
  <c r="L299" i="2"/>
  <c r="L293" i="2"/>
  <c r="AK25" i="8"/>
  <c r="Q6" i="15"/>
  <c r="L298" i="2"/>
  <c r="F304" i="2"/>
  <c r="L288" i="2"/>
  <c r="L290" i="2"/>
  <c r="L292" i="2"/>
  <c r="F303" i="2"/>
  <c r="L289" i="2"/>
  <c r="F302" i="2"/>
  <c r="L295" i="2"/>
  <c r="F300" i="2"/>
  <c r="L45" i="17" l="1"/>
  <c r="L182" i="17"/>
  <c r="L210" i="17"/>
  <c r="L325" i="17"/>
  <c r="L341" i="17"/>
  <c r="L360" i="17"/>
  <c r="L369" i="17"/>
  <c r="L376" i="17"/>
  <c r="L47" i="17"/>
  <c r="L85" i="17"/>
  <c r="L116" i="17"/>
  <c r="L140" i="17"/>
  <c r="L158" i="17"/>
  <c r="L183" i="17"/>
  <c r="L211" i="17"/>
  <c r="L230" i="17"/>
  <c r="L269" i="17"/>
  <c r="L294" i="17"/>
  <c r="L328" i="17"/>
  <c r="L342" i="17"/>
  <c r="L362" i="17"/>
  <c r="L370" i="17"/>
  <c r="L377" i="17"/>
  <c r="L378" i="17"/>
  <c r="L286" i="17"/>
  <c r="L115" i="17"/>
  <c r="L132" i="17"/>
  <c r="L157" i="17"/>
  <c r="L56" i="17"/>
  <c r="L145" i="17"/>
  <c r="L229" i="17"/>
  <c r="L267" i="17"/>
  <c r="K27" i="17"/>
  <c r="L71" i="17"/>
  <c r="L149" i="17"/>
  <c r="J27" i="17"/>
  <c r="AK318" i="8"/>
  <c r="AA330" i="8" s="1"/>
  <c r="F301" i="2"/>
  <c r="L294" i="2"/>
  <c r="L291" i="2"/>
  <c r="L284" i="2"/>
  <c r="F299" i="2"/>
  <c r="L287" i="2"/>
  <c r="F298" i="2"/>
  <c r="Q5" i="15"/>
  <c r="Q236" i="15" s="1"/>
  <c r="H22" i="3" s="1"/>
  <c r="J22" i="3" s="1"/>
  <c r="E236" i="15"/>
  <c r="F297" i="2"/>
  <c r="L286" i="2"/>
  <c r="F296" i="2"/>
  <c r="L282" i="2"/>
  <c r="F295" i="2"/>
  <c r="L281" i="2"/>
  <c r="L285" i="2"/>
  <c r="F294" i="2"/>
  <c r="F293" i="2"/>
  <c r="F292" i="2"/>
  <c r="F291" i="2"/>
  <c r="F290" i="2"/>
  <c r="F289" i="2"/>
  <c r="L267" i="2"/>
  <c r="L263" i="2"/>
  <c r="L273" i="2"/>
  <c r="L280" i="2"/>
  <c r="L277" i="2"/>
  <c r="F288" i="2"/>
  <c r="L276" i="2"/>
  <c r="F287" i="2"/>
  <c r="L279" i="2"/>
  <c r="L278" i="2"/>
  <c r="F286" i="2"/>
  <c r="F285" i="2"/>
  <c r="L274" i="2"/>
  <c r="L275" i="2"/>
  <c r="L283" i="2"/>
  <c r="L27" i="17" l="1"/>
  <c r="F284" i="2"/>
  <c r="F283" i="2"/>
  <c r="L271" i="2"/>
  <c r="F282" i="2"/>
  <c r="L251" i="2"/>
  <c r="F281" i="2" l="1"/>
  <c r="F280" i="2"/>
  <c r="F279" i="2"/>
  <c r="L268" i="2"/>
  <c r="L270" i="2"/>
  <c r="L272" i="2"/>
  <c r="F278" i="2"/>
  <c r="L265" i="2"/>
  <c r="F277" i="2"/>
  <c r="L260" i="2"/>
  <c r="F275" i="2"/>
  <c r="F274" i="2"/>
  <c r="F273" i="2"/>
  <c r="F276" i="2"/>
  <c r="L257" i="2"/>
  <c r="L269" i="2"/>
  <c r="L262" i="2"/>
  <c r="L264" i="2"/>
  <c r="F272" i="2"/>
  <c r="L259" i="2"/>
  <c r="F259" i="2"/>
  <c r="F271" i="2"/>
  <c r="L253" i="2"/>
  <c r="F270" i="2"/>
  <c r="L247" i="2"/>
  <c r="F269" i="2"/>
  <c r="L256" i="2"/>
  <c r="F256" i="2"/>
  <c r="F268" i="2"/>
  <c r="L266" i="2"/>
  <c r="L261" i="2"/>
  <c r="F267" i="2"/>
  <c r="F266" i="2"/>
  <c r="L252" i="2"/>
  <c r="L254" i="2"/>
  <c r="F265" i="2"/>
  <c r="F264" i="2"/>
  <c r="L258" i="2"/>
  <c r="F263" i="2"/>
  <c r="F262" i="2"/>
  <c r="L249" i="2"/>
  <c r="L248" i="2"/>
  <c r="AJ318" i="8"/>
  <c r="AH318" i="8"/>
  <c r="AA332" i="8" s="1"/>
  <c r="F261" i="2"/>
  <c r="L246" i="2"/>
  <c r="F260" i="2"/>
  <c r="L250" i="2" l="1"/>
  <c r="F215" i="2"/>
  <c r="L237" i="2"/>
  <c r="F258" i="2"/>
  <c r="F257" i="2"/>
  <c r="L244" i="2"/>
  <c r="L245" i="2"/>
  <c r="L243" i="2"/>
  <c r="I117" i="5"/>
  <c r="I367" i="5"/>
  <c r="I132" i="5"/>
  <c r="I85" i="5"/>
  <c r="I335" i="5"/>
  <c r="I229" i="5"/>
  <c r="I230" i="5"/>
  <c r="H117" i="5"/>
  <c r="H367" i="5"/>
  <c r="H132" i="5"/>
  <c r="H85" i="5"/>
  <c r="H335" i="5"/>
  <c r="H229" i="5"/>
  <c r="H230" i="5"/>
  <c r="J85" i="5" l="1"/>
  <c r="J132" i="5"/>
  <c r="J335" i="5"/>
  <c r="J367" i="5"/>
  <c r="J117" i="5"/>
  <c r="J230" i="5"/>
  <c r="J229" i="5"/>
  <c r="L255" i="2"/>
  <c r="F255" i="2"/>
  <c r="F251" i="2"/>
  <c r="F252" i="2"/>
  <c r="F254" i="2" l="1"/>
  <c r="F253" i="2"/>
  <c r="F250" i="2"/>
  <c r="L242" i="2"/>
  <c r="L215" i="2"/>
  <c r="L239" i="2"/>
  <c r="L217" i="2"/>
  <c r="L241" i="2"/>
  <c r="F248" i="2"/>
  <c r="F247" i="2"/>
  <c r="F249" i="2"/>
  <c r="L236" i="2"/>
  <c r="L240" i="2"/>
  <c r="L227" i="2"/>
  <c r="F246" i="2"/>
  <c r="F245" i="2"/>
  <c r="F244" i="2"/>
  <c r="F243" i="2"/>
  <c r="L235" i="2"/>
  <c r="L233" i="2"/>
  <c r="L232" i="2"/>
  <c r="L226" i="2"/>
  <c r="F242" i="2"/>
  <c r="L234" i="2"/>
  <c r="L238" i="2"/>
  <c r="F241" i="2"/>
  <c r="F240" i="2" l="1"/>
  <c r="F239" i="2"/>
  <c r="L229" i="2"/>
  <c r="L231" i="2"/>
  <c r="L204" i="2"/>
  <c r="F238" i="2"/>
  <c r="L228" i="2"/>
  <c r="L225" i="2"/>
  <c r="F237" i="2"/>
  <c r="F236" i="2"/>
  <c r="F235" i="2"/>
  <c r="F234" i="2"/>
  <c r="F233" i="2"/>
  <c r="F232" i="2"/>
  <c r="F231" i="2"/>
  <c r="L219" i="2"/>
  <c r="L224" i="2"/>
  <c r="L223" i="2"/>
  <c r="L221" i="2"/>
  <c r="L208" i="2"/>
  <c r="L214" i="2"/>
  <c r="L220" i="2"/>
  <c r="F230" i="2"/>
  <c r="L218" i="2"/>
  <c r="F229" i="2"/>
  <c r="L222" i="2"/>
  <c r="F228" i="2"/>
  <c r="F227" i="2"/>
  <c r="F226" i="2"/>
  <c r="L212" i="2"/>
  <c r="I44" i="5"/>
  <c r="H44" i="5"/>
  <c r="I336" i="5"/>
  <c r="I121" i="5"/>
  <c r="H336" i="5"/>
  <c r="H121" i="5"/>
  <c r="H210" i="5"/>
  <c r="H211" i="5"/>
  <c r="H225" i="5"/>
  <c r="H368" i="5"/>
  <c r="H116" i="5"/>
  <c r="H362" i="5"/>
  <c r="H118" i="5"/>
  <c r="I210" i="5"/>
  <c r="I211" i="5"/>
  <c r="I225" i="5"/>
  <c r="I368" i="5"/>
  <c r="I116" i="5"/>
  <c r="I362" i="5"/>
  <c r="I118" i="5"/>
  <c r="I115" i="5"/>
  <c r="I369" i="5"/>
  <c r="I371" i="5"/>
  <c r="I370" i="5"/>
  <c r="H115" i="5"/>
  <c r="H369" i="5"/>
  <c r="H371" i="5"/>
  <c r="H370" i="5"/>
  <c r="I294" i="5"/>
  <c r="I337" i="5"/>
  <c r="I149" i="5"/>
  <c r="I181" i="5"/>
  <c r="I114" i="5"/>
  <c r="H294" i="5"/>
  <c r="H337" i="5"/>
  <c r="H149" i="5"/>
  <c r="H181" i="5"/>
  <c r="H114" i="5"/>
  <c r="I366" i="5"/>
  <c r="I377" i="5"/>
  <c r="I378" i="5"/>
  <c r="I376" i="5"/>
  <c r="I264" i="5"/>
  <c r="I375" i="5"/>
  <c r="I374" i="5"/>
  <c r="I372" i="5"/>
  <c r="I380" i="5"/>
  <c r="I50" i="5"/>
  <c r="I286" i="5"/>
  <c r="H366" i="5"/>
  <c r="H377" i="5"/>
  <c r="H378" i="5"/>
  <c r="H376" i="5"/>
  <c r="H264" i="5"/>
  <c r="H375" i="5"/>
  <c r="H374" i="5"/>
  <c r="H372" i="5"/>
  <c r="H380" i="5"/>
  <c r="H50" i="5"/>
  <c r="H286" i="5"/>
  <c r="I182" i="5"/>
  <c r="I183" i="5"/>
  <c r="I355" i="5"/>
  <c r="I29" i="5"/>
  <c r="I217" i="5"/>
  <c r="I381" i="5"/>
  <c r="I185" i="5"/>
  <c r="I262" i="5"/>
  <c r="I285" i="5"/>
  <c r="H182" i="5"/>
  <c r="H183" i="5"/>
  <c r="H355" i="5"/>
  <c r="H29" i="5"/>
  <c r="H217" i="5"/>
  <c r="H381" i="5"/>
  <c r="H185" i="5"/>
  <c r="H262" i="5"/>
  <c r="H285" i="5"/>
  <c r="I123" i="5"/>
  <c r="H123" i="5"/>
  <c r="N27" i="5"/>
  <c r="J285" i="5" l="1"/>
  <c r="J181" i="5"/>
  <c r="J123" i="5"/>
  <c r="J362" i="5"/>
  <c r="J116" i="5"/>
  <c r="J368" i="5"/>
  <c r="J225" i="5"/>
  <c r="J121" i="5"/>
  <c r="J366" i="5"/>
  <c r="J369" i="5"/>
  <c r="J375" i="5"/>
  <c r="J115" i="5"/>
  <c r="J262" i="5"/>
  <c r="J211" i="5"/>
  <c r="J185" i="5"/>
  <c r="J294" i="5"/>
  <c r="J381" i="5"/>
  <c r="J370" i="5"/>
  <c r="J371" i="5"/>
  <c r="J336" i="5"/>
  <c r="J264" i="5"/>
  <c r="J44" i="5"/>
  <c r="J376" i="5"/>
  <c r="J217" i="5"/>
  <c r="J378" i="5"/>
  <c r="J29" i="5"/>
  <c r="J377" i="5"/>
  <c r="J355" i="5"/>
  <c r="J183" i="5"/>
  <c r="J118" i="5"/>
  <c r="J182" i="5"/>
  <c r="J286" i="5"/>
  <c r="J149" i="5"/>
  <c r="J210" i="5"/>
  <c r="J50" i="5"/>
  <c r="J337" i="5"/>
  <c r="J380" i="5"/>
  <c r="J372" i="5"/>
  <c r="J114" i="5"/>
  <c r="J374" i="5"/>
  <c r="H379" i="5"/>
  <c r="I379" i="5"/>
  <c r="F225" i="2"/>
  <c r="L216" i="2"/>
  <c r="AI318" i="8"/>
  <c r="F224" i="2"/>
  <c r="L176" i="2"/>
  <c r="L213" i="2"/>
  <c r="F223" i="2"/>
  <c r="F222" i="2"/>
  <c r="F221" i="2"/>
  <c r="F220" i="2"/>
  <c r="L207" i="2"/>
  <c r="L209" i="2"/>
  <c r="L206" i="2"/>
  <c r="L200" i="2"/>
  <c r="F219" i="2"/>
  <c r="L205" i="2"/>
  <c r="J379" i="5" l="1"/>
  <c r="L210" i="2"/>
  <c r="F218" i="2"/>
  <c r="F217" i="2"/>
  <c r="L178" i="2"/>
  <c r="F216" i="2"/>
  <c r="L211" i="2"/>
  <c r="L203" i="2"/>
  <c r="F214" i="2"/>
  <c r="L198" i="2"/>
  <c r="F213" i="2"/>
  <c r="L199" i="2"/>
  <c r="F211" i="2"/>
  <c r="F212" i="2"/>
  <c r="L197" i="2"/>
  <c r="L201" i="2"/>
  <c r="F210" i="2"/>
  <c r="F209" i="2"/>
  <c r="L202" i="2"/>
  <c r="L195" i="2"/>
  <c r="F208" i="2"/>
  <c r="F207" i="2"/>
  <c r="F206" i="2"/>
  <c r="F205" i="2"/>
  <c r="L196" i="2"/>
  <c r="F204" i="2"/>
  <c r="F203" i="2"/>
  <c r="L191" i="2" l="1"/>
  <c r="L193" i="2"/>
  <c r="F201" i="2"/>
  <c r="F202" i="2"/>
  <c r="L194" i="2"/>
  <c r="L188" i="2"/>
  <c r="F199" i="2"/>
  <c r="F200" i="2"/>
  <c r="L187" i="2"/>
  <c r="L192" i="2"/>
  <c r="F198" i="2"/>
  <c r="L190" i="2"/>
  <c r="F197" i="2"/>
  <c r="L180" i="2"/>
  <c r="F196" i="2"/>
  <c r="F195" i="2"/>
  <c r="F194" i="2"/>
  <c r="L177" i="2"/>
  <c r="L179" i="2"/>
  <c r="L189" i="2"/>
  <c r="L185" i="2"/>
  <c r="L166" i="2"/>
  <c r="L182" i="2"/>
  <c r="L183" i="2"/>
  <c r="L184" i="2"/>
  <c r="F193" i="2"/>
  <c r="F192" i="2"/>
  <c r="F191" i="2"/>
  <c r="F190" i="2"/>
  <c r="AC335" i="13"/>
  <c r="AC334" i="13"/>
  <c r="Y332" i="13"/>
  <c r="AC332" i="13" s="1"/>
  <c r="Y328" i="13"/>
  <c r="AJ318" i="13"/>
  <c r="AA330" i="13" s="1"/>
  <c r="AC330" i="13" s="1"/>
  <c r="AI318" i="13"/>
  <c r="AA328" i="13" s="1"/>
  <c r="AG318" i="13"/>
  <c r="AA326" i="13" s="1"/>
  <c r="AC326" i="13" s="1"/>
  <c r="AE21" i="13"/>
  <c r="AC21" i="13"/>
  <c r="AA21" i="13"/>
  <c r="Y21" i="13"/>
  <c r="W21" i="13"/>
  <c r="U21" i="13"/>
  <c r="Q21" i="13"/>
  <c r="O21" i="13"/>
  <c r="L181" i="2"/>
  <c r="F188" i="2"/>
  <c r="F189" i="2"/>
  <c r="L172" i="2"/>
  <c r="F187" i="2"/>
  <c r="L186" i="2"/>
  <c r="F186" i="2"/>
  <c r="F184" i="2"/>
  <c r="F185" i="2"/>
  <c r="L175" i="2"/>
  <c r="L174" i="2"/>
  <c r="F183" i="2"/>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AC328" i="13" l="1"/>
  <c r="F164" i="2"/>
  <c r="F165" i="2"/>
  <c r="L156" i="2"/>
  <c r="L149" i="2"/>
  <c r="L140" i="2"/>
  <c r="L150" i="2"/>
  <c r="F162" i="2"/>
  <c r="F160" i="2"/>
  <c r="F161" i="2"/>
  <c r="L154" i="2"/>
  <c r="L155" i="2"/>
  <c r="F159" i="2"/>
  <c r="F158" i="2" l="1"/>
  <c r="L152" i="2"/>
  <c r="L146" i="2"/>
  <c r="L151" i="2"/>
  <c r="F157" i="2"/>
  <c r="L144" i="2"/>
  <c r="F156" i="2"/>
  <c r="F155" i="2"/>
  <c r="L145" i="2"/>
  <c r="L147" i="2"/>
  <c r="I184" i="5"/>
  <c r="M184" i="5"/>
  <c r="F154" i="2"/>
  <c r="L153" i="2"/>
  <c r="F153" i="2"/>
  <c r="L148" i="2"/>
  <c r="F148" i="2"/>
  <c r="F152" i="2" l="1"/>
  <c r="F150" i="2"/>
  <c r="F151" i="2"/>
  <c r="L141" i="2"/>
  <c r="L137" i="2"/>
  <c r="L138" i="2"/>
  <c r="F149" i="2"/>
  <c r="F146" i="2"/>
  <c r="F147" i="2"/>
  <c r="L143" i="2"/>
  <c r="L132" i="2"/>
  <c r="J19" i="3"/>
  <c r="AC335" i="8"/>
  <c r="AC334" i="8"/>
  <c r="Y332" i="8"/>
  <c r="AC332" i="8" s="1"/>
  <c r="Y328" i="8"/>
  <c r="AC330" i="8"/>
  <c r="AA328" i="8"/>
  <c r="AA326" i="8"/>
  <c r="AC326" i="8" s="1"/>
  <c r="AE21" i="8"/>
  <c r="AC21" i="8"/>
  <c r="AA21" i="8"/>
  <c r="Y21" i="8"/>
  <c r="W21" i="8"/>
  <c r="U21" i="8"/>
  <c r="Q21" i="8"/>
  <c r="O21" i="8"/>
  <c r="AC328" i="8" l="1"/>
  <c r="F145" i="2"/>
  <c r="L139" i="2"/>
  <c r="F144" i="2"/>
  <c r="L135" i="2"/>
  <c r="F143" i="2" l="1"/>
  <c r="F142" i="2"/>
  <c r="F141" i="2"/>
  <c r="F140" i="2"/>
  <c r="F137" i="2" l="1"/>
  <c r="I215" i="5"/>
  <c r="H215" i="5"/>
  <c r="K184" i="5"/>
  <c r="H184" i="5" s="1"/>
  <c r="J184" i="5" s="1"/>
  <c r="I360" i="5"/>
  <c r="H360" i="5"/>
  <c r="L133" i="2"/>
  <c r="L112" i="2"/>
  <c r="L142" i="2"/>
  <c r="J215" i="5" l="1"/>
  <c r="J360" i="5"/>
  <c r="J18" i="3"/>
  <c r="J20" i="3"/>
  <c r="L136" i="2"/>
  <c r="L134" i="2"/>
  <c r="L131" i="2"/>
  <c r="L130" i="2"/>
  <c r="L129" i="2"/>
  <c r="L128" i="2"/>
  <c r="L127" i="2"/>
  <c r="F135" i="2" l="1"/>
  <c r="F136" i="2"/>
  <c r="F139" i="2"/>
  <c r="F138" i="2"/>
  <c r="L124" i="2"/>
  <c r="L126" i="2"/>
  <c r="L125" i="2"/>
  <c r="L123" i="2"/>
  <c r="L122" i="2"/>
  <c r="F134" i="2"/>
  <c r="L121" i="2"/>
  <c r="L113" i="2"/>
  <c r="F132" i="2"/>
  <c r="F133" i="2"/>
  <c r="L120" i="2"/>
  <c r="I359" i="5"/>
  <c r="H359" i="5"/>
  <c r="L119" i="2"/>
  <c r="L118" i="2"/>
  <c r="I57" i="5"/>
  <c r="H57" i="5"/>
  <c r="I49" i="5"/>
  <c r="H49" i="5"/>
  <c r="I47" i="5"/>
  <c r="H47" i="5"/>
  <c r="I279" i="5"/>
  <c r="H279" i="5"/>
  <c r="I223" i="5"/>
  <c r="H223" i="5"/>
  <c r="J279" i="5" l="1"/>
  <c r="J223" i="5"/>
  <c r="J359" i="5"/>
  <c r="J47" i="5"/>
  <c r="J49" i="5"/>
  <c r="J57" i="5"/>
  <c r="F128" i="2"/>
  <c r="F131" i="2"/>
  <c r="I162" i="5"/>
  <c r="H162" i="5"/>
  <c r="F120" i="2"/>
  <c r="F127" i="2"/>
  <c r="F130" i="2"/>
  <c r="F129" i="2"/>
  <c r="L111" i="2"/>
  <c r="L116" i="2"/>
  <c r="J162"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J15" i="3"/>
  <c r="L98" i="2"/>
  <c r="F96" i="2"/>
  <c r="F97" i="2"/>
  <c r="F98" i="2"/>
  <c r="F99" i="2"/>
  <c r="F100" i="2"/>
  <c r="F101" i="2"/>
  <c r="L95" i="2" l="1"/>
  <c r="F95" i="2"/>
  <c r="L81" i="2"/>
  <c r="L94" i="2"/>
  <c r="L93" i="2"/>
  <c r="I328" i="5" l="1"/>
  <c r="H328" i="5"/>
  <c r="I306" i="5"/>
  <c r="H306" i="5"/>
  <c r="J306" i="5" s="1"/>
  <c r="I157" i="5"/>
  <c r="H157" i="5"/>
  <c r="I113" i="5"/>
  <c r="H113" i="5"/>
  <c r="I193" i="5"/>
  <c r="H193" i="5"/>
  <c r="I316" i="5"/>
  <c r="H316" i="5"/>
  <c r="F94" i="2"/>
  <c r="F93" i="2"/>
  <c r="J113" i="5" l="1"/>
  <c r="J157" i="5"/>
  <c r="J193" i="5"/>
  <c r="J328" i="5"/>
  <c r="J316" i="5"/>
  <c r="L92" i="2"/>
  <c r="L91" i="2"/>
  <c r="L84" i="2"/>
  <c r="I71" i="5"/>
  <c r="H71" i="5"/>
  <c r="J71"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39" i="5" l="1"/>
  <c r="H39" i="5"/>
  <c r="I164" i="5"/>
  <c r="H164" i="5"/>
  <c r="L78" i="2"/>
  <c r="L77" i="2"/>
  <c r="L69" i="2"/>
  <c r="L64" i="2"/>
  <c r="L76" i="2"/>
  <c r="L75" i="2"/>
  <c r="I30" i="5"/>
  <c r="H30" i="5"/>
  <c r="I321" i="5"/>
  <c r="H321" i="5"/>
  <c r="I356" i="5"/>
  <c r="H356" i="5"/>
  <c r="I295" i="5"/>
  <c r="H295" i="5"/>
  <c r="J321" i="5" l="1"/>
  <c r="J39" i="5"/>
  <c r="J164" i="5"/>
  <c r="J356" i="5"/>
  <c r="J30" i="5"/>
  <c r="J295" i="5"/>
  <c r="L74" i="2" l="1"/>
  <c r="I345" i="5"/>
  <c r="H345" i="5"/>
  <c r="L71" i="2"/>
  <c r="L73" i="2"/>
  <c r="L72" i="2"/>
  <c r="F73" i="2"/>
  <c r="F72" i="2"/>
  <c r="F71" i="2"/>
  <c r="F70" i="2"/>
  <c r="L58" i="2"/>
  <c r="L68" i="2"/>
  <c r="L67" i="2"/>
  <c r="J345" i="5" l="1"/>
  <c r="L66" i="2"/>
  <c r="F69" i="2"/>
  <c r="L57" i="2" l="1"/>
  <c r="F67" i="2"/>
  <c r="F68" i="2"/>
  <c r="L65" i="2"/>
  <c r="L62" i="2"/>
  <c r="F66" i="2"/>
  <c r="L63" i="2" l="1"/>
  <c r="F64" i="2"/>
  <c r="F65" i="2"/>
  <c r="L59" i="2" l="1"/>
  <c r="L61" i="2"/>
  <c r="L60" i="2"/>
  <c r="F63" i="2"/>
  <c r="F62" i="2"/>
  <c r="L56" i="2" l="1"/>
  <c r="F60" i="2"/>
  <c r="F61" i="2"/>
  <c r="L55" i="2" l="1"/>
  <c r="L54" i="2"/>
  <c r="I340" i="5"/>
  <c r="H340" i="5"/>
  <c r="I45" i="5"/>
  <c r="H45" i="5"/>
  <c r="I147" i="5"/>
  <c r="H147" i="5"/>
  <c r="J147" i="5" s="1"/>
  <c r="I342" i="5"/>
  <c r="H342" i="5"/>
  <c r="F54" i="2"/>
  <c r="F55" i="2"/>
  <c r="F56" i="2"/>
  <c r="F57" i="2"/>
  <c r="F58" i="2"/>
  <c r="F59" i="2"/>
  <c r="F49" i="2"/>
  <c r="F50" i="2"/>
  <c r="F51" i="2"/>
  <c r="F52" i="2"/>
  <c r="F53" i="2"/>
  <c r="J342" i="5" l="1"/>
  <c r="J45" i="5"/>
  <c r="J340" i="5"/>
  <c r="L53" i="2"/>
  <c r="L44" i="2"/>
  <c r="L51" i="2"/>
  <c r="L52" i="2"/>
  <c r="L49" i="2"/>
  <c r="L50" i="2"/>
  <c r="I341" i="5"/>
  <c r="H341" i="5"/>
  <c r="I56" i="5"/>
  <c r="H56" i="5"/>
  <c r="I145" i="5"/>
  <c r="H145" i="5"/>
  <c r="I284" i="5"/>
  <c r="H284" i="5"/>
  <c r="I140" i="5"/>
  <c r="H140" i="5"/>
  <c r="I325" i="5"/>
  <c r="H325" i="5"/>
  <c r="I263" i="5"/>
  <c r="H263" i="5"/>
  <c r="I267" i="5"/>
  <c r="H267" i="5"/>
  <c r="I269" i="5"/>
  <c r="H269" i="5"/>
  <c r="I166" i="5"/>
  <c r="H166" i="5"/>
  <c r="I243" i="5"/>
  <c r="H243" i="5"/>
  <c r="I103" i="5"/>
  <c r="H103" i="5"/>
  <c r="I108" i="5"/>
  <c r="H108" i="5"/>
  <c r="I158" i="5"/>
  <c r="H158" i="5"/>
  <c r="I154" i="5"/>
  <c r="H154" i="5"/>
  <c r="I278" i="5"/>
  <c r="H278" i="5"/>
  <c r="S27" i="5"/>
  <c r="I9" i="5" s="1"/>
  <c r="J9" i="5" s="1"/>
  <c r="P27" i="5"/>
  <c r="O27" i="5"/>
  <c r="M27" i="5"/>
  <c r="L27" i="5"/>
  <c r="K27" i="5"/>
  <c r="G16" i="5"/>
  <c r="J16" i="5" s="1"/>
  <c r="L13" i="5"/>
  <c r="G13" i="5"/>
  <c r="J12" i="5"/>
  <c r="L9" i="5"/>
  <c r="I7" i="5"/>
  <c r="J7" i="5" s="1"/>
  <c r="K6" i="5"/>
  <c r="I6" i="5"/>
  <c r="J6" i="5" s="1"/>
  <c r="S4" i="5"/>
  <c r="L47" i="2"/>
  <c r="L46" i="2"/>
  <c r="J278" i="5" l="1"/>
  <c r="J166" i="5"/>
  <c r="J103" i="5"/>
  <c r="J325" i="5"/>
  <c r="J341" i="5"/>
  <c r="J108" i="5"/>
  <c r="J263" i="5"/>
  <c r="J269" i="5"/>
  <c r="J284" i="5"/>
  <c r="J145" i="5"/>
  <c r="J158" i="5"/>
  <c r="J267" i="5"/>
  <c r="J56" i="5"/>
  <c r="J243" i="5"/>
  <c r="J140" i="5"/>
  <c r="J154" i="5"/>
  <c r="I27" i="5"/>
  <c r="J13" i="3"/>
  <c r="H13" i="3" s="1"/>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I5" i="2"/>
  <c r="E5" i="2"/>
  <c r="I13" i="5" l="1"/>
  <c r="J16" i="3" s="1"/>
  <c r="H16" i="3" s="1"/>
  <c r="K13" i="17"/>
  <c r="L13" i="17" s="1"/>
  <c r="F5" i="2"/>
  <c r="J13" i="5" l="1"/>
  <c r="J12" i="3"/>
</calcChain>
</file>

<file path=xl/sharedStrings.xml><?xml version="1.0" encoding="utf-8"?>
<sst xmlns="http://schemas.openxmlformats.org/spreadsheetml/2006/main" count="10832" uniqueCount="919">
  <si>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</si>
  <si>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</si>
  <si>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</si>
  <si>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</si>
  <si>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</si>
  <si>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</si>
  <si>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</si>
  <si>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</si>
  <si>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</si>
  <si>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</si>
  <si>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</si>
  <si>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</si>
  <si>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</si>
  <si>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</si>
  <si>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</si>
  <si>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</si>
  <si>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</si>
  <si>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</si>
  <si>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</si>
  <si>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</si>
  <si>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</si>
  <si>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</si>
  <si>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</si>
  <si>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</si>
  <si>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</si>
  <si>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</si>
  <si>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</si>
  <si>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</si>
  <si>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</si>
  <si>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</si>
  <si>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</si>
  <si>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</si>
  <si>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</si>
  <si>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</si>
  <si>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</si>
  <si>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</si>
  <si>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</si>
  <si>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</si>
  <si>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</si>
  <si>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</si>
  <si>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</si>
  <si>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</si>
  <si>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</si>
  <si>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</si>
  <si>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</si>
  <si>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</si>
  <si>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</si>
  <si>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</si>
  <si>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</si>
  <si>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</si>
  <si>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</si>
  <si>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</si>
  <si>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</si>
  <si>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</si>
  <si>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</si>
  <si>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</si>
  <si>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</si>
  <si>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</si>
  <si>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</si>
  <si>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</si>
  <si>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</si>
  <si>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</si>
  <si>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</si>
  <si>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</si>
  <si>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</si>
  <si>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</si>
  <si>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</si>
  <si>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</si>
  <si>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</si>
  <si>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</si>
  <si>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</si>
  <si>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</si>
  <si>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</si>
  <si>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</si>
  <si>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</si>
  <si>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</si>
  <si>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</si>
  <si>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</si>
  <si>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</si>
  <si>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</si>
  <si>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</si>
  <si>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</si>
  <si>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</si>
  <si>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</si>
  <si>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</si>
  <si>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</si>
  <si>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</si>
  <si>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</si>
  <si>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</si>
  <si>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</si>
  <si>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</si>
  <si>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</si>
  <si>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</si>
  <si>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</si>
  <si>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</si>
  <si>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</si>
  <si>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</si>
  <si>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</si>
  <si>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</si>
  <si>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</si>
  <si>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</si>
  <si>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</si>
  <si>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</si>
  <si>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</si>
  <si>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</si>
  <si>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</si>
  <si>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</si>
  <si>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</si>
  <si>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</si>
  <si>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</si>
  <si>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</si>
  <si>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</si>
  <si>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</si>
  <si>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</si>
  <si>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</si>
  <si>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</si>
  <si>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</si>
  <si>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</si>
  <si>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</si>
  <si>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</si>
  <si>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</si>
  <si>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</si>
  <si>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</si>
  <si>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</si>
  <si>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</si>
  <si>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</si>
  <si>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</si>
  <si>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</si>
  <si>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</si>
  <si>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</si>
  <si>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</si>
  <si>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</si>
  <si>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</si>
  <si>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</si>
  <si>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</si>
  <si>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</si>
  <si>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</si>
  <si>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</si>
  <si>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</si>
  <si>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</si>
  <si>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</si>
  <si>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</si>
  <si>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</si>
  <si>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</si>
  <si>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</si>
  <si>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</si>
  <si>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</si>
  <si>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</si>
  <si>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</si>
  <si>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</si>
  <si>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</si>
  <si>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</si>
  <si>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</si>
  <si>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</si>
  <si>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</si>
  <si>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</si>
  <si>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</si>
  <si>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</si>
  <si>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</si>
  <si>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</si>
  <si>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</si>
  <si>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</si>
  <si>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</si>
  <si>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</si>
  <si>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</si>
  <si>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</si>
  <si>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</si>
  <si>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</si>
  <si>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</si>
  <si>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</si>
  <si>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</si>
  <si>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</si>
  <si>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</si>
  <si>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</si>
  <si>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</si>
  <si>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</si>
  <si>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</si>
  <si>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</si>
  <si>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</si>
  <si>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</si>
  <si>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</si>
  <si>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</si>
  <si>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</si>
  <si>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</si>
  <si>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</si>
  <si>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</si>
  <si>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</si>
  <si>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</si>
  <si>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</si>
  <si>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</si>
  <si>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</si>
  <si>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</si>
  <si>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</si>
  <si>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</si>
  <si>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</si>
  <si>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</si>
  <si>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</si>
  <si>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</si>
  <si>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</si>
  <si>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</si>
  <si>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</si>
  <si>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</si>
  <si>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</si>
  <si>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</si>
  <si>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</si>
  <si>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</si>
  <si>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</si>
  <si>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</si>
  <si>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</si>
  <si>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</si>
  <si>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</si>
  <si>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</si>
  <si>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</si>
  <si>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</si>
  <si>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</si>
  <si>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</si>
  <si>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</si>
  <si>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</si>
  <si>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</si>
  <si>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</si>
  <si>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</si>
  <si>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</si>
  <si>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</si>
  <si>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</si>
  <si>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</si>
  <si>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</si>
  <si>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</si>
  <si>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</si>
  <si>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</si>
  <si>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</si>
  <si>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</si>
  <si>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</si>
  <si>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</si>
  <si>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</si>
  <si>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</si>
  <si>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</si>
  <si>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</si>
  <si>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</si>
  <si>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</si>
  <si>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</si>
  <si>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</si>
  <si>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</si>
  <si>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</si>
  <si>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</si>
  <si>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</si>
  <si>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</si>
  <si>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</si>
  <si>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</si>
  <si>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</si>
  <si>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</si>
  <si>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</si>
  <si>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</si>
  <si>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</si>
  <si>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</si>
  <si>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</si>
  <si>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</si>
  <si>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</si>
  <si>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</si>
  <si>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</si>
  <si>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</si>
  <si>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</si>
  <si>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</si>
  <si>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</si>
  <si>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</si>
  <si>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</si>
  <si>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</si>
  <si>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</si>
  <si>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</si>
  <si>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</si>
  <si>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</si>
  <si>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</si>
  <si>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</si>
  <si>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</si>
  <si>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</si>
  <si>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</si>
  <si>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</si>
  <si>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</si>
  <si>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</si>
  <si>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</si>
  <si>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</si>
  <si>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</si>
  <si>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</si>
  <si>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</si>
  <si>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</si>
  <si>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</si>
  <si>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</si>
  <si>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</si>
  <si>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</si>
  <si>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</si>
  <si>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</si>
  <si>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</si>
  <si>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</si>
  <si>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</si>
  <si>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</si>
  <si>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</si>
  <si>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</si>
  <si>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</si>
  <si>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</si>
  <si>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</si>
  <si>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</si>
  <si>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</si>
  <si>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</si>
  <si>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</si>
  <si>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</si>
  <si>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</si>
  <si>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</si>
  <si>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</si>
  <si>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</si>
  <si>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</si>
  <si>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Completion Date :- 21-June-2026</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</si>
  <si>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</si>
  <si>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</si>
  <si>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</si>
  <si>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</si>
  <si>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</si>
  <si>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</si>
  <si>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</si>
  <si>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</si>
  <si>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</si>
  <si>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</si>
  <si>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</si>
  <si>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</si>
  <si>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</si>
  <si>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</si>
  <si>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</si>
  <si>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</si>
  <si>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</si>
  <si>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</si>
  <si>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</si>
  <si>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</si>
  <si>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</si>
  <si>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</si>
  <si>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</si>
  <si>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</si>
  <si>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</si>
  <si>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</si>
  <si>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</si>
  <si>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</si>
  <si>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</si>
  <si>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</si>
  <si>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</si>
  <si>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</si>
  <si>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</si>
  <si>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</si>
  <si>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</si>
  <si>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</si>
  <si>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</si>
  <si>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</si>
  <si>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</si>
  <si>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</si>
  <si>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</si>
  <si>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</si>
  <si>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</si>
  <si>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</si>
  <si>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</si>
  <si>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</si>
  <si>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</si>
  <si>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</si>
  <si>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</si>
  <si>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</si>
  <si>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</si>
  <si>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</si>
  <si>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</si>
  <si>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</si>
  <si>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</si>
  <si>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</si>
  <si>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</si>
  <si>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</si>
  <si>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</si>
  <si>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</si>
  <si>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</si>
  <si>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</si>
  <si>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</si>
  <si>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</si>
  <si>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</si>
  <si>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</si>
  <si>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</si>
  <si>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</si>
  <si>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</si>
  <si>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</si>
  <si>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</si>
  <si>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</si>
  <si>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</si>
  <si>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</si>
  <si>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</si>
  <si>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</si>
  <si>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</si>
  <si>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</si>
  <si>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</si>
  <si>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</si>
  <si>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</si>
  <si>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</si>
  <si>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</si>
  <si>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</si>
  <si>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</si>
  <si>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</si>
  <si>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</si>
  <si>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</si>
  <si>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</si>
  <si>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</si>
  <si>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</si>
  <si>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</si>
  <si>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</si>
  <si>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</si>
  <si>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</si>
  <si>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</si>
  <si>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</si>
  <si>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</si>
  <si>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</si>
  <si>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</si>
  <si>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</si>
  <si>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</si>
  <si>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</si>
  <si>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</si>
  <si>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</si>
  <si>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</si>
  <si>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</si>
  <si>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</si>
  <si>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</si>
  <si>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</si>
  <si>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</si>
  <si>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</si>
  <si>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</si>
  <si>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</si>
  <si>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</si>
  <si>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</si>
  <si>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</si>
  <si>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</si>
  <si>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</si>
  <si>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</si>
  <si>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</si>
  <si>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</si>
  <si>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</si>
  <si>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</si>
  <si>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</si>
  <si>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</si>
  <si>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</si>
  <si>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</si>
  <si>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</si>
  <si>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</si>
  <si>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</si>
  <si>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</si>
  <si>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</si>
  <si>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</si>
  <si>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</si>
  <si>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</si>
  <si>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</si>
  <si>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</si>
  <si>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</si>
  <si>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</si>
  <si>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</si>
  <si>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</si>
  <si>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</si>
  <si>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</si>
  <si>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</si>
  <si>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</si>
  <si>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</si>
  <si>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</si>
  <si>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</si>
  <si>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</si>
  <si>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</si>
  <si>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</si>
  <si>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</si>
  <si>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</si>
  <si>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</si>
  <si>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</si>
  <si>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</si>
  <si>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</si>
  <si>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</si>
  <si>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</si>
  <si>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</si>
  <si>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</si>
  <si>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</si>
  <si>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</si>
  <si>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</si>
  <si>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</si>
  <si>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</si>
  <si>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</si>
  <si>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</si>
  <si>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</si>
  <si>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</si>
  <si>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</si>
  <si>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</si>
  <si>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</si>
  <si>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</si>
  <si>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</si>
  <si>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</si>
  <si>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</si>
  <si>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</si>
  <si>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</si>
  <si>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</si>
  <si>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</si>
  <si>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</si>
  <si>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</si>
  <si>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</si>
  <si>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</si>
  <si>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</si>
  <si>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</si>
  <si>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</si>
  <si>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</si>
  <si>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</si>
  <si>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</si>
  <si>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</si>
  <si>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</si>
  <si>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</si>
  <si>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</si>
  <si>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</si>
  <si>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</si>
  <si>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</si>
  <si>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</si>
  <si>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</si>
  <si>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</si>
  <si>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</si>
  <si>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</si>
  <si>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</si>
  <si>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</si>
  <si>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</si>
  <si>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</si>
  <si>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</si>
  <si>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</si>
  <si>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</si>
  <si>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</si>
  <si>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</si>
  <si>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</si>
  <si>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</si>
  <si>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</si>
  <si>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</si>
  <si>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</si>
  <si>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</si>
  <si>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</si>
  <si>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</si>
  <si>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</si>
  <si>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</si>
  <si>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</si>
  <si>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</si>
  <si>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</si>
  <si>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</si>
  <si>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</si>
  <si>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</si>
  <si>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</si>
  <si>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</si>
  <si>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</si>
  <si>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</si>
  <si>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</si>
  <si>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</si>
  <si>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</si>
  <si>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</si>
  <si>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</si>
  <si>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</si>
  <si>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</si>
  <si>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</si>
  <si>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</si>
  <si>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</si>
  <si>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</si>
  <si>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</si>
  <si>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</si>
  <si>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</si>
  <si>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</si>
  <si>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</si>
  <si>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</si>
  <si>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</si>
  <si>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In-Progress</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</si>
  <si>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</si>
  <si>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</si>
  <si>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</si>
  <si>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</si>
  <si>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</si>
  <si>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</si>
  <si>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</si>
  <si>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</si>
  <si>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</si>
  <si>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</si>
  <si>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</si>
  <si>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</si>
  <si>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</si>
  <si>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</si>
  <si>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</si>
  <si>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</si>
  <si>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</si>
  <si>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</si>
  <si>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</si>
  <si>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</si>
  <si>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</si>
  <si>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</si>
  <si>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</si>
  <si>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</si>
  <si>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</si>
  <si>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</si>
  <si>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</si>
  <si>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</si>
  <si>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</si>
  <si>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</si>
  <si>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</si>
  <si>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</si>
  <si>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</si>
  <si>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</si>
  <si>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</si>
  <si>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Ramprasad</t>
  </si>
  <si>
    <t>Dilip Kumar</t>
  </si>
  <si>
    <t xml:space="preserve"> Gourshankar</t>
  </si>
  <si>
    <t>Vipin Mall</t>
  </si>
  <si>
    <t>K. Sanjeevan</t>
  </si>
  <si>
    <t>Aadesh</t>
  </si>
  <si>
    <t>Mridul Baruah</t>
  </si>
  <si>
    <t>Munid Meena</t>
  </si>
  <si>
    <t>Mr. Partha Pratim Pal</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</si>
  <si>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</si>
  <si>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</si>
  <si>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</si>
  <si>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</si>
  <si>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</si>
  <si>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</si>
  <si>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</si>
  <si>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</si>
  <si>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</si>
  <si>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</si>
  <si>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</si>
  <si>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</si>
  <si>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</si>
  <si>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</si>
  <si>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</si>
  <si>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</si>
  <si>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</si>
  <si>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</si>
  <si>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</si>
  <si>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</si>
  <si>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</si>
  <si>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</si>
  <si>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</si>
  <si>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</si>
  <si>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</si>
  <si>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</si>
  <si>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</si>
  <si>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</si>
  <si>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</si>
  <si>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</si>
  <si>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</si>
  <si>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</si>
  <si>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</si>
  <si>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</si>
  <si>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</si>
  <si>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</si>
  <si>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</si>
  <si>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</si>
  <si>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</si>
  <si>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</si>
  <si>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</si>
  <si>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</si>
  <si>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</si>
  <si>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</si>
  <si>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</si>
  <si>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</si>
  <si>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</si>
  <si>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</si>
  <si>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</si>
  <si>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</si>
  <si>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</si>
  <si>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</si>
  <si>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</si>
  <si>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</si>
  <si>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</si>
  <si>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</si>
  <si>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</si>
  <si>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</si>
  <si>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</si>
  <si>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</si>
  <si>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</si>
  <si>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</si>
  <si>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</si>
  <si>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</si>
  <si>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</si>
  <si>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</si>
  <si>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</si>
  <si>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</si>
  <si>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</si>
  <si>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</si>
  <si>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</si>
  <si>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</si>
  <si>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</si>
  <si>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</si>
  <si>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</si>
  <si>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</si>
  <si>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</si>
  <si>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</si>
  <si>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</si>
  <si>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</si>
  <si>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</si>
  <si>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</si>
  <si>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</si>
  <si>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</si>
  <si>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</si>
  <si>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</si>
  <si>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</si>
  <si>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</si>
  <si>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</si>
  <si>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</si>
  <si>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</si>
  <si>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</si>
  <si>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</si>
  <si>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</si>
  <si>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</si>
  <si>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</si>
  <si>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</si>
  <si>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</si>
  <si>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</si>
  <si>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</si>
  <si>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</si>
  <si>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</si>
  <si>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</si>
  <si>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</si>
  <si>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</si>
  <si>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</si>
  <si>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</si>
  <si>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</si>
  <si>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</si>
  <si>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</si>
  <si>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</si>
  <si>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</si>
  <si>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</si>
  <si>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</si>
  <si>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</si>
  <si>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</si>
  <si>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</si>
  <si>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</si>
  <si>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</si>
  <si>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</si>
  <si>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</si>
  <si>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</si>
  <si>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</si>
  <si>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</si>
  <si>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</si>
  <si>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</si>
  <si>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</si>
  <si>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</si>
  <si>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</si>
  <si>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</si>
  <si>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</si>
  <si>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</si>
  <si>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</si>
  <si>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</si>
  <si>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</si>
  <si>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</si>
  <si>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</si>
  <si>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</si>
  <si>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</si>
  <si>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</si>
  <si>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</si>
  <si>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</si>
  <si>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</si>
  <si>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</si>
  <si>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</si>
  <si>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</si>
  <si>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</si>
  <si>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</si>
  <si>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</si>
  <si>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</si>
  <si>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</si>
  <si>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</si>
  <si>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</si>
  <si>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</si>
  <si>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</si>
  <si>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</si>
  <si>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</si>
  <si>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</si>
  <si>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</si>
  <si>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</si>
  <si>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</si>
  <si>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</si>
  <si>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</si>
  <si>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</si>
  <si>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</si>
  <si>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</si>
  <si>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</si>
  <si>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</si>
  <si>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</si>
  <si>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</si>
  <si>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</si>
  <si>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</si>
  <si>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</si>
  <si>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</si>
  <si>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</si>
  <si>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</si>
  <si>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</si>
  <si>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</si>
  <si>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</si>
  <si>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</si>
  <si>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</si>
  <si>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</si>
  <si>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</si>
  <si>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</si>
  <si>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</si>
  <si>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</si>
  <si>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</si>
  <si>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</si>
  <si>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</si>
  <si>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</si>
  <si>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</si>
  <si>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</si>
  <si>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</si>
  <si>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</si>
  <si>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</si>
  <si>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</si>
  <si>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</si>
  <si>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Tower Parts availability-December-25.</t>
  </si>
  <si>
    <t>Garlic Planted</t>
  </si>
  <si>
    <t>Opium Planted in adjacent land</t>
  </si>
  <si>
    <t>Approach Issue/Opium</t>
  </si>
  <si>
    <t>Compensation Issue</t>
  </si>
  <si>
    <t>Tower Parts not available-Supply in PGCIL Scope.</t>
  </si>
  <si>
    <t>Balance Erection Status (Rajasthan)</t>
  </si>
  <si>
    <t>BAJEL</t>
  </si>
  <si>
    <t>Apr'25</t>
  </si>
  <si>
    <t>May'25</t>
  </si>
  <si>
    <t>Jun'25</t>
  </si>
  <si>
    <t>Jul'25</t>
  </si>
  <si>
    <t>Aug'25</t>
  </si>
  <si>
    <t>Sep'25</t>
  </si>
  <si>
    <t>Oct'25</t>
  </si>
  <si>
    <t>SPOC</t>
  </si>
  <si>
    <t> (in MT)</t>
  </si>
  <si>
    <t>(in MT)</t>
  </si>
  <si>
    <t>TA-505</t>
  </si>
  <si>
    <t>PGCIL_Part-D - TL02_for 765kV TL Beawar</t>
  </si>
  <si>
    <t>Partha Pratim Pal</t>
  </si>
  <si>
    <t>169/9</t>
  </si>
  <si>
    <t>179/9</t>
  </si>
  <si>
    <t>SL</t>
  </si>
  <si>
    <t>Approach Issue.</t>
  </si>
  <si>
    <t>Balance Erection Status (MP)</t>
  </si>
  <si>
    <t>Shutdown Issue</t>
  </si>
  <si>
    <t>Line Shifting Reqd</t>
  </si>
  <si>
    <t>Tower Erectable after Crop Harvesting.</t>
  </si>
  <si>
    <t>No</t>
  </si>
  <si>
    <t>Chia Planted</t>
  </si>
  <si>
    <t>Managable</t>
  </si>
  <si>
    <t>Land Owner objection</t>
  </si>
  <si>
    <t>33 kV Line SD required</t>
  </si>
  <si>
    <t>11 Kv Line shifting required</t>
  </si>
  <si>
    <t>YES</t>
  </si>
  <si>
    <t>Gokul Sarkar (MP)-2</t>
  </si>
  <si>
    <t>Jwala Singh 2</t>
  </si>
  <si>
    <t>Madhusudanam Enterprises.</t>
  </si>
  <si>
    <t>158/0</t>
  </si>
  <si>
    <t>Jan'26</t>
  </si>
  <si>
    <t>Feb'26</t>
  </si>
  <si>
    <t>March'26</t>
  </si>
  <si>
    <t>Mr. Nabajit Baruah</t>
  </si>
  <si>
    <t>Mahendra Narnaware</t>
  </si>
  <si>
    <t>Parmeswar Mahto</t>
  </si>
  <si>
    <t>Rajkumar S</t>
  </si>
  <si>
    <t>Tack Welding</t>
  </si>
  <si>
    <t>TW</t>
  </si>
  <si>
    <t>Tack. Comp.</t>
  </si>
  <si>
    <t>s</t>
  </si>
  <si>
    <t>MP-Forest</t>
  </si>
  <si>
    <t>Number of TSE</t>
  </si>
  <si>
    <t>S.no</t>
  </si>
  <si>
    <t>Sec</t>
  </si>
  <si>
    <t>From AP</t>
  </si>
  <si>
    <t>To AP</t>
  </si>
  <si>
    <t>Span (M)</t>
  </si>
  <si>
    <t>Method</t>
  </si>
  <si>
    <t>Section Readiness</t>
  </si>
  <si>
    <t>Insulator Hoisting</t>
  </si>
  <si>
    <t>P/O Starting Date</t>
  </si>
  <si>
    <t>P/O Completion Date</t>
  </si>
  <si>
    <t>P/O</t>
  </si>
  <si>
    <t>F/S Starting Date</t>
  </si>
  <si>
    <t>F/S/ Completion Date</t>
  </si>
  <si>
    <t>Jumpering</t>
  </si>
  <si>
    <t xml:space="preserve">Spacering </t>
  </si>
  <si>
    <t>Clipping</t>
  </si>
  <si>
    <t>Length</t>
  </si>
  <si>
    <t>Gang Strength</t>
  </si>
  <si>
    <t>Number of Fitters</t>
  </si>
  <si>
    <t>Hindrance</t>
  </si>
  <si>
    <t>TSE</t>
  </si>
  <si>
    <t>Ready</t>
  </si>
  <si>
    <t>Done</t>
  </si>
  <si>
    <t>Alimuddin</t>
  </si>
  <si>
    <t>Mr. Varun Mishra</t>
  </si>
  <si>
    <t>Manual</t>
  </si>
  <si>
    <t>RAJ-Forest</t>
  </si>
  <si>
    <t>100/0 To 101/0</t>
  </si>
  <si>
    <t>101/0 To 102/0</t>
  </si>
  <si>
    <t>Soni Enterprise (MP)</t>
  </si>
  <si>
    <t>1st Feb-26</t>
  </si>
  <si>
    <t>April'26</t>
  </si>
  <si>
    <t>102/0 To 103/0</t>
  </si>
  <si>
    <t>Crane Utilized</t>
  </si>
  <si>
    <t>103/0 To 103/5A</t>
  </si>
  <si>
    <t>Loc NO</t>
  </si>
  <si>
    <t>Classification</t>
  </si>
  <si>
    <t>Type of Earthing</t>
  </si>
  <si>
    <t>Pipe Type</t>
  </si>
  <si>
    <t>Counter Poise</t>
  </si>
  <si>
    <t>Stringing (Final Sag)</t>
  </si>
  <si>
    <t>Stringing (Rough Sag)</t>
  </si>
  <si>
    <t>103/5A To 103/6A</t>
  </si>
  <si>
    <t>Earthing Status</t>
  </si>
  <si>
    <t>Type of Earthing (Pipe Type/CP)</t>
  </si>
  <si>
    <t>CP</t>
  </si>
  <si>
    <t>JMC Status</t>
  </si>
  <si>
    <t>Foundation Sub Contractor</t>
  </si>
  <si>
    <t>Foundation Status</t>
  </si>
  <si>
    <t>Foundation completion</t>
  </si>
  <si>
    <t>Earthing Vendor</t>
  </si>
  <si>
    <t>c</t>
  </si>
  <si>
    <t>C</t>
  </si>
  <si>
    <t>113/0 To 114/0</t>
  </si>
  <si>
    <t>Sanwaririya Enterprises</t>
  </si>
  <si>
    <t>10 Locations are under severe RoW.</t>
  </si>
  <si>
    <t>May'26</t>
  </si>
  <si>
    <t>104/0 To 105/0</t>
  </si>
  <si>
    <t>114/0 To 115/0</t>
  </si>
  <si>
    <t>103/6A To 104/0</t>
  </si>
  <si>
    <t>111/0 To 112/0</t>
  </si>
  <si>
    <t>Date : 24-03-2026</t>
  </si>
  <si>
    <t>Date:- 29th March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</si>
</sst>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 &quot;₹&quot;\ * #,##0.00_ ;_ &quot;₹&quot;\ * \-#,##0.00_ ;_ &quot;₹&quot;\ * &quot;-&quot;??_ ;_ @_ "/>
    <numFmt numFmtId="164" formatCode="[$-409]d\-mmm\-yy;@"/>
    <numFmt numFmtId="165" formatCode="[$-409]d/mmm;@"/>
    <numFmt numFmtId="166" formatCode="[$-409]mmm/yy;@"/>
    <numFmt numFmtId="167" formatCode="0.000"/>
    <numFmt numFmtId="168" formatCode="&quot;Rs.&quot;\ #,##0"/>
    <numFmt numFmtId="169" formatCode="m/d;@"/>
    <numFmt numFmtId="170" formatCode="dd/mmm/yyyy"/>
    <numFmt numFmtId="171" formatCode="0.0000"/>
  </numFmts>
  <fonts count="58"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
      <sz val="11"/>
      <color rgb="FF000000"/>
      <name val="Aptos"/>
      <family val="2"/>
    </font>
    <font>
      <b/>
      <sz val="11"/>
      <color rgb="FF000000"/>
      <name val="Aptos"/>
      <family val="2"/>
    </font>
    <font>
      <sz val="8"/>
      <name val="Calibri"/>
      <family val="2"/>
      <scheme val="minor"/>
    </font>
    <font>
      <sz val="11"/>
      <name val="Arial"/>
      <family val="2"/>
    </font>
  </fonts>
  <fills count="27">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
      <patternFill patternType="solid">
        <fgColor rgb="FF00B0F0"/>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5" tint="0.59999389629810485"/>
        <bgColor indexed="64"/>
      </patternFill>
    </fill>
  </fills>
  <borders count="10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auto="1"/>
      </left>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thin">
        <color auto="1"/>
      </left>
      <right/>
      <top style="medium">
        <color rgb="FF0000FF"/>
      </top>
      <bottom style="medium">
        <color rgb="FF0000FF"/>
      </bottom>
      <diagonal/>
    </border>
    <border>
      <left style="thin">
        <color auto="1"/>
      </left>
      <right style="thin">
        <color auto="1"/>
      </right>
      <top/>
      <bottom style="medium">
        <color rgb="FF0000FF"/>
      </bottom>
      <diagonal/>
    </border>
    <border>
      <left style="medium">
        <color indexed="64"/>
      </left>
      <right/>
      <top style="thin">
        <color indexed="64"/>
      </top>
      <bottom style="medium">
        <color indexed="64"/>
      </bottom>
      <diagonal/>
    </border>
  </borders>
  <cellStyleXfs count="20">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 fillId="0" borderId="0"/>
    <xf numFmtId="44" fontId="1" fillId="0" borderId="0" applyFont="0" applyFill="0" applyBorder="0" applyAlignment="0" applyProtection="0"/>
  </cellStyleXfs>
  <cellXfs count="996">
    <xf numFmtId="0" fontId="0" fillId="0" borderId="0" xfId="0"/>
    <xf numFmtId="16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5"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6" fontId="6" fillId="0" borderId="19" xfId="0" applyNumberFormat="1" applyFont="1" applyBorder="1" applyAlignment="1">
      <alignment horizontal="center" vertical="center"/>
    </xf>
    <xf numFmtId="164"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4" fontId="0" fillId="0" borderId="19" xfId="0" applyNumberFormat="1" applyBorder="1" applyAlignment="1">
      <alignment horizontal="center" vertical="center" wrapText="1"/>
    </xf>
    <xf numFmtId="164"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7"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7" fontId="0" fillId="0" borderId="19" xfId="0" applyNumberFormat="1" applyBorder="1" applyAlignment="1">
      <alignment horizontal="center"/>
    </xf>
    <xf numFmtId="167"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3" fillId="0" borderId="0" xfId="0" applyFont="1" applyAlignment="1">
      <alignment horizontal="center"/>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9" fillId="3" borderId="18" xfId="0" applyFont="1" applyFill="1" applyBorder="1" applyAlignment="1">
      <alignment vertical="center" wrapText="1"/>
    </xf>
    <xf numFmtId="0" fontId="19" fillId="3" borderId="35" xfId="0" applyFont="1" applyFill="1" applyBorder="1" applyAlignment="1">
      <alignment horizontal="center" vertical="center" wrapText="1"/>
    </xf>
    <xf numFmtId="0" fontId="17" fillId="4" borderId="18" xfId="0" applyFont="1" applyFill="1" applyBorder="1" applyAlignment="1">
      <alignment vertical="center" wrapText="1"/>
    </xf>
    <xf numFmtId="0" fontId="17" fillId="4" borderId="35" xfId="0" applyFont="1" applyFill="1" applyBorder="1" applyAlignment="1">
      <alignment horizontal="center" vertical="center" wrapText="1"/>
    </xf>
    <xf numFmtId="0" fontId="18" fillId="4" borderId="35" xfId="0" applyFont="1" applyFill="1" applyBorder="1" applyAlignment="1">
      <alignment horizontal="center"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0" fontId="0" fillId="9" borderId="19" xfId="0" applyFill="1" applyBorder="1" applyAlignment="1">
      <alignment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4"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5"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1" fontId="11" fillId="2" borderId="19" xfId="0" applyNumberFormat="1"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19" xfId="0" applyNumberFormat="1" applyFont="1" applyFill="1" applyBorder="1" applyAlignment="1">
      <alignment horizontal="center" vertical="center" wrapText="1"/>
    </xf>
    <xf numFmtId="0" fontId="11" fillId="2" borderId="19" xfId="0" applyFont="1" applyFill="1" applyBorder="1" applyAlignment="1">
      <alignment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6"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5"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69"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7"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170"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applyAlignment="1">
      <alignment horizontal="center"/>
    </xf>
    <xf numFmtId="168" fontId="6" fillId="0" borderId="19" xfId="0" applyNumberFormat="1" applyFont="1" applyBorder="1" applyAlignment="1">
      <alignment horizontal="center" vertical="center"/>
    </xf>
    <xf numFmtId="164" fontId="51" fillId="0" borderId="19" xfId="0" applyNumberFormat="1" applyFont="1" applyBorder="1" applyAlignment="1">
      <alignment horizontal="center" vertical="center" wrapText="1"/>
    </xf>
    <xf numFmtId="165" fontId="6" fillId="0" borderId="19" xfId="0" quotePrefix="1" applyNumberFormat="1" applyFont="1" applyBorder="1" applyAlignment="1">
      <alignment horizontal="center" vertical="center"/>
    </xf>
    <xf numFmtId="165"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164"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4"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37" fillId="23" borderId="5" xfId="0" applyFont="1" applyFill="1" applyBorder="1" applyAlignment="1">
      <alignment horizontal="center" vertical="center"/>
    </xf>
    <xf numFmtId="0" fontId="6" fillId="0" borderId="20" xfId="0"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34" xfId="0" applyFont="1" applyBorder="1" applyAlignment="1">
      <alignment horizontal="center"/>
    </xf>
    <xf numFmtId="0" fontId="0" fillId="0" borderId="18" xfId="0" applyBorder="1" applyAlignment="1">
      <alignment horizontal="center"/>
    </xf>
    <xf numFmtId="0" fontId="6" fillId="0" borderId="35" xfId="0" applyFont="1" applyBorder="1" applyAlignment="1">
      <alignment horizontal="center" vertical="center"/>
    </xf>
    <xf numFmtId="0" fontId="0" fillId="0" borderId="24" xfId="0" applyBorder="1" applyAlignment="1">
      <alignment horizontal="center"/>
    </xf>
    <xf numFmtId="49" fontId="6" fillId="0" borderId="27" xfId="0" applyNumberFormat="1" applyFont="1" applyBorder="1" applyAlignment="1">
      <alignment horizontal="center" vertical="center"/>
    </xf>
    <xf numFmtId="0" fontId="6" fillId="0" borderId="36" xfId="0" applyFont="1" applyBorder="1" applyAlignment="1">
      <alignment horizontal="center" vertical="center"/>
    </xf>
    <xf numFmtId="0" fontId="3" fillId="0" borderId="13" xfId="0" applyFont="1" applyBorder="1" applyAlignment="1">
      <alignment horizontal="center"/>
    </xf>
    <xf numFmtId="0" fontId="0" fillId="0" borderId="23" xfId="0" applyBorder="1" applyAlignment="1">
      <alignment horizontal="center" vertical="center"/>
    </xf>
    <xf numFmtId="0" fontId="0" fillId="0" borderId="31" xfId="0" applyBorder="1" applyAlignment="1">
      <alignment horizontal="center"/>
    </xf>
    <xf numFmtId="167" fontId="0" fillId="0" borderId="31" xfId="0" applyNumberFormat="1" applyBorder="1" applyAlignment="1">
      <alignment horizontal="center" vertical="center"/>
    </xf>
    <xf numFmtId="2" fontId="0" fillId="0" borderId="31" xfId="0" applyNumberFormat="1" applyBorder="1" applyAlignment="1">
      <alignment horizontal="center"/>
    </xf>
    <xf numFmtId="17" fontId="0" fillId="0" borderId="31" xfId="0" applyNumberFormat="1" applyBorder="1" applyAlignment="1">
      <alignment horizontal="center" vertical="center"/>
    </xf>
    <xf numFmtId="14" fontId="0" fillId="0" borderId="31" xfId="0" applyNumberFormat="1" applyBorder="1" applyAlignment="1">
      <alignment horizontal="center"/>
    </xf>
    <xf numFmtId="0" fontId="0" fillId="0" borderId="31" xfId="0" applyBorder="1"/>
    <xf numFmtId="1" fontId="0" fillId="0" borderId="31" xfId="0" applyNumberFormat="1" applyBorder="1" applyAlignment="1">
      <alignment horizontal="center"/>
    </xf>
    <xf numFmtId="14" fontId="0" fillId="0" borderId="0" xfId="0" applyNumberFormat="1" applyAlignment="1">
      <alignment vertical="center"/>
    </xf>
    <xf numFmtId="0" fontId="3" fillId="0" borderId="19" xfId="0" applyFont="1" applyBorder="1" applyAlignment="1">
      <alignment horizontal="center" vertical="center"/>
    </xf>
    <xf numFmtId="0" fontId="3" fillId="11" borderId="19" xfId="0" applyFont="1" applyFill="1" applyBorder="1" applyAlignment="1">
      <alignment horizontal="center" vertical="center"/>
    </xf>
    <xf numFmtId="1" fontId="0" fillId="0" borderId="31" xfId="0" applyNumberFormat="1" applyBorder="1" applyAlignment="1">
      <alignment horizontal="center" vertical="center"/>
    </xf>
    <xf numFmtId="0" fontId="42" fillId="19" borderId="58" xfId="16" applyFont="1" applyFill="1" applyBorder="1" applyAlignment="1" applyProtection="1">
      <alignment horizontal="center" vertical="center" wrapText="1"/>
      <protection locked="0"/>
    </xf>
    <xf numFmtId="49" fontId="0" fillId="0" borderId="19" xfId="0" applyNumberFormat="1" applyBorder="1" applyAlignment="1">
      <alignment horizontal="center" vertical="center"/>
    </xf>
    <xf numFmtId="0" fontId="55" fillId="24" borderId="19"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3" fillId="24" borderId="11" xfId="0" applyFont="1" applyFill="1" applyBorder="1" applyAlignment="1">
      <alignment horizontal="center" vertical="center"/>
    </xf>
    <xf numFmtId="0" fontId="3" fillId="24" borderId="12" xfId="0" applyFont="1" applyFill="1" applyBorder="1" applyAlignment="1">
      <alignment horizontal="center" vertical="center"/>
    </xf>
    <xf numFmtId="0" fontId="55" fillId="24" borderId="35" xfId="0" applyFont="1" applyFill="1" applyBorder="1" applyAlignment="1">
      <alignment horizontal="center" vertical="center" wrapText="1"/>
    </xf>
    <xf numFmtId="0" fontId="0" fillId="24" borderId="27" xfId="0" applyFill="1" applyBorder="1" applyAlignment="1">
      <alignment horizontal="center" vertical="center"/>
    </xf>
    <xf numFmtId="0" fontId="3" fillId="24" borderId="27" xfId="0" applyFont="1" applyFill="1" applyBorder="1" applyAlignment="1">
      <alignment horizontal="center" vertical="center"/>
    </xf>
    <xf numFmtId="49" fontId="14" fillId="0" borderId="19" xfId="0" applyNumberFormat="1" applyFont="1" applyBorder="1" applyAlignment="1">
      <alignment horizontal="center" vertical="center"/>
    </xf>
    <xf numFmtId="0" fontId="14" fillId="0" borderId="19" xfId="0" applyFont="1" applyBorder="1" applyAlignment="1">
      <alignment horizontal="center" vertical="center"/>
    </xf>
    <xf numFmtId="164" fontId="14" fillId="0" borderId="19" xfId="0" applyNumberFormat="1" applyFont="1" applyBorder="1" applyAlignment="1">
      <alignment horizontal="center" vertical="center" wrapText="1"/>
    </xf>
    <xf numFmtId="0" fontId="20" fillId="0" borderId="19" xfId="0" applyFont="1" applyBorder="1" applyAlignment="1">
      <alignment horizontal="center" vertical="center"/>
    </xf>
    <xf numFmtId="165" fontId="14" fillId="0" borderId="19" xfId="0" quotePrefix="1" applyNumberFormat="1" applyFont="1" applyBorder="1" applyAlignment="1">
      <alignment horizontal="center" vertical="center"/>
    </xf>
    <xf numFmtId="0" fontId="18" fillId="5" borderId="21" xfId="0" applyFont="1" applyFill="1" applyBorder="1" applyAlignment="1">
      <alignment horizontal="center" vertical="center" wrapText="1"/>
    </xf>
    <xf numFmtId="49" fontId="8" fillId="0" borderId="19" xfId="0" applyNumberFormat="1" applyFont="1" applyBorder="1" applyAlignment="1">
      <alignment horizontal="center" vertical="center"/>
    </xf>
    <xf numFmtId="0" fontId="36" fillId="22" borderId="18" xfId="16" applyFont="1" applyFill="1" applyBorder="1" applyAlignment="1" applyProtection="1">
      <alignment horizontal="center" vertical="center"/>
      <protection locked="0"/>
    </xf>
    <xf numFmtId="0" fontId="36" fillId="22" borderId="35" xfId="16" applyFont="1" applyFill="1" applyBorder="1" applyAlignment="1" applyProtection="1">
      <alignment horizontal="center" vertical="center"/>
      <protection locked="0"/>
    </xf>
    <xf numFmtId="0" fontId="36" fillId="22" borderId="21" xfId="16" applyFont="1" applyFill="1" applyBorder="1" applyAlignment="1" applyProtection="1">
      <alignment horizontal="center" vertical="center"/>
      <protection locked="0"/>
    </xf>
    <xf numFmtId="0" fontId="29" fillId="0" borderId="49" xfId="16" applyFont="1" applyBorder="1" applyAlignment="1" applyProtection="1">
      <alignment horizontal="center" vertical="center"/>
      <protection locked="0"/>
    </xf>
    <xf numFmtId="0" fontId="29" fillId="0" borderId="44" xfId="16" applyFont="1" applyBorder="1" applyAlignment="1" applyProtection="1">
      <alignment horizontal="center" vertical="center"/>
      <protection locked="0"/>
    </xf>
    <xf numFmtId="0" fontId="29" fillId="0" borderId="44" xfId="16" applyFont="1" applyBorder="1" applyAlignment="1" applyProtection="1">
      <alignment horizontal="center" vertical="center" wrapText="1"/>
      <protection locked="0"/>
    </xf>
    <xf numFmtId="0" fontId="29" fillId="0" borderId="41"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protection locked="0"/>
    </xf>
    <xf numFmtId="0" fontId="45" fillId="0" borderId="45" xfId="16" applyFont="1" applyBorder="1" applyAlignment="1" applyProtection="1">
      <alignment horizontal="center" vertical="center"/>
      <protection locked="0"/>
    </xf>
    <xf numFmtId="0" fontId="31" fillId="0" borderId="6" xfId="16" applyFont="1" applyBorder="1" applyAlignment="1" applyProtection="1">
      <alignment horizontal="center" vertical="center"/>
      <protection locked="0"/>
    </xf>
    <xf numFmtId="0" fontId="34" fillId="12" borderId="100" xfId="16" applyFont="1" applyFill="1" applyBorder="1" applyAlignment="1" applyProtection="1">
      <alignment horizontal="center" vertical="center"/>
      <protection locked="0"/>
    </xf>
    <xf numFmtId="0" fontId="34" fillId="25" borderId="0" xfId="0" applyFont="1" applyFill="1" applyAlignment="1">
      <alignment horizontal="center" vertical="center"/>
    </xf>
    <xf numFmtId="0" fontId="29" fillId="25" borderId="0" xfId="0" applyFont="1" applyFill="1" applyAlignment="1">
      <alignment horizontal="center" vertical="center"/>
    </xf>
    <xf numFmtId="0" fontId="29" fillId="25" borderId="0" xfId="16" applyFont="1" applyFill="1" applyAlignment="1" applyProtection="1">
      <alignment horizontal="center" vertical="center"/>
      <protection locked="0"/>
    </xf>
    <xf numFmtId="0" fontId="29" fillId="0" borderId="0" xfId="16" applyFont="1" applyAlignment="1" applyProtection="1">
      <alignment vertical="center"/>
      <protection locked="0"/>
    </xf>
    <xf numFmtId="0" fontId="43" fillId="12" borderId="0" xfId="16" applyFont="1" applyFill="1" applyAlignment="1" applyProtection="1">
      <alignment horizontal="left" vertical="center"/>
      <protection locked="0"/>
    </xf>
    <xf numFmtId="0" fontId="0" fillId="0" borderId="44" xfId="0" applyBorder="1"/>
    <xf numFmtId="1" fontId="18" fillId="5" borderId="19" xfId="0" applyNumberFormat="1" applyFont="1" applyFill="1" applyBorder="1" applyAlignment="1">
      <alignment horizontal="center" vertical="center" wrapText="1"/>
    </xf>
    <xf numFmtId="9" fontId="18" fillId="5" borderId="19" xfId="0" applyNumberFormat="1" applyFont="1" applyFill="1" applyBorder="1" applyAlignment="1">
      <alignment horizontal="center" vertical="center" wrapText="1"/>
    </xf>
    <xf numFmtId="0" fontId="11" fillId="0" borderId="0" xfId="0" applyFont="1" applyAlignment="1">
      <alignment vertical="center"/>
    </xf>
    <xf numFmtId="0" fontId="11" fillId="0" borderId="0" xfId="0" applyFont="1" applyAlignment="1">
      <alignment horizontal="center" vertical="center"/>
    </xf>
    <xf numFmtId="167" fontId="11" fillId="0" borderId="0" xfId="0" applyNumberFormat="1" applyFont="1" applyAlignment="1">
      <alignment horizontal="center" vertical="center"/>
    </xf>
    <xf numFmtId="0" fontId="11" fillId="0" borderId="0" xfId="0" applyFont="1" applyAlignment="1">
      <alignment horizontal="left" vertical="center" wrapText="1"/>
    </xf>
    <xf numFmtId="0" fontId="0" fillId="0" borderId="19" xfId="0" applyBorder="1" applyAlignment="1">
      <alignment horizontal="left" vertical="center"/>
    </xf>
    <xf numFmtId="0" fontId="3" fillId="10" borderId="19" xfId="0" applyFont="1" applyFill="1" applyBorder="1" applyAlignment="1">
      <alignment horizontal="center" vertical="center"/>
    </xf>
    <xf numFmtId="171" fontId="3" fillId="10" borderId="19" xfId="0" applyNumberFormat="1" applyFont="1" applyFill="1" applyBorder="1" applyAlignment="1">
      <alignment horizontal="center" vertical="center"/>
    </xf>
    <xf numFmtId="2" fontId="3" fillId="10" borderId="19" xfId="0" applyNumberFormat="1" applyFont="1" applyFill="1" applyBorder="1" applyAlignment="1">
      <alignment horizontal="center" vertical="center"/>
    </xf>
    <xf numFmtId="44" fontId="3" fillId="10" borderId="19" xfId="19" applyFont="1" applyFill="1" applyBorder="1" applyAlignment="1">
      <alignment horizontal="center" vertical="center"/>
    </xf>
    <xf numFmtId="2" fontId="3" fillId="10" borderId="19" xfId="0" applyNumberFormat="1" applyFont="1" applyFill="1" applyBorder="1" applyAlignment="1">
      <alignment horizontal="left" vertical="center"/>
    </xf>
    <xf numFmtId="0" fontId="0" fillId="0" borderId="0" xfId="0" applyAlignment="1">
      <alignment horizontal="left" wrapText="1"/>
    </xf>
    <xf numFmtId="0" fontId="3" fillId="0" borderId="19" xfId="18" applyFont="1" applyBorder="1" applyAlignment="1">
      <alignment horizontal="center" vertical="center" wrapText="1"/>
    </xf>
    <xf numFmtId="14" fontId="0" fillId="0" borderId="19" xfId="0" applyNumberFormat="1" applyBorder="1" applyAlignment="1">
      <alignment horizontal="center" vertical="center" wrapText="1"/>
    </xf>
    <xf numFmtId="0" fontId="0" fillId="0" borderId="19" xfId="0" applyBorder="1" applyAlignment="1">
      <alignment horizontal="left" vertical="center" wrapText="1"/>
    </xf>
    <xf numFmtId="0" fontId="11" fillId="11" borderId="7" xfId="0" applyFont="1" applyFill="1" applyBorder="1" applyAlignment="1">
      <alignment vertical="center"/>
    </xf>
    <xf numFmtId="0" fontId="11" fillId="11" borderId="95" xfId="0" applyFont="1" applyFill="1" applyBorder="1" applyAlignment="1">
      <alignment vertical="center"/>
    </xf>
    <xf numFmtId="167" fontId="6" fillId="0" borderId="19" xfId="0" applyNumberFormat="1" applyFont="1" applyBorder="1" applyAlignment="1">
      <alignment horizontal="center" vertical="center"/>
    </xf>
    <xf numFmtId="0" fontId="3" fillId="0" borderId="19" xfId="0" applyFont="1" applyBorder="1" applyAlignment="1">
      <alignment horizontal="center" vertical="center" wrapText="1"/>
    </xf>
    <xf numFmtId="2" fontId="3" fillId="10" borderId="20" xfId="0" applyNumberFormat="1" applyFont="1" applyFill="1" applyBorder="1" applyAlignment="1">
      <alignment horizontal="center" vertical="center"/>
    </xf>
    <xf numFmtId="0" fontId="0" fillId="0" borderId="21" xfId="0" applyBorder="1"/>
    <xf numFmtId="0" fontId="3" fillId="26" borderId="19" xfId="0" applyFont="1" applyFill="1" applyBorder="1" applyAlignment="1">
      <alignment horizontal="center" vertical="center"/>
    </xf>
    <xf numFmtId="0" fontId="3" fillId="26" borderId="19" xfId="0" applyFont="1" applyFill="1" applyBorder="1" applyAlignment="1">
      <alignment horizontal="center" vertical="center" wrapText="1"/>
    </xf>
    <xf numFmtId="0" fontId="3" fillId="26" borderId="19" xfId="18" applyFont="1" applyFill="1" applyBorder="1" applyAlignment="1">
      <alignment horizontal="center" vertical="center" wrapText="1"/>
    </xf>
    <xf numFmtId="0" fontId="53" fillId="22" borderId="19" xfId="16" applyFont="1" applyFill="1" applyBorder="1" applyAlignment="1" applyProtection="1">
      <alignment horizontal="center" vertical="center"/>
      <protection locked="0"/>
    </xf>
    <xf numFmtId="167" fontId="18" fillId="5" borderId="19" xfId="0" applyNumberFormat="1" applyFont="1" applyFill="1" applyBorder="1" applyAlignment="1">
      <alignment horizontal="center" vertical="center" wrapText="1"/>
    </xf>
    <xf numFmtId="0" fontId="3" fillId="14" borderId="19" xfId="0" applyFont="1" applyFill="1" applyBorder="1" applyAlignment="1">
      <alignment horizontal="center" vertical="center"/>
    </xf>
    <xf numFmtId="167" fontId="3" fillId="10" borderId="19" xfId="0" applyNumberFormat="1" applyFont="1" applyFill="1" applyBorder="1" applyAlignment="1">
      <alignment horizontal="center" vertical="center"/>
    </xf>
    <xf numFmtId="0" fontId="2" fillId="0" borderId="19" xfId="0" applyFont="1" applyBorder="1" applyAlignment="1">
      <alignment horizontal="center"/>
    </xf>
    <xf numFmtId="0" fontId="34" fillId="12" borderId="64" xfId="16" applyFont="1" applyFill="1" applyBorder="1" applyAlignment="1" applyProtection="1">
      <alignment vertical="center"/>
      <protection locked="0"/>
    </xf>
    <xf numFmtId="0" fontId="34" fillId="12" borderId="5" xfId="16" applyFont="1" applyFill="1" applyBorder="1" applyAlignment="1" applyProtection="1">
      <alignment vertical="center"/>
      <protection locked="0"/>
    </xf>
    <xf numFmtId="0" fontId="34" fillId="12" borderId="6" xfId="16" applyFont="1" applyFill="1" applyBorder="1" applyAlignment="1" applyProtection="1">
      <alignment vertical="center"/>
      <protection locked="0"/>
    </xf>
    <xf numFmtId="2" fontId="34" fillId="12" borderId="88" xfId="16" applyNumberFormat="1" applyFont="1" applyFill="1" applyBorder="1" applyAlignment="1" applyProtection="1">
      <alignment horizontal="center" vertical="center"/>
      <protection locked="0"/>
    </xf>
    <xf numFmtId="0" fontId="3" fillId="14" borderId="19" xfId="18" applyFont="1" applyFill="1" applyBorder="1" applyAlignment="1">
      <alignment horizontal="center" vertical="center" wrapText="1"/>
    </xf>
    <xf numFmtId="0" fontId="51" fillId="0" borderId="20" xfId="0" applyFont="1" applyBorder="1" applyAlignment="1">
      <alignment horizontal="center" vertical="center"/>
    </xf>
    <xf numFmtId="0" fontId="51" fillId="0" borderId="33" xfId="0" applyFont="1" applyBorder="1" applyAlignment="1">
      <alignment horizontal="center" vertical="center"/>
    </xf>
    <xf numFmtId="49" fontId="51" fillId="0" borderId="33" xfId="0" applyNumberFormat="1" applyFont="1" applyBorder="1" applyAlignment="1">
      <alignment horizontal="center" vertical="center"/>
    </xf>
    <xf numFmtId="168" fontId="6" fillId="0" borderId="33" xfId="0" applyNumberFormat="1" applyFont="1" applyBorder="1" applyAlignment="1">
      <alignment horizontal="center" vertical="center"/>
    </xf>
    <xf numFmtId="168" fontId="6" fillId="0" borderId="31" xfId="0" applyNumberFormat="1" applyFont="1" applyBorder="1" applyAlignment="1">
      <alignment horizontal="center" vertical="center"/>
    </xf>
    <xf numFmtId="3" fontId="6" fillId="0" borderId="21" xfId="0" applyNumberFormat="1" applyFont="1" applyBorder="1" applyAlignment="1">
      <alignment horizontal="center" vertical="center"/>
    </xf>
    <xf numFmtId="165" fontId="51" fillId="0" borderId="33" xfId="0" quotePrefix="1" applyNumberFormat="1" applyFont="1" applyBorder="1" applyAlignment="1">
      <alignment horizontal="center" vertical="center"/>
    </xf>
    <xf numFmtId="164" fontId="51" fillId="0" borderId="33" xfId="0" applyNumberFormat="1" applyFont="1" applyBorder="1" applyAlignment="1">
      <alignment horizontal="center" vertical="center" wrapText="1"/>
    </xf>
    <xf numFmtId="14" fontId="13" fillId="0" borderId="0" xfId="0" applyNumberFormat="1" applyFont="1" applyAlignment="1">
      <alignment horizontal="center" vertical="center" wrapText="1"/>
    </xf>
    <xf numFmtId="14" fontId="52" fillId="0" borderId="0" xfId="0" applyNumberFormat="1" applyFont="1" applyAlignment="1">
      <alignment horizontal="center" vertical="center" wrapText="1"/>
    </xf>
    <xf numFmtId="14" fontId="8" fillId="0" borderId="40" xfId="0" applyNumberFormat="1" applyFont="1" applyBorder="1" applyAlignment="1">
      <alignment horizontal="center" vertical="center" wrapText="1"/>
    </xf>
    <xf numFmtId="14" fontId="8" fillId="0" borderId="31" xfId="0" applyNumberFormat="1" applyFont="1" applyBorder="1" applyAlignment="1">
      <alignment horizontal="center" vertical="center" wrapText="1"/>
    </xf>
    <xf numFmtId="0" fontId="0" fillId="0" borderId="19" xfId="0" applyBorder="1" applyAlignment="1">
      <alignment vertical="center"/>
    </xf>
    <xf numFmtId="14" fontId="8" fillId="0" borderId="0" xfId="0" applyNumberFormat="1" applyFont="1" applyAlignment="1">
      <alignment horizontal="center" vertical="center" wrapText="1"/>
    </xf>
    <xf numFmtId="14" fontId="52" fillId="0" borderId="20" xfId="0" applyNumberFormat="1" applyFont="1" applyBorder="1" applyAlignment="1">
      <alignment horizontal="center" vertical="center" wrapText="1"/>
    </xf>
    <xf numFmtId="14" fontId="8" fillId="0" borderId="38" xfId="0" applyNumberFormat="1" applyFont="1" applyBorder="1" applyAlignment="1">
      <alignment horizontal="center" vertical="center" wrapText="1"/>
    </xf>
    <xf numFmtId="14" fontId="8" fillId="0" borderId="32" xfId="0" applyNumberFormat="1" applyFont="1" applyBorder="1" applyAlignment="1">
      <alignment horizontal="center" vertical="center" wrapText="1"/>
    </xf>
    <xf numFmtId="0" fontId="14" fillId="0" borderId="0" xfId="0" applyFont="1" applyAlignment="1">
      <alignment vertical="center" wrapText="1"/>
    </xf>
    <xf numFmtId="0" fontId="0" fillId="0" borderId="45" xfId="0" applyBorder="1" applyAlignment="1">
      <alignment horizontal="left" vertical="center" wrapText="1"/>
    </xf>
    <xf numFmtId="0" fontId="14" fillId="0" borderId="23" xfId="0" applyFont="1" applyBorder="1" applyAlignment="1">
      <alignment vertical="center" wrapText="1"/>
    </xf>
    <xf numFmtId="0" fontId="20" fillId="0" borderId="45" xfId="0" applyFont="1" applyBorder="1" applyAlignment="1">
      <alignment vertical="center" wrapText="1"/>
    </xf>
    <xf numFmtId="0" fontId="0" fillId="0" borderId="45" xfId="0" applyBorder="1" applyAlignment="1">
      <alignment horizontal="left" vertical="center"/>
    </xf>
    <xf numFmtId="0" fontId="0" fillId="0" borderId="0" xfId="0" applyAlignment="1">
      <alignment horizontal="left" vertical="center" wrapText="1"/>
    </xf>
    <xf numFmtId="0" fontId="20" fillId="0" borderId="0" xfId="0" applyFont="1" applyAlignment="1">
      <alignment vertical="center" wrapText="1"/>
    </xf>
    <xf numFmtId="0" fontId="14" fillId="0" borderId="21" xfId="0" applyFont="1" applyBorder="1" applyAlignment="1">
      <alignment horizontal="center" vertical="center"/>
    </xf>
    <xf numFmtId="49" fontId="10" fillId="0" borderId="19" xfId="0" applyNumberFormat="1" applyFont="1" applyBorder="1" applyAlignment="1">
      <alignment horizontal="center" vertical="center"/>
    </xf>
    <xf numFmtId="0" fontId="10" fillId="0" borderId="19" xfId="0" applyFont="1" applyBorder="1" applyAlignment="1">
      <alignment horizontal="center" vertical="center"/>
    </xf>
    <xf numFmtId="0" fontId="0" fillId="0" borderId="33" xfId="0" applyBorder="1" applyAlignment="1">
      <alignment horizontal="center" vertical="center"/>
    </xf>
    <xf numFmtId="164" fontId="0" fillId="0" borderId="33" xfId="0" applyNumberFormat="1" applyBorder="1" applyAlignment="1">
      <alignment horizontal="center" vertical="center" wrapText="1"/>
    </xf>
    <xf numFmtId="14" fontId="15" fillId="0" borderId="33" xfId="0" applyNumberFormat="1" applyFont="1" applyBorder="1" applyAlignment="1">
      <alignment horizontal="center" vertical="center" wrapText="1"/>
    </xf>
    <xf numFmtId="167" fontId="18" fillId="5" borderId="21" xfId="0" applyNumberFormat="1" applyFont="1" applyFill="1" applyBorder="1" applyAlignment="1">
      <alignment horizontal="center" vertical="center" wrapText="1"/>
    </xf>
    <xf numFmtId="0" fontId="3" fillId="2" borderId="19" xfId="0" applyFont="1" applyFill="1" applyBorder="1" applyAlignment="1">
      <alignment horizontal="center" vertical="center"/>
    </xf>
    <xf numFmtId="0" fontId="11" fillId="2" borderId="25" xfId="0" applyFont="1" applyFill="1" applyBorder="1" applyAlignment="1">
      <alignment horizontal="center" vertical="center"/>
    </xf>
    <xf numFmtId="0" fontId="11" fillId="2" borderId="38" xfId="0" applyFont="1" applyFill="1" applyBorder="1" applyAlignment="1">
      <alignment vertical="center"/>
    </xf>
    <xf numFmtId="0" fontId="55" fillId="24" borderId="20" xfId="0" applyFont="1" applyFill="1" applyBorder="1" applyAlignment="1">
      <alignment horizontal="center" vertical="center" wrapText="1"/>
    </xf>
    <xf numFmtId="0" fontId="3" fillId="24" borderId="25" xfId="0" applyFont="1" applyFill="1" applyBorder="1" applyAlignment="1">
      <alignment horizontal="center" vertical="center"/>
    </xf>
    <xf numFmtId="0" fontId="3" fillId="24" borderId="36" xfId="0" applyFont="1" applyFill="1" applyBorder="1" applyAlignment="1">
      <alignment horizontal="center" vertical="center"/>
    </xf>
    <xf numFmtId="2" fontId="18" fillId="5" borderId="19" xfId="0" applyNumberFormat="1" applyFont="1" applyFill="1" applyBorder="1" applyAlignment="1">
      <alignment horizontal="center" vertical="center" wrapText="1"/>
    </xf>
    <xf numFmtId="2" fontId="0" fillId="8" borderId="19" xfId="0" applyNumberFormat="1" applyFill="1" applyBorder="1" applyAlignment="1">
      <alignment horizontal="center" vertical="center" wrapText="1"/>
    </xf>
    <xf numFmtId="14" fontId="57" fillId="0" borderId="19" xfId="0" applyNumberFormat="1" applyFont="1" applyBorder="1" applyAlignment="1">
      <alignment horizontal="center" vertical="center" wrapText="1"/>
    </xf>
    <xf numFmtId="1" fontId="0" fillId="0" borderId="19" xfId="0" applyNumberFormat="1" applyBorder="1"/>
    <xf numFmtId="0" fontId="16" fillId="9" borderId="33" xfId="0" applyFont="1" applyFill="1" applyBorder="1" applyAlignment="1">
      <alignment horizontal="center" vertical="center" wrapText="1"/>
    </xf>
    <xf numFmtId="0" fontId="16" fillId="9" borderId="32"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7" borderId="37" xfId="0" applyFont="1" applyFill="1" applyBorder="1" applyAlignment="1">
      <alignment horizontal="left"/>
    </xf>
    <xf numFmtId="0" fontId="3" fillId="7" borderId="22" xfId="0" applyFont="1" applyFill="1" applyBorder="1" applyAlignment="1">
      <alignment horizontal="left"/>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19" fillId="5" borderId="20" xfId="0" applyFont="1" applyFill="1" applyBorder="1" applyAlignment="1">
      <alignment horizontal="center" vertical="center" wrapText="1"/>
    </xf>
    <xf numFmtId="0" fontId="19" fillId="5" borderId="21" xfId="0" applyFont="1" applyFill="1" applyBorder="1" applyAlignment="1">
      <alignment horizontal="center" vertical="center" wrapText="1"/>
    </xf>
    <xf numFmtId="0" fontId="0" fillId="0" borderId="5" xfId="0" applyBorder="1" applyAlignment="1">
      <alignment horizontal="center"/>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3" fillId="2" borderId="19" xfId="0" applyFont="1" applyFill="1" applyBorder="1" applyAlignment="1">
      <alignment horizontal="center" vertical="center"/>
    </xf>
    <xf numFmtId="2" fontId="11"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xf>
    <xf numFmtId="2" fontId="11" fillId="2" borderId="31" xfId="0" applyNumberFormat="1"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3" fontId="11" fillId="2" borderId="31"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31" xfId="0" applyNumberFormat="1" applyFont="1" applyFill="1" applyBorder="1" applyAlignment="1">
      <alignment horizontal="center" vertical="center" wrapText="1"/>
    </xf>
    <xf numFmtId="165" fontId="11" fillId="2" borderId="19" xfId="0" applyNumberFormat="1" applyFont="1" applyFill="1" applyBorder="1" applyAlignment="1">
      <alignment horizontal="center" vertical="center" wrapText="1"/>
    </xf>
    <xf numFmtId="0" fontId="5" fillId="2" borderId="19" xfId="0" applyFont="1" applyFill="1" applyBorder="1" applyAlignment="1">
      <alignment horizontal="center" vertical="center"/>
    </xf>
    <xf numFmtId="164"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31" xfId="0" applyFont="1" applyFill="1" applyBorder="1" applyAlignment="1">
      <alignment horizontal="center" vertical="center"/>
    </xf>
    <xf numFmtId="0" fontId="11" fillId="2" borderId="19" xfId="0" applyFont="1" applyFill="1" applyBorder="1" applyAlignment="1">
      <alignment horizontal="center" vertical="center"/>
    </xf>
    <xf numFmtId="49" fontId="11" fillId="2" borderId="31" xfId="0" applyNumberFormat="1"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31" xfId="0" applyFont="1" applyFill="1" applyBorder="1" applyAlignment="1">
      <alignment horizontal="center" vertical="center" wrapText="1"/>
    </xf>
    <xf numFmtId="0" fontId="11" fillId="2" borderId="19" xfId="0" applyFont="1" applyFill="1" applyBorder="1" applyAlignment="1">
      <alignment horizontal="center" vertical="center" wrapText="1"/>
    </xf>
    <xf numFmtId="2" fontId="12" fillId="2" borderId="31" xfId="0" applyNumberFormat="1" applyFont="1" applyFill="1" applyBorder="1" applyAlignment="1">
      <alignment horizontal="center" vertical="center"/>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21" xfId="0"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9" xfId="0" applyNumberFormat="1" applyFont="1" applyBorder="1" applyAlignment="1">
      <alignment horizontal="center" vertical="center"/>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9" xfId="0" applyFont="1" applyBorder="1" applyAlignment="1">
      <alignment horizontal="center" vertical="center"/>
    </xf>
    <xf numFmtId="0" fontId="3" fillId="0" borderId="44" xfId="0" applyFont="1" applyBorder="1" applyAlignment="1">
      <alignment horizontal="center" vertical="center"/>
    </xf>
    <xf numFmtId="0" fontId="3" fillId="0" borderId="41" xfId="0" applyFont="1" applyBorder="1" applyAlignment="1">
      <alignment horizontal="center" vertical="center"/>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15"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53" fillId="12" borderId="56" xfId="16" applyFont="1" applyFill="1" applyBorder="1" applyAlignment="1" applyProtection="1">
      <alignment horizontal="center" vertical="center"/>
      <protection locked="0"/>
    </xf>
    <xf numFmtId="0" fontId="53" fillId="12" borderId="57"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27" fillId="12" borderId="44"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0" fontId="30" fillId="0" borderId="0" xfId="16" applyNumberFormat="1" applyFont="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3" fillId="12" borderId="101" xfId="16" applyFont="1" applyFill="1" applyBorder="1" applyAlignment="1" applyProtection="1">
      <alignment horizontal="center" vertical="center"/>
      <protection locked="0"/>
    </xf>
    <xf numFmtId="0" fontId="36" fillId="12" borderId="56" xfId="16" applyFont="1" applyFill="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53" fillId="14" borderId="60" xfId="16" applyFont="1" applyFill="1" applyBorder="1" applyAlignment="1" applyProtection="1">
      <alignment horizontal="center" vertical="center" wrapText="1"/>
      <protection locked="0"/>
    </xf>
    <xf numFmtId="0" fontId="53" fillId="14" borderId="62" xfId="16" applyFont="1" applyFill="1" applyBorder="1" applyAlignment="1" applyProtection="1">
      <alignment horizontal="center" vertical="center" wrapText="1"/>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6" fillId="12" borderId="60"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7" fillId="18" borderId="2" xfId="0" applyFont="1" applyFill="1" applyBorder="1" applyAlignment="1">
      <alignment horizontal="center" vertical="center"/>
    </xf>
    <xf numFmtId="0" fontId="36" fillId="12" borderId="66" xfId="16" applyFont="1" applyFill="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8" fillId="14" borderId="60" xfId="16" applyFont="1" applyFill="1" applyBorder="1" applyAlignment="1" applyProtection="1">
      <alignment horizontal="center" vertical="center"/>
      <protection locked="0"/>
    </xf>
    <xf numFmtId="0" fontId="38" fillId="14" borderId="62" xfId="16" applyFont="1" applyFill="1" applyBorder="1" applyAlignment="1" applyProtection="1">
      <alignment horizontal="center" vertical="center"/>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36" fillId="12" borderId="0" xfId="16" applyFont="1" applyFill="1" applyAlignment="1" applyProtection="1">
      <alignment horizontal="center" vertical="center"/>
      <protection locked="0"/>
    </xf>
    <xf numFmtId="0" fontId="34" fillId="0" borderId="15"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34" fillId="0" borderId="97" xfId="16" applyFont="1" applyBorder="1" applyAlignment="1" applyProtection="1">
      <alignment horizontal="center" vertical="center" wrapText="1"/>
      <protection locked="0"/>
    </xf>
    <xf numFmtId="0" fontId="34" fillId="0" borderId="96"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12"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13" xfId="16" applyFont="1" applyBorder="1" applyAlignment="1" applyProtection="1">
      <alignment horizontal="center" vertical="center" wrapText="1"/>
      <protection locked="0"/>
    </xf>
    <xf numFmtId="0" fontId="34" fillId="0" borderId="34" xfId="16" applyFont="1" applyBorder="1" applyAlignment="1" applyProtection="1">
      <alignment horizontal="center" vertical="center" wrapText="1"/>
      <protection locked="0"/>
    </xf>
    <xf numFmtId="0" fontId="34" fillId="0" borderId="20" xfId="16" applyFont="1" applyBorder="1" applyAlignment="1" applyProtection="1">
      <alignment horizontal="center" vertical="center" wrapText="1"/>
      <protection locked="0"/>
    </xf>
    <xf numFmtId="0" fontId="34" fillId="0" borderId="35" xfId="16" applyFont="1" applyBorder="1" applyAlignment="1" applyProtection="1">
      <alignment horizontal="center" vertical="center" wrapText="1"/>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44"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44"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49" xfId="16" applyFont="1" applyBorder="1" applyAlignment="1" applyProtection="1">
      <alignment horizontal="center" vertical="center" wrapText="1"/>
      <protection locked="0"/>
    </xf>
    <xf numFmtId="0" fontId="34" fillId="0" borderId="43" xfId="16" applyFont="1" applyBorder="1" applyAlignment="1" applyProtection="1">
      <alignment horizontal="center" vertical="center" wrapText="1"/>
      <protection locked="0"/>
    </xf>
    <xf numFmtId="0" fontId="34" fillId="0" borderId="98"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0" fillId="0" borderId="0" xfId="0" applyAlignment="1">
      <alignment horizontal="center" vertical="center"/>
    </xf>
    <xf numFmtId="0" fontId="34" fillId="0" borderId="99"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35" xfId="16" applyFont="1" applyBorder="1" applyAlignment="1" applyProtection="1">
      <alignment horizontal="center" vertical="center" wrapText="1"/>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0" fontId="48" fillId="0" borderId="27" xfId="16" applyFont="1" applyBorder="1" applyAlignment="1" applyProtection="1">
      <alignment horizontal="center" vertical="center" wrapText="1"/>
      <protection locked="0"/>
    </xf>
    <xf numFmtId="0" fontId="48" fillId="0" borderId="25" xfId="16" applyFont="1" applyBorder="1" applyAlignment="1" applyProtection="1">
      <alignment horizontal="center" vertical="center" wrapText="1"/>
      <protection locked="0"/>
    </xf>
    <xf numFmtId="0" fontId="48" fillId="0" borderId="36" xfId="16"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35" xfId="16" applyNumberFormat="1"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6" xfId="16" applyFont="1" applyBorder="1" applyAlignment="1" applyProtection="1">
      <alignment horizontal="center" vertical="center" wrapText="1"/>
      <protection locked="0"/>
    </xf>
    <xf numFmtId="0" fontId="34" fillId="0" borderId="18" xfId="16" applyFont="1" applyBorder="1" applyAlignment="1" applyProtection="1">
      <alignment horizontal="center" vertical="center" wrapText="1"/>
      <protection locked="0"/>
    </xf>
    <xf numFmtId="0" fontId="34" fillId="0" borderId="102" xfId="16" applyFont="1" applyBorder="1" applyAlignment="1" applyProtection="1">
      <alignment horizontal="center" vertical="center" wrapText="1"/>
      <protection locked="0"/>
    </xf>
    <xf numFmtId="0" fontId="34" fillId="0" borderId="26" xfId="16" applyFont="1" applyBorder="1" applyAlignment="1" applyProtection="1">
      <alignment horizontal="center" vertical="center" wrapText="1"/>
      <protection locked="0"/>
    </xf>
    <xf numFmtId="0" fontId="55" fillId="24" borderId="12" xfId="0" applyFont="1" applyFill="1" applyBorder="1" applyAlignment="1">
      <alignment horizontal="center" vertical="center"/>
    </xf>
    <xf numFmtId="0" fontId="55" fillId="24" borderId="34" xfId="0" applyFont="1" applyFill="1" applyBorder="1" applyAlignment="1">
      <alignment horizontal="center" vertical="center"/>
    </xf>
    <xf numFmtId="0" fontId="55" fillId="24" borderId="13" xfId="0" applyFont="1" applyFill="1" applyBorder="1" applyAlignment="1">
      <alignment horizontal="center" vertical="center"/>
    </xf>
    <xf numFmtId="0" fontId="55" fillId="24" borderId="18" xfId="0" applyFont="1" applyFill="1" applyBorder="1" applyAlignment="1">
      <alignment horizontal="center" vertical="center"/>
    </xf>
    <xf numFmtId="0" fontId="55" fillId="24" borderId="24" xfId="0" applyFont="1" applyFill="1" applyBorder="1" applyAlignment="1">
      <alignment horizontal="center" vertical="center"/>
    </xf>
    <xf numFmtId="0" fontId="55" fillId="24" borderId="19" xfId="0" applyFont="1" applyFill="1" applyBorder="1" applyAlignment="1">
      <alignment horizontal="center" vertical="center" wrapText="1"/>
    </xf>
    <xf numFmtId="0" fontId="55" fillId="24" borderId="27" xfId="0" applyFont="1" applyFill="1" applyBorder="1" applyAlignment="1">
      <alignment horizontal="center" vertical="center" wrapText="1"/>
    </xf>
    <xf numFmtId="0" fontId="55" fillId="24" borderId="19" xfId="0" applyFont="1" applyFill="1" applyBorder="1" applyAlignment="1">
      <alignment horizontal="center" vertical="center"/>
    </xf>
    <xf numFmtId="0" fontId="55" fillId="24" borderId="27" xfId="0" applyFont="1" applyFill="1" applyBorder="1" applyAlignment="1">
      <alignment horizontal="center" vertical="center"/>
    </xf>
    <xf numFmtId="0" fontId="11" fillId="2" borderId="33" xfId="0"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0" fontId="27" fillId="12" borderId="44" xfId="16" applyFont="1" applyFill="1" applyBorder="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34" fillId="0" borderId="74"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0" fontId="29" fillId="0" borderId="0" xfId="16" applyFont="1" applyAlignment="1" applyProtection="1">
      <alignment horizontal="center" vertical="center"/>
      <protection locked="0"/>
    </xf>
    <xf numFmtId="0" fontId="34" fillId="0" borderId="85"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47" fillId="0" borderId="78"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48" fillId="0" borderId="92" xfId="16" applyFont="1" applyBorder="1" applyAlignment="1" applyProtection="1">
      <alignment horizontal="center" vertical="center" wrapText="1"/>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xf numFmtId="0" fontId="0" fillId="0" borderId="19" xfId="0" applyFill="1" applyBorder="1" applyAlignment="1">
      <alignment horizontal="center"/>
    </xf>
  </cellXfs>
  <cellStyles count="20">
    <cellStyle name="Currency 2" xfId="19" xr:uid="{A416264E-035C-4EAF-AD87-2D3103139C3C}"/>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 name="Normal 8 2" xfId="18" xr:uid="{A33AA734-BBA1-4F71-81D0-DED1A1D9D89B}"/>
  </cellStyles>
  <dxfs count="4236">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FF0000"/>
      </font>
      <fill>
        <patternFill>
          <bgColor rgb="FFFF000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2.xml"/><Relationship Id="rId21" Type="http://schemas.openxmlformats.org/officeDocument/2006/relationships/externalLink" Target="externalLinks/externalLink6.xml"/><Relationship Id="rId42" Type="http://schemas.openxmlformats.org/officeDocument/2006/relationships/externalLink" Target="externalLinks/externalLink27.xml"/><Relationship Id="rId63" Type="http://schemas.openxmlformats.org/officeDocument/2006/relationships/externalLink" Target="externalLinks/externalLink48.xml"/><Relationship Id="rId84" Type="http://schemas.openxmlformats.org/officeDocument/2006/relationships/externalLink" Target="externalLinks/externalLink69.xml"/><Relationship Id="rId138" Type="http://schemas.openxmlformats.org/officeDocument/2006/relationships/externalLink" Target="externalLinks/externalLink123.xml"/><Relationship Id="rId107" Type="http://schemas.openxmlformats.org/officeDocument/2006/relationships/externalLink" Target="externalLinks/externalLink92.xml"/><Relationship Id="rId11" Type="http://schemas.openxmlformats.org/officeDocument/2006/relationships/worksheet" Target="worksheets/sheet11.xml"/><Relationship Id="rId32" Type="http://schemas.openxmlformats.org/officeDocument/2006/relationships/externalLink" Target="externalLinks/externalLink17.xml"/><Relationship Id="rId53" Type="http://schemas.openxmlformats.org/officeDocument/2006/relationships/externalLink" Target="externalLinks/externalLink38.xml"/><Relationship Id="rId74" Type="http://schemas.openxmlformats.org/officeDocument/2006/relationships/externalLink" Target="externalLinks/externalLink59.xml"/><Relationship Id="rId128" Type="http://schemas.openxmlformats.org/officeDocument/2006/relationships/externalLink" Target="externalLinks/externalLink113.xml"/><Relationship Id="rId149" Type="http://schemas.openxmlformats.org/officeDocument/2006/relationships/externalLink" Target="externalLinks/externalLink134.xml"/><Relationship Id="rId5" Type="http://schemas.openxmlformats.org/officeDocument/2006/relationships/worksheet" Target="worksheets/sheet5.xml"/><Relationship Id="rId95" Type="http://schemas.openxmlformats.org/officeDocument/2006/relationships/externalLink" Target="externalLinks/externalLink80.xml"/><Relationship Id="rId22" Type="http://schemas.openxmlformats.org/officeDocument/2006/relationships/externalLink" Target="externalLinks/externalLink7.xml"/><Relationship Id="rId27" Type="http://schemas.openxmlformats.org/officeDocument/2006/relationships/externalLink" Target="externalLinks/externalLink12.xml"/><Relationship Id="rId43" Type="http://schemas.openxmlformats.org/officeDocument/2006/relationships/externalLink" Target="externalLinks/externalLink28.xml"/><Relationship Id="rId48" Type="http://schemas.openxmlformats.org/officeDocument/2006/relationships/externalLink" Target="externalLinks/externalLink33.xml"/><Relationship Id="rId64" Type="http://schemas.openxmlformats.org/officeDocument/2006/relationships/externalLink" Target="externalLinks/externalLink49.xml"/><Relationship Id="rId69" Type="http://schemas.openxmlformats.org/officeDocument/2006/relationships/externalLink" Target="externalLinks/externalLink54.xml"/><Relationship Id="rId113" Type="http://schemas.openxmlformats.org/officeDocument/2006/relationships/externalLink" Target="externalLinks/externalLink98.xml"/><Relationship Id="rId118" Type="http://schemas.openxmlformats.org/officeDocument/2006/relationships/externalLink" Target="externalLinks/externalLink103.xml"/><Relationship Id="rId134" Type="http://schemas.openxmlformats.org/officeDocument/2006/relationships/externalLink" Target="externalLinks/externalLink119.xml"/><Relationship Id="rId139" Type="http://schemas.openxmlformats.org/officeDocument/2006/relationships/externalLink" Target="externalLinks/externalLink124.xml"/><Relationship Id="rId80" Type="http://schemas.openxmlformats.org/officeDocument/2006/relationships/externalLink" Target="externalLinks/externalLink65.xml"/><Relationship Id="rId85" Type="http://schemas.openxmlformats.org/officeDocument/2006/relationships/externalLink" Target="externalLinks/externalLink70.xml"/><Relationship Id="rId150" Type="http://schemas.openxmlformats.org/officeDocument/2006/relationships/externalLink" Target="externalLinks/externalLink135.xml"/><Relationship Id="rId12" Type="http://schemas.openxmlformats.org/officeDocument/2006/relationships/worksheet" Target="worksheets/sheet12.xml"/><Relationship Id="rId17" Type="http://schemas.openxmlformats.org/officeDocument/2006/relationships/externalLink" Target="externalLinks/externalLink2.xml"/><Relationship Id="rId33" Type="http://schemas.openxmlformats.org/officeDocument/2006/relationships/externalLink" Target="externalLinks/externalLink18.xml"/><Relationship Id="rId38" Type="http://schemas.openxmlformats.org/officeDocument/2006/relationships/externalLink" Target="externalLinks/externalLink23.xml"/><Relationship Id="rId59" Type="http://schemas.openxmlformats.org/officeDocument/2006/relationships/externalLink" Target="externalLinks/externalLink44.xml"/><Relationship Id="rId103" Type="http://schemas.openxmlformats.org/officeDocument/2006/relationships/externalLink" Target="externalLinks/externalLink88.xml"/><Relationship Id="rId108" Type="http://schemas.openxmlformats.org/officeDocument/2006/relationships/externalLink" Target="externalLinks/externalLink93.xml"/><Relationship Id="rId124" Type="http://schemas.openxmlformats.org/officeDocument/2006/relationships/externalLink" Target="externalLinks/externalLink109.xml"/><Relationship Id="rId129" Type="http://schemas.openxmlformats.org/officeDocument/2006/relationships/externalLink" Target="externalLinks/externalLink114.xml"/><Relationship Id="rId54" Type="http://schemas.openxmlformats.org/officeDocument/2006/relationships/externalLink" Target="externalLinks/externalLink39.xml"/><Relationship Id="rId70" Type="http://schemas.openxmlformats.org/officeDocument/2006/relationships/externalLink" Target="externalLinks/externalLink55.xml"/><Relationship Id="rId75" Type="http://schemas.openxmlformats.org/officeDocument/2006/relationships/externalLink" Target="externalLinks/externalLink60.xml"/><Relationship Id="rId91" Type="http://schemas.openxmlformats.org/officeDocument/2006/relationships/externalLink" Target="externalLinks/externalLink76.xml"/><Relationship Id="rId96" Type="http://schemas.openxmlformats.org/officeDocument/2006/relationships/externalLink" Target="externalLinks/externalLink81.xml"/><Relationship Id="rId140" Type="http://schemas.openxmlformats.org/officeDocument/2006/relationships/externalLink" Target="externalLinks/externalLink125.xml"/><Relationship Id="rId145" Type="http://schemas.openxmlformats.org/officeDocument/2006/relationships/externalLink" Target="externalLinks/externalLink130.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8.xml"/><Relationship Id="rId28" Type="http://schemas.openxmlformats.org/officeDocument/2006/relationships/externalLink" Target="externalLinks/externalLink13.xml"/><Relationship Id="rId49" Type="http://schemas.openxmlformats.org/officeDocument/2006/relationships/externalLink" Target="externalLinks/externalLink34.xml"/><Relationship Id="rId114" Type="http://schemas.openxmlformats.org/officeDocument/2006/relationships/externalLink" Target="externalLinks/externalLink99.xml"/><Relationship Id="rId119" Type="http://schemas.openxmlformats.org/officeDocument/2006/relationships/externalLink" Target="externalLinks/externalLink104.xml"/><Relationship Id="rId44" Type="http://schemas.openxmlformats.org/officeDocument/2006/relationships/externalLink" Target="externalLinks/externalLink29.xml"/><Relationship Id="rId60" Type="http://schemas.openxmlformats.org/officeDocument/2006/relationships/externalLink" Target="externalLinks/externalLink45.xml"/><Relationship Id="rId65" Type="http://schemas.openxmlformats.org/officeDocument/2006/relationships/externalLink" Target="externalLinks/externalLink50.xml"/><Relationship Id="rId81" Type="http://schemas.openxmlformats.org/officeDocument/2006/relationships/externalLink" Target="externalLinks/externalLink66.xml"/><Relationship Id="rId86" Type="http://schemas.openxmlformats.org/officeDocument/2006/relationships/externalLink" Target="externalLinks/externalLink71.xml"/><Relationship Id="rId130" Type="http://schemas.openxmlformats.org/officeDocument/2006/relationships/externalLink" Target="externalLinks/externalLink115.xml"/><Relationship Id="rId135" Type="http://schemas.openxmlformats.org/officeDocument/2006/relationships/externalLink" Target="externalLinks/externalLink120.xml"/><Relationship Id="rId151" Type="http://schemas.openxmlformats.org/officeDocument/2006/relationships/theme" Target="theme/theme1.xml"/><Relationship Id="rId13" Type="http://schemas.openxmlformats.org/officeDocument/2006/relationships/worksheet" Target="worksheets/sheet13.xml"/><Relationship Id="rId18" Type="http://schemas.openxmlformats.org/officeDocument/2006/relationships/externalLink" Target="externalLinks/externalLink3.xml"/><Relationship Id="rId39" Type="http://schemas.openxmlformats.org/officeDocument/2006/relationships/externalLink" Target="externalLinks/externalLink24.xml"/><Relationship Id="rId109" Type="http://schemas.openxmlformats.org/officeDocument/2006/relationships/externalLink" Target="externalLinks/externalLink94.xml"/><Relationship Id="rId34" Type="http://schemas.openxmlformats.org/officeDocument/2006/relationships/externalLink" Target="externalLinks/externalLink19.xml"/><Relationship Id="rId50" Type="http://schemas.openxmlformats.org/officeDocument/2006/relationships/externalLink" Target="externalLinks/externalLink35.xml"/><Relationship Id="rId55" Type="http://schemas.openxmlformats.org/officeDocument/2006/relationships/externalLink" Target="externalLinks/externalLink40.xml"/><Relationship Id="rId76" Type="http://schemas.openxmlformats.org/officeDocument/2006/relationships/externalLink" Target="externalLinks/externalLink61.xml"/><Relationship Id="rId97" Type="http://schemas.openxmlformats.org/officeDocument/2006/relationships/externalLink" Target="externalLinks/externalLink82.xml"/><Relationship Id="rId104" Type="http://schemas.openxmlformats.org/officeDocument/2006/relationships/externalLink" Target="externalLinks/externalLink89.xml"/><Relationship Id="rId120" Type="http://schemas.openxmlformats.org/officeDocument/2006/relationships/externalLink" Target="externalLinks/externalLink105.xml"/><Relationship Id="rId125" Type="http://schemas.openxmlformats.org/officeDocument/2006/relationships/externalLink" Target="externalLinks/externalLink110.xml"/><Relationship Id="rId141" Type="http://schemas.openxmlformats.org/officeDocument/2006/relationships/externalLink" Target="externalLinks/externalLink126.xml"/><Relationship Id="rId146" Type="http://schemas.openxmlformats.org/officeDocument/2006/relationships/externalLink" Target="externalLinks/externalLink131.xml"/><Relationship Id="rId7" Type="http://schemas.openxmlformats.org/officeDocument/2006/relationships/worksheet" Target="worksheets/sheet7.xml"/><Relationship Id="rId71" Type="http://schemas.openxmlformats.org/officeDocument/2006/relationships/externalLink" Target="externalLinks/externalLink56.xml"/><Relationship Id="rId92" Type="http://schemas.openxmlformats.org/officeDocument/2006/relationships/externalLink" Target="externalLinks/externalLink77.xml"/><Relationship Id="rId2" Type="http://schemas.openxmlformats.org/officeDocument/2006/relationships/worksheet" Target="worksheets/sheet2.xml"/><Relationship Id="rId29" Type="http://schemas.openxmlformats.org/officeDocument/2006/relationships/externalLink" Target="externalLinks/externalLink14.xml"/><Relationship Id="rId24" Type="http://schemas.openxmlformats.org/officeDocument/2006/relationships/externalLink" Target="externalLinks/externalLink9.xml"/><Relationship Id="rId40" Type="http://schemas.openxmlformats.org/officeDocument/2006/relationships/externalLink" Target="externalLinks/externalLink25.xml"/><Relationship Id="rId45" Type="http://schemas.openxmlformats.org/officeDocument/2006/relationships/externalLink" Target="externalLinks/externalLink30.xml"/><Relationship Id="rId66" Type="http://schemas.openxmlformats.org/officeDocument/2006/relationships/externalLink" Target="externalLinks/externalLink51.xml"/><Relationship Id="rId87" Type="http://schemas.openxmlformats.org/officeDocument/2006/relationships/externalLink" Target="externalLinks/externalLink72.xml"/><Relationship Id="rId110" Type="http://schemas.openxmlformats.org/officeDocument/2006/relationships/externalLink" Target="externalLinks/externalLink95.xml"/><Relationship Id="rId115" Type="http://schemas.openxmlformats.org/officeDocument/2006/relationships/externalLink" Target="externalLinks/externalLink100.xml"/><Relationship Id="rId131" Type="http://schemas.openxmlformats.org/officeDocument/2006/relationships/externalLink" Target="externalLinks/externalLink116.xml"/><Relationship Id="rId136" Type="http://schemas.openxmlformats.org/officeDocument/2006/relationships/externalLink" Target="externalLinks/externalLink121.xml"/><Relationship Id="rId61" Type="http://schemas.openxmlformats.org/officeDocument/2006/relationships/externalLink" Target="externalLinks/externalLink46.xml"/><Relationship Id="rId82" Type="http://schemas.openxmlformats.org/officeDocument/2006/relationships/externalLink" Target="externalLinks/externalLink67.xml"/><Relationship Id="rId152" Type="http://schemas.openxmlformats.org/officeDocument/2006/relationships/styles" Target="styles.xml"/><Relationship Id="rId19" Type="http://schemas.openxmlformats.org/officeDocument/2006/relationships/externalLink" Target="externalLinks/externalLink4.xml"/><Relationship Id="rId14" Type="http://schemas.openxmlformats.org/officeDocument/2006/relationships/worksheet" Target="worksheets/sheet14.xml"/><Relationship Id="rId30" Type="http://schemas.openxmlformats.org/officeDocument/2006/relationships/externalLink" Target="externalLinks/externalLink15.xml"/><Relationship Id="rId35" Type="http://schemas.openxmlformats.org/officeDocument/2006/relationships/externalLink" Target="externalLinks/externalLink20.xml"/><Relationship Id="rId56" Type="http://schemas.openxmlformats.org/officeDocument/2006/relationships/externalLink" Target="externalLinks/externalLink41.xml"/><Relationship Id="rId77" Type="http://schemas.openxmlformats.org/officeDocument/2006/relationships/externalLink" Target="externalLinks/externalLink62.xml"/><Relationship Id="rId100" Type="http://schemas.openxmlformats.org/officeDocument/2006/relationships/externalLink" Target="externalLinks/externalLink85.xml"/><Relationship Id="rId105" Type="http://schemas.openxmlformats.org/officeDocument/2006/relationships/externalLink" Target="externalLinks/externalLink90.xml"/><Relationship Id="rId126" Type="http://schemas.openxmlformats.org/officeDocument/2006/relationships/externalLink" Target="externalLinks/externalLink111.xml"/><Relationship Id="rId147" Type="http://schemas.openxmlformats.org/officeDocument/2006/relationships/externalLink" Target="externalLinks/externalLink132.xml"/><Relationship Id="rId8" Type="http://schemas.openxmlformats.org/officeDocument/2006/relationships/worksheet" Target="worksheets/sheet8.xml"/><Relationship Id="rId51" Type="http://schemas.openxmlformats.org/officeDocument/2006/relationships/externalLink" Target="externalLinks/externalLink36.xml"/><Relationship Id="rId72" Type="http://schemas.openxmlformats.org/officeDocument/2006/relationships/externalLink" Target="externalLinks/externalLink57.xml"/><Relationship Id="rId93" Type="http://schemas.openxmlformats.org/officeDocument/2006/relationships/externalLink" Target="externalLinks/externalLink78.xml"/><Relationship Id="rId98" Type="http://schemas.openxmlformats.org/officeDocument/2006/relationships/externalLink" Target="externalLinks/externalLink83.xml"/><Relationship Id="rId121" Type="http://schemas.openxmlformats.org/officeDocument/2006/relationships/externalLink" Target="externalLinks/externalLink106.xml"/><Relationship Id="rId142" Type="http://schemas.openxmlformats.org/officeDocument/2006/relationships/externalLink" Target="externalLinks/externalLink127.xml"/><Relationship Id="rId3" Type="http://schemas.openxmlformats.org/officeDocument/2006/relationships/worksheet" Target="worksheets/sheet3.xml"/><Relationship Id="rId25" Type="http://schemas.openxmlformats.org/officeDocument/2006/relationships/externalLink" Target="externalLinks/externalLink10.xml"/><Relationship Id="rId46" Type="http://schemas.openxmlformats.org/officeDocument/2006/relationships/externalLink" Target="externalLinks/externalLink31.xml"/><Relationship Id="rId67" Type="http://schemas.openxmlformats.org/officeDocument/2006/relationships/externalLink" Target="externalLinks/externalLink52.xml"/><Relationship Id="rId116" Type="http://schemas.openxmlformats.org/officeDocument/2006/relationships/externalLink" Target="externalLinks/externalLink101.xml"/><Relationship Id="rId137" Type="http://schemas.openxmlformats.org/officeDocument/2006/relationships/externalLink" Target="externalLinks/externalLink122.xml"/><Relationship Id="rId20" Type="http://schemas.openxmlformats.org/officeDocument/2006/relationships/externalLink" Target="externalLinks/externalLink5.xml"/><Relationship Id="rId41" Type="http://schemas.openxmlformats.org/officeDocument/2006/relationships/externalLink" Target="externalLinks/externalLink26.xml"/><Relationship Id="rId62" Type="http://schemas.openxmlformats.org/officeDocument/2006/relationships/externalLink" Target="externalLinks/externalLink47.xml"/><Relationship Id="rId83" Type="http://schemas.openxmlformats.org/officeDocument/2006/relationships/externalLink" Target="externalLinks/externalLink68.xml"/><Relationship Id="rId88" Type="http://schemas.openxmlformats.org/officeDocument/2006/relationships/externalLink" Target="externalLinks/externalLink73.xml"/><Relationship Id="rId111" Type="http://schemas.openxmlformats.org/officeDocument/2006/relationships/externalLink" Target="externalLinks/externalLink96.xml"/><Relationship Id="rId132" Type="http://schemas.openxmlformats.org/officeDocument/2006/relationships/externalLink" Target="externalLinks/externalLink117.xml"/><Relationship Id="rId153" Type="http://schemas.openxmlformats.org/officeDocument/2006/relationships/sharedStrings" Target="sharedStrings.xml"/><Relationship Id="rId15" Type="http://schemas.openxmlformats.org/officeDocument/2006/relationships/worksheet" Target="worksheets/sheet15.xml"/><Relationship Id="rId36" Type="http://schemas.openxmlformats.org/officeDocument/2006/relationships/externalLink" Target="externalLinks/externalLink21.xml"/><Relationship Id="rId57" Type="http://schemas.openxmlformats.org/officeDocument/2006/relationships/externalLink" Target="externalLinks/externalLink42.xml"/><Relationship Id="rId106" Type="http://schemas.openxmlformats.org/officeDocument/2006/relationships/externalLink" Target="externalLinks/externalLink91.xml"/><Relationship Id="rId127" Type="http://schemas.openxmlformats.org/officeDocument/2006/relationships/externalLink" Target="externalLinks/externalLink112.xml"/><Relationship Id="rId10" Type="http://schemas.openxmlformats.org/officeDocument/2006/relationships/worksheet" Target="worksheets/sheet10.xml"/><Relationship Id="rId31" Type="http://schemas.openxmlformats.org/officeDocument/2006/relationships/externalLink" Target="externalLinks/externalLink16.xml"/><Relationship Id="rId52" Type="http://schemas.openxmlformats.org/officeDocument/2006/relationships/externalLink" Target="externalLinks/externalLink37.xml"/><Relationship Id="rId73" Type="http://schemas.openxmlformats.org/officeDocument/2006/relationships/externalLink" Target="externalLinks/externalLink58.xml"/><Relationship Id="rId78" Type="http://schemas.openxmlformats.org/officeDocument/2006/relationships/externalLink" Target="externalLinks/externalLink63.xml"/><Relationship Id="rId94" Type="http://schemas.openxmlformats.org/officeDocument/2006/relationships/externalLink" Target="externalLinks/externalLink79.xml"/><Relationship Id="rId99" Type="http://schemas.openxmlformats.org/officeDocument/2006/relationships/externalLink" Target="externalLinks/externalLink84.xml"/><Relationship Id="rId101" Type="http://schemas.openxmlformats.org/officeDocument/2006/relationships/externalLink" Target="externalLinks/externalLink86.xml"/><Relationship Id="rId122" Type="http://schemas.openxmlformats.org/officeDocument/2006/relationships/externalLink" Target="externalLinks/externalLink107.xml"/><Relationship Id="rId143" Type="http://schemas.openxmlformats.org/officeDocument/2006/relationships/externalLink" Target="externalLinks/externalLink128.xml"/><Relationship Id="rId148" Type="http://schemas.openxmlformats.org/officeDocument/2006/relationships/externalLink" Target="externalLinks/externalLink133.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externalLink" Target="externalLinks/externalLink11.xml"/><Relationship Id="rId47" Type="http://schemas.openxmlformats.org/officeDocument/2006/relationships/externalLink" Target="externalLinks/externalLink32.xml"/><Relationship Id="rId68" Type="http://schemas.openxmlformats.org/officeDocument/2006/relationships/externalLink" Target="externalLinks/externalLink53.xml"/><Relationship Id="rId89" Type="http://schemas.openxmlformats.org/officeDocument/2006/relationships/externalLink" Target="externalLinks/externalLink74.xml"/><Relationship Id="rId112" Type="http://schemas.openxmlformats.org/officeDocument/2006/relationships/externalLink" Target="externalLinks/externalLink97.xml"/><Relationship Id="rId133" Type="http://schemas.openxmlformats.org/officeDocument/2006/relationships/externalLink" Target="externalLinks/externalLink118.xml"/><Relationship Id="rId154" Type="http://schemas.openxmlformats.org/officeDocument/2006/relationships/calcChain" Target="calcChain.xml"/><Relationship Id="rId16" Type="http://schemas.openxmlformats.org/officeDocument/2006/relationships/externalLink" Target="externalLinks/externalLink1.xml"/><Relationship Id="rId37" Type="http://schemas.openxmlformats.org/officeDocument/2006/relationships/externalLink" Target="externalLinks/externalLink22.xml"/><Relationship Id="rId58" Type="http://schemas.openxmlformats.org/officeDocument/2006/relationships/externalLink" Target="externalLinks/externalLink43.xml"/><Relationship Id="rId79" Type="http://schemas.openxmlformats.org/officeDocument/2006/relationships/externalLink" Target="externalLinks/externalLink64.xml"/><Relationship Id="rId102" Type="http://schemas.openxmlformats.org/officeDocument/2006/relationships/externalLink" Target="externalLinks/externalLink87.xml"/><Relationship Id="rId123" Type="http://schemas.openxmlformats.org/officeDocument/2006/relationships/externalLink" Target="externalLinks/externalLink108.xml"/><Relationship Id="rId144" Type="http://schemas.openxmlformats.org/officeDocument/2006/relationships/externalLink" Target="externalLinks/externalLink129.xml"/><Relationship Id="rId90" Type="http://schemas.openxmlformats.org/officeDocument/2006/relationships/externalLink" Target="externalLinks/externalLink75.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8</xdr:col>
      <xdr:colOff>0</xdr:colOff>
      <xdr:row>135</xdr:row>
      <xdr:rowOff>0</xdr:rowOff>
    </xdr:from>
    <xdr:ext cx="35266" cy="162160"/>
    <xdr:sp macro="" textlink="">
      <xdr:nvSpPr>
        <xdr:cNvPr id="2" name="Rectangle 1">
          <a:extLst>
            <a:ext uri="{FF2B5EF4-FFF2-40B4-BE49-F238E27FC236}">
              <a16:creationId xmlns:a16="http://schemas.microsoft.com/office/drawing/2014/main" id="{3B292A45-2A1A-42BA-9500-EAB6AC33F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 name="Rectangle 11">
          <a:extLst>
            <a:ext uri="{FF2B5EF4-FFF2-40B4-BE49-F238E27FC236}">
              <a16:creationId xmlns:a16="http://schemas.microsoft.com/office/drawing/2014/main" id="{45E69363-92ED-470F-B3EA-37A7607F189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 name="Rectangle 3">
          <a:extLst>
            <a:ext uri="{FF2B5EF4-FFF2-40B4-BE49-F238E27FC236}">
              <a16:creationId xmlns:a16="http://schemas.microsoft.com/office/drawing/2014/main" id="{E09F84EF-12FD-4C4F-8E9A-A06562C1DC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 name="Rectangle 11">
          <a:extLst>
            <a:ext uri="{FF2B5EF4-FFF2-40B4-BE49-F238E27FC236}">
              <a16:creationId xmlns:a16="http://schemas.microsoft.com/office/drawing/2014/main" id="{B60FE65D-DC2D-4C24-AD8E-3FF1A7E8750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 name="Rectangle 5">
          <a:extLst>
            <a:ext uri="{FF2B5EF4-FFF2-40B4-BE49-F238E27FC236}">
              <a16:creationId xmlns:a16="http://schemas.microsoft.com/office/drawing/2014/main" id="{5DFD6DF2-E49C-4F8C-B589-64266BFDE4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 name="Rectangle 11">
          <a:extLst>
            <a:ext uri="{FF2B5EF4-FFF2-40B4-BE49-F238E27FC236}">
              <a16:creationId xmlns:a16="http://schemas.microsoft.com/office/drawing/2014/main" id="{906FBCE0-C348-4E66-AB38-22ED103BD4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 name="Rectangle 7">
          <a:extLst>
            <a:ext uri="{FF2B5EF4-FFF2-40B4-BE49-F238E27FC236}">
              <a16:creationId xmlns:a16="http://schemas.microsoft.com/office/drawing/2014/main" id="{02BC510E-9DAA-4DB7-B574-0C614B943F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 name="Rectangle 8">
          <a:extLst>
            <a:ext uri="{FF2B5EF4-FFF2-40B4-BE49-F238E27FC236}">
              <a16:creationId xmlns:a16="http://schemas.microsoft.com/office/drawing/2014/main" id="{049F5E89-E8AF-43AE-98F3-8B355445B9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0" name="Rectangle 9">
          <a:extLst>
            <a:ext uri="{FF2B5EF4-FFF2-40B4-BE49-F238E27FC236}">
              <a16:creationId xmlns:a16="http://schemas.microsoft.com/office/drawing/2014/main" id="{53C62C96-5A01-4EF0-A94B-29011C9E45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1" name="Rectangle 11">
          <a:extLst>
            <a:ext uri="{FF2B5EF4-FFF2-40B4-BE49-F238E27FC236}">
              <a16:creationId xmlns:a16="http://schemas.microsoft.com/office/drawing/2014/main" id="{2815717A-3CC5-4A98-AD18-9E82DC607A0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2" name="Rectangle 11">
          <a:extLst>
            <a:ext uri="{FF2B5EF4-FFF2-40B4-BE49-F238E27FC236}">
              <a16:creationId xmlns:a16="http://schemas.microsoft.com/office/drawing/2014/main" id="{FDAE6CD5-2990-4F23-A894-0516066944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3" name="Rectangle 11">
          <a:extLst>
            <a:ext uri="{FF2B5EF4-FFF2-40B4-BE49-F238E27FC236}">
              <a16:creationId xmlns:a16="http://schemas.microsoft.com/office/drawing/2014/main" id="{EA97AC5C-9FAB-4285-A2D1-0D314A2DA3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4" name="Rectangle 13">
          <a:extLst>
            <a:ext uri="{FF2B5EF4-FFF2-40B4-BE49-F238E27FC236}">
              <a16:creationId xmlns:a16="http://schemas.microsoft.com/office/drawing/2014/main" id="{45FFA300-360C-41A5-9482-51593A78DA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5" name="Rectangle 11">
          <a:extLst>
            <a:ext uri="{FF2B5EF4-FFF2-40B4-BE49-F238E27FC236}">
              <a16:creationId xmlns:a16="http://schemas.microsoft.com/office/drawing/2014/main" id="{63995B28-4035-4834-9CB3-1BAC04CD71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6" name="Rectangle 15">
          <a:extLst>
            <a:ext uri="{FF2B5EF4-FFF2-40B4-BE49-F238E27FC236}">
              <a16:creationId xmlns:a16="http://schemas.microsoft.com/office/drawing/2014/main" id="{83DF6D37-27A3-4F18-AA6D-DE0A3E1A9D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7" name="Rectangle 11">
          <a:extLst>
            <a:ext uri="{FF2B5EF4-FFF2-40B4-BE49-F238E27FC236}">
              <a16:creationId xmlns:a16="http://schemas.microsoft.com/office/drawing/2014/main" id="{045CF237-B3AF-4545-939A-E1E7D4AC672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8" name="Rectangle 17">
          <a:extLst>
            <a:ext uri="{FF2B5EF4-FFF2-40B4-BE49-F238E27FC236}">
              <a16:creationId xmlns:a16="http://schemas.microsoft.com/office/drawing/2014/main" id="{D3D72056-8A12-45D0-9695-4C7AC0926A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9" name="Rectangle 11">
          <a:extLst>
            <a:ext uri="{FF2B5EF4-FFF2-40B4-BE49-F238E27FC236}">
              <a16:creationId xmlns:a16="http://schemas.microsoft.com/office/drawing/2014/main" id="{7DB17A85-4978-4FE4-8A66-15D36E8475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 name="Rectangle 19">
          <a:extLst>
            <a:ext uri="{FF2B5EF4-FFF2-40B4-BE49-F238E27FC236}">
              <a16:creationId xmlns:a16="http://schemas.microsoft.com/office/drawing/2014/main" id="{364E0548-F556-47B6-8B1B-E73F5D5C00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 name="Rectangle 20">
          <a:extLst>
            <a:ext uri="{FF2B5EF4-FFF2-40B4-BE49-F238E27FC236}">
              <a16:creationId xmlns:a16="http://schemas.microsoft.com/office/drawing/2014/main" id="{9C89F38C-0385-407B-B7B7-F52A4F28D1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 name="Rectangle 21">
          <a:extLst>
            <a:ext uri="{FF2B5EF4-FFF2-40B4-BE49-F238E27FC236}">
              <a16:creationId xmlns:a16="http://schemas.microsoft.com/office/drawing/2014/main" id="{A3946A43-0112-4184-9627-C257A808BA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 name="Rectangle 11">
          <a:extLst>
            <a:ext uri="{FF2B5EF4-FFF2-40B4-BE49-F238E27FC236}">
              <a16:creationId xmlns:a16="http://schemas.microsoft.com/office/drawing/2014/main" id="{CD8D3508-8EDF-4850-BFA0-4B544BDAE9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 name="Rectangle 23">
          <a:extLst>
            <a:ext uri="{FF2B5EF4-FFF2-40B4-BE49-F238E27FC236}">
              <a16:creationId xmlns:a16="http://schemas.microsoft.com/office/drawing/2014/main" id="{F3130BDD-9A61-45DA-A9B6-5CC9A46A0C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 name="Rectangle 11">
          <a:extLst>
            <a:ext uri="{FF2B5EF4-FFF2-40B4-BE49-F238E27FC236}">
              <a16:creationId xmlns:a16="http://schemas.microsoft.com/office/drawing/2014/main" id="{C7989F10-522B-46B6-9E73-76E0F17D0F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 name="Rectangle 25">
          <a:extLst>
            <a:ext uri="{FF2B5EF4-FFF2-40B4-BE49-F238E27FC236}">
              <a16:creationId xmlns:a16="http://schemas.microsoft.com/office/drawing/2014/main" id="{ED62364E-86C1-4E3D-A54B-3764C0312DD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 name="Rectangle 11">
          <a:extLst>
            <a:ext uri="{FF2B5EF4-FFF2-40B4-BE49-F238E27FC236}">
              <a16:creationId xmlns:a16="http://schemas.microsoft.com/office/drawing/2014/main" id="{923256BE-EF03-4514-9167-916B03EAE0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 name="Rectangle 27">
          <a:extLst>
            <a:ext uri="{FF2B5EF4-FFF2-40B4-BE49-F238E27FC236}">
              <a16:creationId xmlns:a16="http://schemas.microsoft.com/office/drawing/2014/main" id="{8474C0FA-A17B-4B82-AC62-DE46D53B3A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9" name="Rectangle 11">
          <a:extLst>
            <a:ext uri="{FF2B5EF4-FFF2-40B4-BE49-F238E27FC236}">
              <a16:creationId xmlns:a16="http://schemas.microsoft.com/office/drawing/2014/main" id="{AC8064CB-195A-4D95-9503-190CB6B883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0" name="Rectangle 29">
          <a:extLst>
            <a:ext uri="{FF2B5EF4-FFF2-40B4-BE49-F238E27FC236}">
              <a16:creationId xmlns:a16="http://schemas.microsoft.com/office/drawing/2014/main" id="{54DFD83B-2C35-47DF-99F0-E473292994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1" name="Rectangle 11">
          <a:extLst>
            <a:ext uri="{FF2B5EF4-FFF2-40B4-BE49-F238E27FC236}">
              <a16:creationId xmlns:a16="http://schemas.microsoft.com/office/drawing/2014/main" id="{FAD2D0F9-3010-4E26-9E95-53951CC38D7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2" name="Rectangle 31">
          <a:extLst>
            <a:ext uri="{FF2B5EF4-FFF2-40B4-BE49-F238E27FC236}">
              <a16:creationId xmlns:a16="http://schemas.microsoft.com/office/drawing/2014/main" id="{6532F635-A21B-4317-8FA2-00E5D50DE7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3" name="Rectangle 32">
          <a:extLst>
            <a:ext uri="{FF2B5EF4-FFF2-40B4-BE49-F238E27FC236}">
              <a16:creationId xmlns:a16="http://schemas.microsoft.com/office/drawing/2014/main" id="{F095B656-018C-4F11-BEB5-81404BC5C9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4" name="Rectangle 33">
          <a:extLst>
            <a:ext uri="{FF2B5EF4-FFF2-40B4-BE49-F238E27FC236}">
              <a16:creationId xmlns:a16="http://schemas.microsoft.com/office/drawing/2014/main" id="{66FDBC1B-468A-46A4-9703-54E58BA878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5" name="Rectangle 11">
          <a:extLst>
            <a:ext uri="{FF2B5EF4-FFF2-40B4-BE49-F238E27FC236}">
              <a16:creationId xmlns:a16="http://schemas.microsoft.com/office/drawing/2014/main" id="{C3A2AE3F-B990-4208-8B6D-6671B2CD119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6" name="Rectangle 35">
          <a:extLst>
            <a:ext uri="{FF2B5EF4-FFF2-40B4-BE49-F238E27FC236}">
              <a16:creationId xmlns:a16="http://schemas.microsoft.com/office/drawing/2014/main" id="{EEADFBBB-0B5B-41ED-8947-92F308AD89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7" name="Rectangle 11">
          <a:extLst>
            <a:ext uri="{FF2B5EF4-FFF2-40B4-BE49-F238E27FC236}">
              <a16:creationId xmlns:a16="http://schemas.microsoft.com/office/drawing/2014/main" id="{432FF9EC-EFE3-43E4-A995-653985A850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8" name="Rectangle 37">
          <a:extLst>
            <a:ext uri="{FF2B5EF4-FFF2-40B4-BE49-F238E27FC236}">
              <a16:creationId xmlns:a16="http://schemas.microsoft.com/office/drawing/2014/main" id="{6F827C04-971B-4E22-97AA-9D2A5A77D6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 name="Rectangle 11">
          <a:extLst>
            <a:ext uri="{FF2B5EF4-FFF2-40B4-BE49-F238E27FC236}">
              <a16:creationId xmlns:a16="http://schemas.microsoft.com/office/drawing/2014/main" id="{3CB9701E-7500-41B2-86AF-164C9329063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 name="Rectangle 39">
          <a:extLst>
            <a:ext uri="{FF2B5EF4-FFF2-40B4-BE49-F238E27FC236}">
              <a16:creationId xmlns:a16="http://schemas.microsoft.com/office/drawing/2014/main" id="{8CCD94B8-31BD-4C5A-BE36-8C57635BA1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 name="Rectangle 11">
          <a:extLst>
            <a:ext uri="{FF2B5EF4-FFF2-40B4-BE49-F238E27FC236}">
              <a16:creationId xmlns:a16="http://schemas.microsoft.com/office/drawing/2014/main" id="{96051C49-7131-46DB-B655-EAFB427A82B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 name="Rectangle 41">
          <a:extLst>
            <a:ext uri="{FF2B5EF4-FFF2-40B4-BE49-F238E27FC236}">
              <a16:creationId xmlns:a16="http://schemas.microsoft.com/office/drawing/2014/main" id="{64597307-96A8-47B3-AE35-74036B66D1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 name="Rectangle 11">
          <a:extLst>
            <a:ext uri="{FF2B5EF4-FFF2-40B4-BE49-F238E27FC236}">
              <a16:creationId xmlns:a16="http://schemas.microsoft.com/office/drawing/2014/main" id="{150E21A6-3C48-4A78-B08B-7433614B91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 name="Rectangle 43">
          <a:extLst>
            <a:ext uri="{FF2B5EF4-FFF2-40B4-BE49-F238E27FC236}">
              <a16:creationId xmlns:a16="http://schemas.microsoft.com/office/drawing/2014/main" id="{2ED034F4-34D7-405A-A310-46C425C703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 name="Rectangle 44">
          <a:extLst>
            <a:ext uri="{FF2B5EF4-FFF2-40B4-BE49-F238E27FC236}">
              <a16:creationId xmlns:a16="http://schemas.microsoft.com/office/drawing/2014/main" id="{DF5972CC-662B-4170-9C51-37616A7CD65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 name="Rectangle 45">
          <a:extLst>
            <a:ext uri="{FF2B5EF4-FFF2-40B4-BE49-F238E27FC236}">
              <a16:creationId xmlns:a16="http://schemas.microsoft.com/office/drawing/2014/main" id="{0C06F033-C3BB-4DA6-ACD5-B4415E9AA0D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 name="Rectangle 11">
          <a:extLst>
            <a:ext uri="{FF2B5EF4-FFF2-40B4-BE49-F238E27FC236}">
              <a16:creationId xmlns:a16="http://schemas.microsoft.com/office/drawing/2014/main" id="{243F1D11-5CBB-463C-919A-8E3B67F1C4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8" name="Rectangle 47">
          <a:extLst>
            <a:ext uri="{FF2B5EF4-FFF2-40B4-BE49-F238E27FC236}">
              <a16:creationId xmlns:a16="http://schemas.microsoft.com/office/drawing/2014/main" id="{DC025E1C-EEE4-4E02-8CAB-A19340C0A89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9" name="Rectangle 11">
          <a:extLst>
            <a:ext uri="{FF2B5EF4-FFF2-40B4-BE49-F238E27FC236}">
              <a16:creationId xmlns:a16="http://schemas.microsoft.com/office/drawing/2014/main" id="{4DA7733D-67BA-4059-8D44-9C0B4D6664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0" name="Rectangle 49">
          <a:extLst>
            <a:ext uri="{FF2B5EF4-FFF2-40B4-BE49-F238E27FC236}">
              <a16:creationId xmlns:a16="http://schemas.microsoft.com/office/drawing/2014/main" id="{21A6DAEF-2C32-4705-A712-346E7B8BA2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1" name="Rectangle 11">
          <a:extLst>
            <a:ext uri="{FF2B5EF4-FFF2-40B4-BE49-F238E27FC236}">
              <a16:creationId xmlns:a16="http://schemas.microsoft.com/office/drawing/2014/main" id="{43D9C3E0-45DE-4E25-9763-3C14BFAA94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2" name="Rectangle 51">
          <a:extLst>
            <a:ext uri="{FF2B5EF4-FFF2-40B4-BE49-F238E27FC236}">
              <a16:creationId xmlns:a16="http://schemas.microsoft.com/office/drawing/2014/main" id="{B7EBA1E3-ED74-4C42-BBD3-4529E1DEC52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3" name="Rectangle 11">
          <a:extLst>
            <a:ext uri="{FF2B5EF4-FFF2-40B4-BE49-F238E27FC236}">
              <a16:creationId xmlns:a16="http://schemas.microsoft.com/office/drawing/2014/main" id="{69AD7FDC-F620-4118-AB72-DEECEB1677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4" name="Rectangle 53">
          <a:extLst>
            <a:ext uri="{FF2B5EF4-FFF2-40B4-BE49-F238E27FC236}">
              <a16:creationId xmlns:a16="http://schemas.microsoft.com/office/drawing/2014/main" id="{E9A64019-9DAD-4476-B9A3-B12DBCAEFB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5" name="Rectangle 11">
          <a:extLst>
            <a:ext uri="{FF2B5EF4-FFF2-40B4-BE49-F238E27FC236}">
              <a16:creationId xmlns:a16="http://schemas.microsoft.com/office/drawing/2014/main" id="{4596106B-B7C7-47F5-AFF2-E25602BC09A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6" name="Rectangle 55">
          <a:extLst>
            <a:ext uri="{FF2B5EF4-FFF2-40B4-BE49-F238E27FC236}">
              <a16:creationId xmlns:a16="http://schemas.microsoft.com/office/drawing/2014/main" id="{ED4837BA-B650-4271-B4EF-BCC8DB69B4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7" name="Rectangle 56">
          <a:extLst>
            <a:ext uri="{FF2B5EF4-FFF2-40B4-BE49-F238E27FC236}">
              <a16:creationId xmlns:a16="http://schemas.microsoft.com/office/drawing/2014/main" id="{668C4788-1D33-4EFC-B25E-264997C200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 name="Rectangle 57">
          <a:extLst>
            <a:ext uri="{FF2B5EF4-FFF2-40B4-BE49-F238E27FC236}">
              <a16:creationId xmlns:a16="http://schemas.microsoft.com/office/drawing/2014/main" id="{73A68368-6C97-4F94-A36E-5C387431BF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 name="Rectangle 11">
          <a:extLst>
            <a:ext uri="{FF2B5EF4-FFF2-40B4-BE49-F238E27FC236}">
              <a16:creationId xmlns:a16="http://schemas.microsoft.com/office/drawing/2014/main" id="{A0C7D967-08FF-4E1B-BCA3-6D1A949B4F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 name="Rectangle 59">
          <a:extLst>
            <a:ext uri="{FF2B5EF4-FFF2-40B4-BE49-F238E27FC236}">
              <a16:creationId xmlns:a16="http://schemas.microsoft.com/office/drawing/2014/main" id="{C2921818-8766-45F1-9EE4-A9E5CF5E2A9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 name="Rectangle 11">
          <a:extLst>
            <a:ext uri="{FF2B5EF4-FFF2-40B4-BE49-F238E27FC236}">
              <a16:creationId xmlns:a16="http://schemas.microsoft.com/office/drawing/2014/main" id="{0EAC5E95-9C6B-4A51-9115-B194E9CD14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 name="Rectangle 61">
          <a:extLst>
            <a:ext uri="{FF2B5EF4-FFF2-40B4-BE49-F238E27FC236}">
              <a16:creationId xmlns:a16="http://schemas.microsoft.com/office/drawing/2014/main" id="{2759BA79-1DDE-4252-ABB9-CAB0556C4C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 name="Rectangle 11">
          <a:extLst>
            <a:ext uri="{FF2B5EF4-FFF2-40B4-BE49-F238E27FC236}">
              <a16:creationId xmlns:a16="http://schemas.microsoft.com/office/drawing/2014/main" id="{E218FB84-0B69-48B2-B27A-559D1F256B6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 name="Rectangle 63">
          <a:extLst>
            <a:ext uri="{FF2B5EF4-FFF2-40B4-BE49-F238E27FC236}">
              <a16:creationId xmlns:a16="http://schemas.microsoft.com/office/drawing/2014/main" id="{8B4A2AC7-E30B-47FC-A4AA-AA8051C50B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 name="Rectangle 11">
          <a:extLst>
            <a:ext uri="{FF2B5EF4-FFF2-40B4-BE49-F238E27FC236}">
              <a16:creationId xmlns:a16="http://schemas.microsoft.com/office/drawing/2014/main" id="{E4916801-1DF7-4D2B-9985-3FAB2F6634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 name="Rectangle 65">
          <a:extLst>
            <a:ext uri="{FF2B5EF4-FFF2-40B4-BE49-F238E27FC236}">
              <a16:creationId xmlns:a16="http://schemas.microsoft.com/office/drawing/2014/main" id="{4B0B29D1-860F-4496-ADDE-F8406088A10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7" name="Rectangle 11">
          <a:extLst>
            <a:ext uri="{FF2B5EF4-FFF2-40B4-BE49-F238E27FC236}">
              <a16:creationId xmlns:a16="http://schemas.microsoft.com/office/drawing/2014/main" id="{560958C9-1AB1-4A2D-AB72-E94D0A7E4AF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8" name="Rectangle 67">
          <a:extLst>
            <a:ext uri="{FF2B5EF4-FFF2-40B4-BE49-F238E27FC236}">
              <a16:creationId xmlns:a16="http://schemas.microsoft.com/office/drawing/2014/main" id="{9991FE7D-8B84-4AB6-BDE1-3839506360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9" name="Rectangle 68">
          <a:extLst>
            <a:ext uri="{FF2B5EF4-FFF2-40B4-BE49-F238E27FC236}">
              <a16:creationId xmlns:a16="http://schemas.microsoft.com/office/drawing/2014/main" id="{11F6E7B0-D724-41C4-803A-6ECB2EED09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0" name="Rectangle 69">
          <a:extLst>
            <a:ext uri="{FF2B5EF4-FFF2-40B4-BE49-F238E27FC236}">
              <a16:creationId xmlns:a16="http://schemas.microsoft.com/office/drawing/2014/main" id="{4B6947FF-F0BE-47DB-A376-2255EA76008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1" name="Rectangle 11">
          <a:extLst>
            <a:ext uri="{FF2B5EF4-FFF2-40B4-BE49-F238E27FC236}">
              <a16:creationId xmlns:a16="http://schemas.microsoft.com/office/drawing/2014/main" id="{0A746AEA-5197-4F59-92EB-5DFCFAE83E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2" name="Rectangle 71">
          <a:extLst>
            <a:ext uri="{FF2B5EF4-FFF2-40B4-BE49-F238E27FC236}">
              <a16:creationId xmlns:a16="http://schemas.microsoft.com/office/drawing/2014/main" id="{A5D6917E-295F-4459-BA9C-6859C4FA1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3" name="Rectangle 11">
          <a:extLst>
            <a:ext uri="{FF2B5EF4-FFF2-40B4-BE49-F238E27FC236}">
              <a16:creationId xmlns:a16="http://schemas.microsoft.com/office/drawing/2014/main" id="{C7C6A854-65B7-4C17-BF3C-34746963C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4" name="Rectangle 73">
          <a:extLst>
            <a:ext uri="{FF2B5EF4-FFF2-40B4-BE49-F238E27FC236}">
              <a16:creationId xmlns:a16="http://schemas.microsoft.com/office/drawing/2014/main" id="{85959584-C978-4957-B7F5-23FF23503B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5" name="Rectangle 11">
          <a:extLst>
            <a:ext uri="{FF2B5EF4-FFF2-40B4-BE49-F238E27FC236}">
              <a16:creationId xmlns:a16="http://schemas.microsoft.com/office/drawing/2014/main" id="{61BBBB0D-DF75-4884-AA01-3F3F62B1FF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6" name="Rectangle 75">
          <a:extLst>
            <a:ext uri="{FF2B5EF4-FFF2-40B4-BE49-F238E27FC236}">
              <a16:creationId xmlns:a16="http://schemas.microsoft.com/office/drawing/2014/main" id="{184B589D-B2D6-416E-9759-F5727EF47A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7" name="Rectangle 11">
          <a:extLst>
            <a:ext uri="{FF2B5EF4-FFF2-40B4-BE49-F238E27FC236}">
              <a16:creationId xmlns:a16="http://schemas.microsoft.com/office/drawing/2014/main" id="{0812CFDA-107D-44D3-B7B7-88214431FD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8" name="Rectangle 77">
          <a:extLst>
            <a:ext uri="{FF2B5EF4-FFF2-40B4-BE49-F238E27FC236}">
              <a16:creationId xmlns:a16="http://schemas.microsoft.com/office/drawing/2014/main" id="{4E7EC07D-D99D-4EAB-A172-66A253CFE4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79" name="Rectangle 11">
          <a:extLst>
            <a:ext uri="{FF2B5EF4-FFF2-40B4-BE49-F238E27FC236}">
              <a16:creationId xmlns:a16="http://schemas.microsoft.com/office/drawing/2014/main" id="{8C2B94EF-42AA-40E4-A92F-BAF5851158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0" name="Rectangle 79">
          <a:extLst>
            <a:ext uri="{FF2B5EF4-FFF2-40B4-BE49-F238E27FC236}">
              <a16:creationId xmlns:a16="http://schemas.microsoft.com/office/drawing/2014/main" id="{485A5BCE-1E8F-444A-8C16-BA6DB5D5F3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1" name="Rectangle 80">
          <a:extLst>
            <a:ext uri="{FF2B5EF4-FFF2-40B4-BE49-F238E27FC236}">
              <a16:creationId xmlns:a16="http://schemas.microsoft.com/office/drawing/2014/main" id="{62334C74-98E0-4832-A3A8-505EF9A898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2" name="Rectangle 81">
          <a:extLst>
            <a:ext uri="{FF2B5EF4-FFF2-40B4-BE49-F238E27FC236}">
              <a16:creationId xmlns:a16="http://schemas.microsoft.com/office/drawing/2014/main" id="{BD1F521F-DC61-417D-A048-6D8F83967AE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3" name="Rectangle 11">
          <a:extLst>
            <a:ext uri="{FF2B5EF4-FFF2-40B4-BE49-F238E27FC236}">
              <a16:creationId xmlns:a16="http://schemas.microsoft.com/office/drawing/2014/main" id="{762A8DBB-8EEA-4C1B-8F62-D976DF36E5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4" name="Rectangle 83">
          <a:extLst>
            <a:ext uri="{FF2B5EF4-FFF2-40B4-BE49-F238E27FC236}">
              <a16:creationId xmlns:a16="http://schemas.microsoft.com/office/drawing/2014/main" id="{8859A3C9-ECEB-466A-9F3B-42B4547E11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5" name="Rectangle 11">
          <a:extLst>
            <a:ext uri="{FF2B5EF4-FFF2-40B4-BE49-F238E27FC236}">
              <a16:creationId xmlns:a16="http://schemas.microsoft.com/office/drawing/2014/main" id="{FEA124F2-A5C6-4A75-AF6C-A87394B829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6" name="Rectangle 85">
          <a:extLst>
            <a:ext uri="{FF2B5EF4-FFF2-40B4-BE49-F238E27FC236}">
              <a16:creationId xmlns:a16="http://schemas.microsoft.com/office/drawing/2014/main" id="{3E5865C9-A4EB-48C5-98A6-58EC97457C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7" name="Rectangle 11">
          <a:extLst>
            <a:ext uri="{FF2B5EF4-FFF2-40B4-BE49-F238E27FC236}">
              <a16:creationId xmlns:a16="http://schemas.microsoft.com/office/drawing/2014/main" id="{1CB3EB0F-CFD5-4DEE-B1D0-8E57B5576A3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8" name="Rectangle 87">
          <a:extLst>
            <a:ext uri="{FF2B5EF4-FFF2-40B4-BE49-F238E27FC236}">
              <a16:creationId xmlns:a16="http://schemas.microsoft.com/office/drawing/2014/main" id="{0D6607C3-DC0D-456D-B7EF-04E246F49D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89" name="Rectangle 11">
          <a:extLst>
            <a:ext uri="{FF2B5EF4-FFF2-40B4-BE49-F238E27FC236}">
              <a16:creationId xmlns:a16="http://schemas.microsoft.com/office/drawing/2014/main" id="{DE5BD705-2D87-4874-95E3-CBE825635B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0" name="Rectangle 89">
          <a:extLst>
            <a:ext uri="{FF2B5EF4-FFF2-40B4-BE49-F238E27FC236}">
              <a16:creationId xmlns:a16="http://schemas.microsoft.com/office/drawing/2014/main" id="{DEF63A95-2A5E-4370-91AB-62534B15C3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1" name="Rectangle 11">
          <a:extLst>
            <a:ext uri="{FF2B5EF4-FFF2-40B4-BE49-F238E27FC236}">
              <a16:creationId xmlns:a16="http://schemas.microsoft.com/office/drawing/2014/main" id="{2D1DA23D-2C4A-40DD-AC36-0DEEB4256A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2" name="Rectangle 91">
          <a:extLst>
            <a:ext uri="{FF2B5EF4-FFF2-40B4-BE49-F238E27FC236}">
              <a16:creationId xmlns:a16="http://schemas.microsoft.com/office/drawing/2014/main" id="{4A0149DE-8350-4E50-AC82-ED23124238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3" name="Rectangle 92">
          <a:extLst>
            <a:ext uri="{FF2B5EF4-FFF2-40B4-BE49-F238E27FC236}">
              <a16:creationId xmlns:a16="http://schemas.microsoft.com/office/drawing/2014/main" id="{351970AC-A6C1-4580-AC5A-7E4DE03A87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4" name="Rectangle 93">
          <a:extLst>
            <a:ext uri="{FF2B5EF4-FFF2-40B4-BE49-F238E27FC236}">
              <a16:creationId xmlns:a16="http://schemas.microsoft.com/office/drawing/2014/main" id="{3E94314A-3151-4472-A1C8-0BE333FE4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5" name="Rectangle 11">
          <a:extLst>
            <a:ext uri="{FF2B5EF4-FFF2-40B4-BE49-F238E27FC236}">
              <a16:creationId xmlns:a16="http://schemas.microsoft.com/office/drawing/2014/main" id="{F3A018AF-8948-406A-88BB-449C79D8022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6" name="Rectangle 95">
          <a:extLst>
            <a:ext uri="{FF2B5EF4-FFF2-40B4-BE49-F238E27FC236}">
              <a16:creationId xmlns:a16="http://schemas.microsoft.com/office/drawing/2014/main" id="{78C7094C-D336-4BE0-A319-0C687488CA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97" name="Rectangle 11">
          <a:extLst>
            <a:ext uri="{FF2B5EF4-FFF2-40B4-BE49-F238E27FC236}">
              <a16:creationId xmlns:a16="http://schemas.microsoft.com/office/drawing/2014/main" id="{33E5DB47-B3B1-46A2-8118-3B1905B7B61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98" name="Rectangle 97">
          <a:extLst>
            <a:ext uri="{FF2B5EF4-FFF2-40B4-BE49-F238E27FC236}">
              <a16:creationId xmlns:a16="http://schemas.microsoft.com/office/drawing/2014/main" id="{CA922235-14F0-4EBB-B533-C167A4DD8E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99" name="Rectangle 11">
          <a:extLst>
            <a:ext uri="{FF2B5EF4-FFF2-40B4-BE49-F238E27FC236}">
              <a16:creationId xmlns:a16="http://schemas.microsoft.com/office/drawing/2014/main" id="{7A9883AB-6B6F-4B48-9B7D-75FA8BC7A6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0" name="Rectangle 99">
          <a:extLst>
            <a:ext uri="{FF2B5EF4-FFF2-40B4-BE49-F238E27FC236}">
              <a16:creationId xmlns:a16="http://schemas.microsoft.com/office/drawing/2014/main" id="{F57BBAC2-0479-4C85-8111-82D5DBCDD9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1" name="Rectangle 11">
          <a:extLst>
            <a:ext uri="{FF2B5EF4-FFF2-40B4-BE49-F238E27FC236}">
              <a16:creationId xmlns:a16="http://schemas.microsoft.com/office/drawing/2014/main" id="{4E6875D9-0E11-43F9-A19D-31268877BF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2" name="Rectangle 101">
          <a:extLst>
            <a:ext uri="{FF2B5EF4-FFF2-40B4-BE49-F238E27FC236}">
              <a16:creationId xmlns:a16="http://schemas.microsoft.com/office/drawing/2014/main" id="{824DB765-ACDD-4AA8-8804-645FEA007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3" name="Rectangle 11">
          <a:extLst>
            <a:ext uri="{FF2B5EF4-FFF2-40B4-BE49-F238E27FC236}">
              <a16:creationId xmlns:a16="http://schemas.microsoft.com/office/drawing/2014/main" id="{285EB764-6B2A-4973-8D8A-9EAEFC18D9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4" name="Rectangle 103">
          <a:extLst>
            <a:ext uri="{FF2B5EF4-FFF2-40B4-BE49-F238E27FC236}">
              <a16:creationId xmlns:a16="http://schemas.microsoft.com/office/drawing/2014/main" id="{0CC304B1-607B-4D07-93A8-90C9B46089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5" name="Rectangle 104">
          <a:extLst>
            <a:ext uri="{FF2B5EF4-FFF2-40B4-BE49-F238E27FC236}">
              <a16:creationId xmlns:a16="http://schemas.microsoft.com/office/drawing/2014/main" id="{ABA6DBE2-0646-443C-B0B0-7190E18CFAA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6" name="Rectangle 105">
          <a:extLst>
            <a:ext uri="{FF2B5EF4-FFF2-40B4-BE49-F238E27FC236}">
              <a16:creationId xmlns:a16="http://schemas.microsoft.com/office/drawing/2014/main" id="{9797F92E-E4EC-4CED-9E87-70DCF07A5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7" name="Rectangle 11">
          <a:extLst>
            <a:ext uri="{FF2B5EF4-FFF2-40B4-BE49-F238E27FC236}">
              <a16:creationId xmlns:a16="http://schemas.microsoft.com/office/drawing/2014/main" id="{065ACEB7-234E-45CF-AE7F-74E24841BC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8" name="Rectangle 107">
          <a:extLst>
            <a:ext uri="{FF2B5EF4-FFF2-40B4-BE49-F238E27FC236}">
              <a16:creationId xmlns:a16="http://schemas.microsoft.com/office/drawing/2014/main" id="{A0312CCD-7D4C-4D21-9A0D-D28A6FC427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09" name="Rectangle 11">
          <a:extLst>
            <a:ext uri="{FF2B5EF4-FFF2-40B4-BE49-F238E27FC236}">
              <a16:creationId xmlns:a16="http://schemas.microsoft.com/office/drawing/2014/main" id="{9CBE7F84-45DC-45B1-9E64-0BB88BFA32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0" name="Rectangle 109">
          <a:extLst>
            <a:ext uri="{FF2B5EF4-FFF2-40B4-BE49-F238E27FC236}">
              <a16:creationId xmlns:a16="http://schemas.microsoft.com/office/drawing/2014/main" id="{B2E57B97-7B03-44BD-AE4C-669AD41087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1" name="Rectangle 11">
          <a:extLst>
            <a:ext uri="{FF2B5EF4-FFF2-40B4-BE49-F238E27FC236}">
              <a16:creationId xmlns:a16="http://schemas.microsoft.com/office/drawing/2014/main" id="{77817637-3909-40E7-AF69-BD3639A56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2" name="Rectangle 111">
          <a:extLst>
            <a:ext uri="{FF2B5EF4-FFF2-40B4-BE49-F238E27FC236}">
              <a16:creationId xmlns:a16="http://schemas.microsoft.com/office/drawing/2014/main" id="{F732980D-5F74-4BCB-94EA-92AC415FB2A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3" name="Rectangle 11">
          <a:extLst>
            <a:ext uri="{FF2B5EF4-FFF2-40B4-BE49-F238E27FC236}">
              <a16:creationId xmlns:a16="http://schemas.microsoft.com/office/drawing/2014/main" id="{73360792-E8B4-41BD-BFFB-7D317E0202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4" name="Rectangle 113">
          <a:extLst>
            <a:ext uri="{FF2B5EF4-FFF2-40B4-BE49-F238E27FC236}">
              <a16:creationId xmlns:a16="http://schemas.microsoft.com/office/drawing/2014/main" id="{7543378D-2D16-4F0B-A141-18B2D88601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5" name="Rectangle 11">
          <a:extLst>
            <a:ext uri="{FF2B5EF4-FFF2-40B4-BE49-F238E27FC236}">
              <a16:creationId xmlns:a16="http://schemas.microsoft.com/office/drawing/2014/main" id="{319744C1-3800-490F-A04A-C9E600D67F0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6" name="Rectangle 115">
          <a:extLst>
            <a:ext uri="{FF2B5EF4-FFF2-40B4-BE49-F238E27FC236}">
              <a16:creationId xmlns:a16="http://schemas.microsoft.com/office/drawing/2014/main" id="{BF3BE68A-6468-4394-8986-958E44BE04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7" name="Rectangle 116">
          <a:extLst>
            <a:ext uri="{FF2B5EF4-FFF2-40B4-BE49-F238E27FC236}">
              <a16:creationId xmlns:a16="http://schemas.microsoft.com/office/drawing/2014/main" id="{19E50C66-BA69-4FAB-9564-BFA888D6F7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8" name="Rectangle 117">
          <a:extLst>
            <a:ext uri="{FF2B5EF4-FFF2-40B4-BE49-F238E27FC236}">
              <a16:creationId xmlns:a16="http://schemas.microsoft.com/office/drawing/2014/main" id="{4A903E75-762A-4D75-98CA-0A114123BC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19" name="Rectangle 11">
          <a:extLst>
            <a:ext uri="{FF2B5EF4-FFF2-40B4-BE49-F238E27FC236}">
              <a16:creationId xmlns:a16="http://schemas.microsoft.com/office/drawing/2014/main" id="{BEFF562D-A44E-48C2-BAB6-3DD04F7E20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0" name="Rectangle 119">
          <a:extLst>
            <a:ext uri="{FF2B5EF4-FFF2-40B4-BE49-F238E27FC236}">
              <a16:creationId xmlns:a16="http://schemas.microsoft.com/office/drawing/2014/main" id="{6D898133-914B-452A-B6D5-A4BCEC9E987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1" name="Rectangle 11">
          <a:extLst>
            <a:ext uri="{FF2B5EF4-FFF2-40B4-BE49-F238E27FC236}">
              <a16:creationId xmlns:a16="http://schemas.microsoft.com/office/drawing/2014/main" id="{931DF91D-558F-41AC-A425-F9B9B778BB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2" name="Rectangle 121">
          <a:extLst>
            <a:ext uri="{FF2B5EF4-FFF2-40B4-BE49-F238E27FC236}">
              <a16:creationId xmlns:a16="http://schemas.microsoft.com/office/drawing/2014/main" id="{30521BA0-5D36-4A78-B3F1-F67C7A21BD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3" name="Rectangle 11">
          <a:extLst>
            <a:ext uri="{FF2B5EF4-FFF2-40B4-BE49-F238E27FC236}">
              <a16:creationId xmlns:a16="http://schemas.microsoft.com/office/drawing/2014/main" id="{C9D2B482-21CF-4288-8DD6-A1A1204FBBA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4" name="Rectangle 123">
          <a:extLst>
            <a:ext uri="{FF2B5EF4-FFF2-40B4-BE49-F238E27FC236}">
              <a16:creationId xmlns:a16="http://schemas.microsoft.com/office/drawing/2014/main" id="{33530893-E2A5-4C64-951F-11F11818FE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5" name="Rectangle 11">
          <a:extLst>
            <a:ext uri="{FF2B5EF4-FFF2-40B4-BE49-F238E27FC236}">
              <a16:creationId xmlns:a16="http://schemas.microsoft.com/office/drawing/2014/main" id="{54E4342B-4218-4548-BF7F-DEF44B3434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6" name="Rectangle 125">
          <a:extLst>
            <a:ext uri="{FF2B5EF4-FFF2-40B4-BE49-F238E27FC236}">
              <a16:creationId xmlns:a16="http://schemas.microsoft.com/office/drawing/2014/main" id="{9A3EDA10-AAA4-4904-B7D7-20A01270DFC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7" name="Rectangle 11">
          <a:extLst>
            <a:ext uri="{FF2B5EF4-FFF2-40B4-BE49-F238E27FC236}">
              <a16:creationId xmlns:a16="http://schemas.microsoft.com/office/drawing/2014/main" id="{1DB7DC24-F9C4-4E93-B0D2-0CEE80A895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8" name="Rectangle 127">
          <a:extLst>
            <a:ext uri="{FF2B5EF4-FFF2-40B4-BE49-F238E27FC236}">
              <a16:creationId xmlns:a16="http://schemas.microsoft.com/office/drawing/2014/main" id="{3BCC04D8-E1F6-439A-9302-17006B8C47B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29" name="Rectangle 128">
          <a:extLst>
            <a:ext uri="{FF2B5EF4-FFF2-40B4-BE49-F238E27FC236}">
              <a16:creationId xmlns:a16="http://schemas.microsoft.com/office/drawing/2014/main" id="{F9267899-299A-407B-9996-7D98189C75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0" name="Rectangle 129">
          <a:extLst>
            <a:ext uri="{FF2B5EF4-FFF2-40B4-BE49-F238E27FC236}">
              <a16:creationId xmlns:a16="http://schemas.microsoft.com/office/drawing/2014/main" id="{B84C06D2-5C99-4500-A7FD-DE72EBFD5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1" name="Rectangle 11">
          <a:extLst>
            <a:ext uri="{FF2B5EF4-FFF2-40B4-BE49-F238E27FC236}">
              <a16:creationId xmlns:a16="http://schemas.microsoft.com/office/drawing/2014/main" id="{F939DB5A-705F-435C-8221-9A7C0EECC97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2" name="Rectangle 131">
          <a:extLst>
            <a:ext uri="{FF2B5EF4-FFF2-40B4-BE49-F238E27FC236}">
              <a16:creationId xmlns:a16="http://schemas.microsoft.com/office/drawing/2014/main" id="{85580F04-B8D9-4AEA-82DB-D33F17DF934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3" name="Rectangle 11">
          <a:extLst>
            <a:ext uri="{FF2B5EF4-FFF2-40B4-BE49-F238E27FC236}">
              <a16:creationId xmlns:a16="http://schemas.microsoft.com/office/drawing/2014/main" id="{16BE6187-043F-4295-8AD4-D3BE44F82B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4" name="Rectangle 133">
          <a:extLst>
            <a:ext uri="{FF2B5EF4-FFF2-40B4-BE49-F238E27FC236}">
              <a16:creationId xmlns:a16="http://schemas.microsoft.com/office/drawing/2014/main" id="{6E341798-494A-4521-9301-E609138F20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5" name="Rectangle 11">
          <a:extLst>
            <a:ext uri="{FF2B5EF4-FFF2-40B4-BE49-F238E27FC236}">
              <a16:creationId xmlns:a16="http://schemas.microsoft.com/office/drawing/2014/main" id="{DEB1F931-7900-4055-AC7F-74B5C06237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6" name="Rectangle 135">
          <a:extLst>
            <a:ext uri="{FF2B5EF4-FFF2-40B4-BE49-F238E27FC236}">
              <a16:creationId xmlns:a16="http://schemas.microsoft.com/office/drawing/2014/main" id="{EAFEBC2F-3652-4DF7-936F-400DA251B86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7" name="Rectangle 11">
          <a:extLst>
            <a:ext uri="{FF2B5EF4-FFF2-40B4-BE49-F238E27FC236}">
              <a16:creationId xmlns:a16="http://schemas.microsoft.com/office/drawing/2014/main" id="{52694BF5-7D97-4031-B10A-E927D0B3DB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8" name="Rectangle 137">
          <a:extLst>
            <a:ext uri="{FF2B5EF4-FFF2-40B4-BE49-F238E27FC236}">
              <a16:creationId xmlns:a16="http://schemas.microsoft.com/office/drawing/2014/main" id="{C256A29C-031C-4A60-ADB1-C44FF6EADCC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39" name="Rectangle 11">
          <a:extLst>
            <a:ext uri="{FF2B5EF4-FFF2-40B4-BE49-F238E27FC236}">
              <a16:creationId xmlns:a16="http://schemas.microsoft.com/office/drawing/2014/main" id="{23C1F0C9-2A27-4067-948D-278047BBCA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0" name="Rectangle 139">
          <a:extLst>
            <a:ext uri="{FF2B5EF4-FFF2-40B4-BE49-F238E27FC236}">
              <a16:creationId xmlns:a16="http://schemas.microsoft.com/office/drawing/2014/main" id="{03EE5435-2C99-4BD8-9CDC-E21A6D99EE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1" name="Rectangle 140">
          <a:extLst>
            <a:ext uri="{FF2B5EF4-FFF2-40B4-BE49-F238E27FC236}">
              <a16:creationId xmlns:a16="http://schemas.microsoft.com/office/drawing/2014/main" id="{646667B7-A85D-4E7C-A12A-D6A6FAD07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2" name="Rectangle 141">
          <a:extLst>
            <a:ext uri="{FF2B5EF4-FFF2-40B4-BE49-F238E27FC236}">
              <a16:creationId xmlns:a16="http://schemas.microsoft.com/office/drawing/2014/main" id="{735E2D9D-A15C-4D43-8859-43907F7609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3" name="Rectangle 11">
          <a:extLst>
            <a:ext uri="{FF2B5EF4-FFF2-40B4-BE49-F238E27FC236}">
              <a16:creationId xmlns:a16="http://schemas.microsoft.com/office/drawing/2014/main" id="{96B76E6E-9A80-4855-830E-F4669E7081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4" name="Rectangle 143">
          <a:extLst>
            <a:ext uri="{FF2B5EF4-FFF2-40B4-BE49-F238E27FC236}">
              <a16:creationId xmlns:a16="http://schemas.microsoft.com/office/drawing/2014/main" id="{19D73F81-0726-471C-83E2-2563FDCA1A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5" name="Rectangle 11">
          <a:extLst>
            <a:ext uri="{FF2B5EF4-FFF2-40B4-BE49-F238E27FC236}">
              <a16:creationId xmlns:a16="http://schemas.microsoft.com/office/drawing/2014/main" id="{AE8DE762-0834-4A31-BCB4-DB0449A9F8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6" name="Rectangle 145">
          <a:extLst>
            <a:ext uri="{FF2B5EF4-FFF2-40B4-BE49-F238E27FC236}">
              <a16:creationId xmlns:a16="http://schemas.microsoft.com/office/drawing/2014/main" id="{309D94D4-455A-43E4-A8D0-22A05C6041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7" name="Rectangle 11">
          <a:extLst>
            <a:ext uri="{FF2B5EF4-FFF2-40B4-BE49-F238E27FC236}">
              <a16:creationId xmlns:a16="http://schemas.microsoft.com/office/drawing/2014/main" id="{878A81A7-9F1A-4022-84C5-222362A20E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8" name="Rectangle 147">
          <a:extLst>
            <a:ext uri="{FF2B5EF4-FFF2-40B4-BE49-F238E27FC236}">
              <a16:creationId xmlns:a16="http://schemas.microsoft.com/office/drawing/2014/main" id="{F40DCD5C-51FD-48CB-B60D-A1747815CE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49" name="Rectangle 11">
          <a:extLst>
            <a:ext uri="{FF2B5EF4-FFF2-40B4-BE49-F238E27FC236}">
              <a16:creationId xmlns:a16="http://schemas.microsoft.com/office/drawing/2014/main" id="{4CA1F495-3C09-4B80-888C-537235774A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0" name="Rectangle 149">
          <a:extLst>
            <a:ext uri="{FF2B5EF4-FFF2-40B4-BE49-F238E27FC236}">
              <a16:creationId xmlns:a16="http://schemas.microsoft.com/office/drawing/2014/main" id="{DDEC6A3B-3E90-46DE-BF02-F74C062956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1" name="Rectangle 11">
          <a:extLst>
            <a:ext uri="{FF2B5EF4-FFF2-40B4-BE49-F238E27FC236}">
              <a16:creationId xmlns:a16="http://schemas.microsoft.com/office/drawing/2014/main" id="{6467348A-E4E6-4BF3-BADB-ADAF2DB629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2" name="Rectangle 151">
          <a:extLst>
            <a:ext uri="{FF2B5EF4-FFF2-40B4-BE49-F238E27FC236}">
              <a16:creationId xmlns:a16="http://schemas.microsoft.com/office/drawing/2014/main" id="{EB96000C-2527-4796-90A0-980D4170836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3" name="Rectangle 152">
          <a:extLst>
            <a:ext uri="{FF2B5EF4-FFF2-40B4-BE49-F238E27FC236}">
              <a16:creationId xmlns:a16="http://schemas.microsoft.com/office/drawing/2014/main" id="{75A7009D-185F-462B-B98D-78EBE4A27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4" name="Rectangle 153">
          <a:extLst>
            <a:ext uri="{FF2B5EF4-FFF2-40B4-BE49-F238E27FC236}">
              <a16:creationId xmlns:a16="http://schemas.microsoft.com/office/drawing/2014/main" id="{0892AD6F-EE48-46E1-B4B0-30AF7D8DCD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5" name="Rectangle 11">
          <a:extLst>
            <a:ext uri="{FF2B5EF4-FFF2-40B4-BE49-F238E27FC236}">
              <a16:creationId xmlns:a16="http://schemas.microsoft.com/office/drawing/2014/main" id="{6B74F984-783E-4569-9123-0808A58511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6" name="Rectangle 155">
          <a:extLst>
            <a:ext uri="{FF2B5EF4-FFF2-40B4-BE49-F238E27FC236}">
              <a16:creationId xmlns:a16="http://schemas.microsoft.com/office/drawing/2014/main" id="{16347360-A42B-468D-88A9-5578FB14AD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7" name="Rectangle 11">
          <a:extLst>
            <a:ext uri="{FF2B5EF4-FFF2-40B4-BE49-F238E27FC236}">
              <a16:creationId xmlns:a16="http://schemas.microsoft.com/office/drawing/2014/main" id="{580C86DD-ED97-4CB4-9961-96D1DC64C5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8" name="Rectangle 157">
          <a:extLst>
            <a:ext uri="{FF2B5EF4-FFF2-40B4-BE49-F238E27FC236}">
              <a16:creationId xmlns:a16="http://schemas.microsoft.com/office/drawing/2014/main" id="{F3C009BF-EF4F-4068-B65F-BDDA89023D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59" name="Rectangle 11">
          <a:extLst>
            <a:ext uri="{FF2B5EF4-FFF2-40B4-BE49-F238E27FC236}">
              <a16:creationId xmlns:a16="http://schemas.microsoft.com/office/drawing/2014/main" id="{A0FD3BAF-6078-4992-BAC4-CA242158238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0" name="Rectangle 159">
          <a:extLst>
            <a:ext uri="{FF2B5EF4-FFF2-40B4-BE49-F238E27FC236}">
              <a16:creationId xmlns:a16="http://schemas.microsoft.com/office/drawing/2014/main" id="{F3D90898-E95B-4E79-812E-743FFA52627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1" name="Rectangle 11">
          <a:extLst>
            <a:ext uri="{FF2B5EF4-FFF2-40B4-BE49-F238E27FC236}">
              <a16:creationId xmlns:a16="http://schemas.microsoft.com/office/drawing/2014/main" id="{5EA442A5-B9FD-47C7-99A8-6072ED5FFC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2" name="Rectangle 161">
          <a:extLst>
            <a:ext uri="{FF2B5EF4-FFF2-40B4-BE49-F238E27FC236}">
              <a16:creationId xmlns:a16="http://schemas.microsoft.com/office/drawing/2014/main" id="{677AB55C-5035-4C20-9697-7C567DD1907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3" name="Rectangle 11">
          <a:extLst>
            <a:ext uri="{FF2B5EF4-FFF2-40B4-BE49-F238E27FC236}">
              <a16:creationId xmlns:a16="http://schemas.microsoft.com/office/drawing/2014/main" id="{47EAB0C1-34CA-4B1B-9551-04552C1562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4" name="Rectangle 163">
          <a:extLst>
            <a:ext uri="{FF2B5EF4-FFF2-40B4-BE49-F238E27FC236}">
              <a16:creationId xmlns:a16="http://schemas.microsoft.com/office/drawing/2014/main" id="{A456E8E3-0E17-4064-A79A-3A7BC3E988D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5" name="Rectangle 164">
          <a:extLst>
            <a:ext uri="{FF2B5EF4-FFF2-40B4-BE49-F238E27FC236}">
              <a16:creationId xmlns:a16="http://schemas.microsoft.com/office/drawing/2014/main" id="{2D8F98FE-1A2D-47D1-9D22-B4D27C455C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6" name="Rectangle 165">
          <a:extLst>
            <a:ext uri="{FF2B5EF4-FFF2-40B4-BE49-F238E27FC236}">
              <a16:creationId xmlns:a16="http://schemas.microsoft.com/office/drawing/2014/main" id="{4B518E9B-89C3-4186-BAFF-EC093AA1D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7" name="Rectangle 11">
          <a:extLst>
            <a:ext uri="{FF2B5EF4-FFF2-40B4-BE49-F238E27FC236}">
              <a16:creationId xmlns:a16="http://schemas.microsoft.com/office/drawing/2014/main" id="{A2DFA39E-86E2-4789-B23B-C029CA46D2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8" name="Rectangle 167">
          <a:extLst>
            <a:ext uri="{FF2B5EF4-FFF2-40B4-BE49-F238E27FC236}">
              <a16:creationId xmlns:a16="http://schemas.microsoft.com/office/drawing/2014/main" id="{FC81E2AF-A6C5-41FA-A5FD-1E65CECB2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69" name="Rectangle 11">
          <a:extLst>
            <a:ext uri="{FF2B5EF4-FFF2-40B4-BE49-F238E27FC236}">
              <a16:creationId xmlns:a16="http://schemas.microsoft.com/office/drawing/2014/main" id="{E4E0E2F1-135D-4118-9427-770B6E3EF6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0" name="Rectangle 169">
          <a:extLst>
            <a:ext uri="{FF2B5EF4-FFF2-40B4-BE49-F238E27FC236}">
              <a16:creationId xmlns:a16="http://schemas.microsoft.com/office/drawing/2014/main" id="{B4FD28C3-7AF4-4BA8-8693-EF84898EBF2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1" name="Rectangle 11">
          <a:extLst>
            <a:ext uri="{FF2B5EF4-FFF2-40B4-BE49-F238E27FC236}">
              <a16:creationId xmlns:a16="http://schemas.microsoft.com/office/drawing/2014/main" id="{3B8266CC-05B1-441A-AAA3-13631E8557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2" name="Rectangle 171">
          <a:extLst>
            <a:ext uri="{FF2B5EF4-FFF2-40B4-BE49-F238E27FC236}">
              <a16:creationId xmlns:a16="http://schemas.microsoft.com/office/drawing/2014/main" id="{48131E71-AF3B-40FA-AAF3-3A9FE97718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3" name="Rectangle 11">
          <a:extLst>
            <a:ext uri="{FF2B5EF4-FFF2-40B4-BE49-F238E27FC236}">
              <a16:creationId xmlns:a16="http://schemas.microsoft.com/office/drawing/2014/main" id="{BB2862FB-9C78-41EA-BE13-07DE0884DB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4" name="Rectangle 173">
          <a:extLst>
            <a:ext uri="{FF2B5EF4-FFF2-40B4-BE49-F238E27FC236}">
              <a16:creationId xmlns:a16="http://schemas.microsoft.com/office/drawing/2014/main" id="{AB8D6B45-8B3D-4EDB-8504-787B6920828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5" name="Rectangle 11">
          <a:extLst>
            <a:ext uri="{FF2B5EF4-FFF2-40B4-BE49-F238E27FC236}">
              <a16:creationId xmlns:a16="http://schemas.microsoft.com/office/drawing/2014/main" id="{3E04219D-D94D-4828-838F-61F3C82C04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6" name="Rectangle 175">
          <a:extLst>
            <a:ext uri="{FF2B5EF4-FFF2-40B4-BE49-F238E27FC236}">
              <a16:creationId xmlns:a16="http://schemas.microsoft.com/office/drawing/2014/main" id="{58BE0976-9584-446E-8BE5-88D3DF5F05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7" name="Rectangle 176">
          <a:extLst>
            <a:ext uri="{FF2B5EF4-FFF2-40B4-BE49-F238E27FC236}">
              <a16:creationId xmlns:a16="http://schemas.microsoft.com/office/drawing/2014/main" id="{E6A64069-E923-4F7E-BEDF-E889FB099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8" name="Rectangle 177">
          <a:extLst>
            <a:ext uri="{FF2B5EF4-FFF2-40B4-BE49-F238E27FC236}">
              <a16:creationId xmlns:a16="http://schemas.microsoft.com/office/drawing/2014/main" id="{4C9FC43D-299D-4F30-B9DD-31EF50EB76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79" name="Rectangle 11">
          <a:extLst>
            <a:ext uri="{FF2B5EF4-FFF2-40B4-BE49-F238E27FC236}">
              <a16:creationId xmlns:a16="http://schemas.microsoft.com/office/drawing/2014/main" id="{096568D5-CD7F-4F22-8A5B-51C9AAA9A69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0" name="Rectangle 179">
          <a:extLst>
            <a:ext uri="{FF2B5EF4-FFF2-40B4-BE49-F238E27FC236}">
              <a16:creationId xmlns:a16="http://schemas.microsoft.com/office/drawing/2014/main" id="{948AA79D-9EBF-4A93-85CB-69047597FC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1" name="Rectangle 11">
          <a:extLst>
            <a:ext uri="{FF2B5EF4-FFF2-40B4-BE49-F238E27FC236}">
              <a16:creationId xmlns:a16="http://schemas.microsoft.com/office/drawing/2014/main" id="{FA41535C-8F43-42B2-8992-11EF02F42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2" name="Rectangle 181">
          <a:extLst>
            <a:ext uri="{FF2B5EF4-FFF2-40B4-BE49-F238E27FC236}">
              <a16:creationId xmlns:a16="http://schemas.microsoft.com/office/drawing/2014/main" id="{1D40C9E7-27A0-4C26-A6A7-C0CDF77FCC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3" name="Rectangle 11">
          <a:extLst>
            <a:ext uri="{FF2B5EF4-FFF2-40B4-BE49-F238E27FC236}">
              <a16:creationId xmlns:a16="http://schemas.microsoft.com/office/drawing/2014/main" id="{1DEF219D-7D7E-4015-AC2C-2A9D9A1A0B6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4" name="Rectangle 183">
          <a:extLst>
            <a:ext uri="{FF2B5EF4-FFF2-40B4-BE49-F238E27FC236}">
              <a16:creationId xmlns:a16="http://schemas.microsoft.com/office/drawing/2014/main" id="{F2A81347-B44C-4886-8D1D-8C203EA501D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5" name="Rectangle 11">
          <a:extLst>
            <a:ext uri="{FF2B5EF4-FFF2-40B4-BE49-F238E27FC236}">
              <a16:creationId xmlns:a16="http://schemas.microsoft.com/office/drawing/2014/main" id="{E6E0F18F-FDED-4A8F-8D87-2ABC05B25A8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6" name="Rectangle 185">
          <a:extLst>
            <a:ext uri="{FF2B5EF4-FFF2-40B4-BE49-F238E27FC236}">
              <a16:creationId xmlns:a16="http://schemas.microsoft.com/office/drawing/2014/main" id="{64CCCBF1-2BA5-483B-B0E3-C4FE2AC4C1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7" name="Rectangle 11">
          <a:extLst>
            <a:ext uri="{FF2B5EF4-FFF2-40B4-BE49-F238E27FC236}">
              <a16:creationId xmlns:a16="http://schemas.microsoft.com/office/drawing/2014/main" id="{884905FF-E727-469F-AF55-8106382F4DE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8" name="Rectangle 187">
          <a:extLst>
            <a:ext uri="{FF2B5EF4-FFF2-40B4-BE49-F238E27FC236}">
              <a16:creationId xmlns:a16="http://schemas.microsoft.com/office/drawing/2014/main" id="{0762334F-9D07-470F-93A7-A2BB720637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89" name="Rectangle 188">
          <a:extLst>
            <a:ext uri="{FF2B5EF4-FFF2-40B4-BE49-F238E27FC236}">
              <a16:creationId xmlns:a16="http://schemas.microsoft.com/office/drawing/2014/main" id="{A77D675C-817B-4266-BFBF-719DC3C630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0" name="Rectangle 189">
          <a:extLst>
            <a:ext uri="{FF2B5EF4-FFF2-40B4-BE49-F238E27FC236}">
              <a16:creationId xmlns:a16="http://schemas.microsoft.com/office/drawing/2014/main" id="{2E28DE24-2132-4A34-A2B8-8012CC9048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1" name="Rectangle 11">
          <a:extLst>
            <a:ext uri="{FF2B5EF4-FFF2-40B4-BE49-F238E27FC236}">
              <a16:creationId xmlns:a16="http://schemas.microsoft.com/office/drawing/2014/main" id="{8E5A87DA-3A3D-4168-87E0-FEDEBA87C1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2" name="Rectangle 191">
          <a:extLst>
            <a:ext uri="{FF2B5EF4-FFF2-40B4-BE49-F238E27FC236}">
              <a16:creationId xmlns:a16="http://schemas.microsoft.com/office/drawing/2014/main" id="{65353D47-19F3-43F3-932A-84A4981DEE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193" name="Rectangle 11">
          <a:extLst>
            <a:ext uri="{FF2B5EF4-FFF2-40B4-BE49-F238E27FC236}">
              <a16:creationId xmlns:a16="http://schemas.microsoft.com/office/drawing/2014/main" id="{0F72974E-524E-41E7-9FCF-697A65CB6A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94" name="Rectangle 193">
          <a:extLst>
            <a:ext uri="{FF2B5EF4-FFF2-40B4-BE49-F238E27FC236}">
              <a16:creationId xmlns:a16="http://schemas.microsoft.com/office/drawing/2014/main" id="{546CFB7F-8546-4921-A20C-5D411D110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95" name="Rectangle 11">
          <a:extLst>
            <a:ext uri="{FF2B5EF4-FFF2-40B4-BE49-F238E27FC236}">
              <a16:creationId xmlns:a16="http://schemas.microsoft.com/office/drawing/2014/main" id="{B59BCC28-0030-48F0-BCDA-2B0DEF9180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96" name="Rectangle 195">
          <a:extLst>
            <a:ext uri="{FF2B5EF4-FFF2-40B4-BE49-F238E27FC236}">
              <a16:creationId xmlns:a16="http://schemas.microsoft.com/office/drawing/2014/main" id="{9FF0A071-232F-42AA-AAD0-7C4C2AAC8A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97" name="Rectangle 11">
          <a:extLst>
            <a:ext uri="{FF2B5EF4-FFF2-40B4-BE49-F238E27FC236}">
              <a16:creationId xmlns:a16="http://schemas.microsoft.com/office/drawing/2014/main" id="{A2512E05-D34B-47B7-910F-E0BFAE34B2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98" name="Rectangle 197">
          <a:extLst>
            <a:ext uri="{FF2B5EF4-FFF2-40B4-BE49-F238E27FC236}">
              <a16:creationId xmlns:a16="http://schemas.microsoft.com/office/drawing/2014/main" id="{04A13F0F-1048-467A-9802-4039738487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199" name="Rectangle 11">
          <a:extLst>
            <a:ext uri="{FF2B5EF4-FFF2-40B4-BE49-F238E27FC236}">
              <a16:creationId xmlns:a16="http://schemas.microsoft.com/office/drawing/2014/main" id="{4F2118FD-B8BA-4A60-BF6C-B38914B448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0" name="Rectangle 199">
          <a:extLst>
            <a:ext uri="{FF2B5EF4-FFF2-40B4-BE49-F238E27FC236}">
              <a16:creationId xmlns:a16="http://schemas.microsoft.com/office/drawing/2014/main" id="{25154B46-C811-430F-BF6B-9620A963D6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1" name="Rectangle 200">
          <a:extLst>
            <a:ext uri="{FF2B5EF4-FFF2-40B4-BE49-F238E27FC236}">
              <a16:creationId xmlns:a16="http://schemas.microsoft.com/office/drawing/2014/main" id="{B5931CEA-A714-4647-954B-280A75E6A7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2" name="Rectangle 201">
          <a:extLst>
            <a:ext uri="{FF2B5EF4-FFF2-40B4-BE49-F238E27FC236}">
              <a16:creationId xmlns:a16="http://schemas.microsoft.com/office/drawing/2014/main" id="{F6C81697-5AC6-4549-BAEE-E493DBA839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3" name="Rectangle 11">
          <a:extLst>
            <a:ext uri="{FF2B5EF4-FFF2-40B4-BE49-F238E27FC236}">
              <a16:creationId xmlns:a16="http://schemas.microsoft.com/office/drawing/2014/main" id="{86783A61-3438-4A47-B3E0-C39B338765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4" name="Rectangle 203">
          <a:extLst>
            <a:ext uri="{FF2B5EF4-FFF2-40B4-BE49-F238E27FC236}">
              <a16:creationId xmlns:a16="http://schemas.microsoft.com/office/drawing/2014/main" id="{AFE32263-C98F-4D44-BF0E-9B315379CE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5" name="Rectangle 11">
          <a:extLst>
            <a:ext uri="{FF2B5EF4-FFF2-40B4-BE49-F238E27FC236}">
              <a16:creationId xmlns:a16="http://schemas.microsoft.com/office/drawing/2014/main" id="{B24B65D8-388E-4840-9109-517006382B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6" name="Rectangle 205">
          <a:extLst>
            <a:ext uri="{FF2B5EF4-FFF2-40B4-BE49-F238E27FC236}">
              <a16:creationId xmlns:a16="http://schemas.microsoft.com/office/drawing/2014/main" id="{94FB77B1-E473-4D15-A1C9-FE63CC323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7" name="Rectangle 11">
          <a:extLst>
            <a:ext uri="{FF2B5EF4-FFF2-40B4-BE49-F238E27FC236}">
              <a16:creationId xmlns:a16="http://schemas.microsoft.com/office/drawing/2014/main" id="{F4F0C2C5-0231-450B-B7E0-C49054945B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8" name="Rectangle 207">
          <a:extLst>
            <a:ext uri="{FF2B5EF4-FFF2-40B4-BE49-F238E27FC236}">
              <a16:creationId xmlns:a16="http://schemas.microsoft.com/office/drawing/2014/main" id="{409D37E2-0134-4045-BAA4-9FB0C0424E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09" name="Rectangle 11">
          <a:extLst>
            <a:ext uri="{FF2B5EF4-FFF2-40B4-BE49-F238E27FC236}">
              <a16:creationId xmlns:a16="http://schemas.microsoft.com/office/drawing/2014/main" id="{430AFC20-B9EC-4AE8-AE6E-B56FE8A0DEF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0" name="Rectangle 209">
          <a:extLst>
            <a:ext uri="{FF2B5EF4-FFF2-40B4-BE49-F238E27FC236}">
              <a16:creationId xmlns:a16="http://schemas.microsoft.com/office/drawing/2014/main" id="{3A8FBE25-F22F-43EC-8297-62348F0612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1" name="Rectangle 11">
          <a:extLst>
            <a:ext uri="{FF2B5EF4-FFF2-40B4-BE49-F238E27FC236}">
              <a16:creationId xmlns:a16="http://schemas.microsoft.com/office/drawing/2014/main" id="{43240DA6-96EE-48C9-A9AD-2CA94DE9D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2" name="Rectangle 211">
          <a:extLst>
            <a:ext uri="{FF2B5EF4-FFF2-40B4-BE49-F238E27FC236}">
              <a16:creationId xmlns:a16="http://schemas.microsoft.com/office/drawing/2014/main" id="{7B139DAF-3BE1-4BB2-8AD0-0156CB23C2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3" name="Rectangle 212">
          <a:extLst>
            <a:ext uri="{FF2B5EF4-FFF2-40B4-BE49-F238E27FC236}">
              <a16:creationId xmlns:a16="http://schemas.microsoft.com/office/drawing/2014/main" id="{49810C4B-9CC6-4632-9758-2642115BBF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4" name="Rectangle 213">
          <a:extLst>
            <a:ext uri="{FF2B5EF4-FFF2-40B4-BE49-F238E27FC236}">
              <a16:creationId xmlns:a16="http://schemas.microsoft.com/office/drawing/2014/main" id="{B2B463B3-E3DE-4A66-9612-E884FB3DC67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5" name="Rectangle 11">
          <a:extLst>
            <a:ext uri="{FF2B5EF4-FFF2-40B4-BE49-F238E27FC236}">
              <a16:creationId xmlns:a16="http://schemas.microsoft.com/office/drawing/2014/main" id="{F4FFDB58-138C-400E-91BE-E21C459D68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6" name="Rectangle 215">
          <a:extLst>
            <a:ext uri="{FF2B5EF4-FFF2-40B4-BE49-F238E27FC236}">
              <a16:creationId xmlns:a16="http://schemas.microsoft.com/office/drawing/2014/main" id="{85F59B36-6A53-411E-8097-61ED7A64C07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7" name="Rectangle 11">
          <a:extLst>
            <a:ext uri="{FF2B5EF4-FFF2-40B4-BE49-F238E27FC236}">
              <a16:creationId xmlns:a16="http://schemas.microsoft.com/office/drawing/2014/main" id="{94B69A1A-0C63-4121-8496-89659616359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8" name="Rectangle 217">
          <a:extLst>
            <a:ext uri="{FF2B5EF4-FFF2-40B4-BE49-F238E27FC236}">
              <a16:creationId xmlns:a16="http://schemas.microsoft.com/office/drawing/2014/main" id="{6249AE10-FE7D-4A24-B175-FE47401A13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19" name="Rectangle 11">
          <a:extLst>
            <a:ext uri="{FF2B5EF4-FFF2-40B4-BE49-F238E27FC236}">
              <a16:creationId xmlns:a16="http://schemas.microsoft.com/office/drawing/2014/main" id="{C3FC2F91-1D5A-406D-B68B-28EDF97618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0" name="Rectangle 219">
          <a:extLst>
            <a:ext uri="{FF2B5EF4-FFF2-40B4-BE49-F238E27FC236}">
              <a16:creationId xmlns:a16="http://schemas.microsoft.com/office/drawing/2014/main" id="{A36FD00D-E301-45D1-B0EE-AAF828AEFF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1" name="Rectangle 11">
          <a:extLst>
            <a:ext uri="{FF2B5EF4-FFF2-40B4-BE49-F238E27FC236}">
              <a16:creationId xmlns:a16="http://schemas.microsoft.com/office/drawing/2014/main" id="{E2E34F68-5858-4E75-8374-AA4DA338E90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2" name="Rectangle 221">
          <a:extLst>
            <a:ext uri="{FF2B5EF4-FFF2-40B4-BE49-F238E27FC236}">
              <a16:creationId xmlns:a16="http://schemas.microsoft.com/office/drawing/2014/main" id="{EDEBF3A9-779B-4475-9A67-BC91FD8894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3" name="Rectangle 11">
          <a:extLst>
            <a:ext uri="{FF2B5EF4-FFF2-40B4-BE49-F238E27FC236}">
              <a16:creationId xmlns:a16="http://schemas.microsoft.com/office/drawing/2014/main" id="{D587A8E7-19B9-44C3-9E23-8BC9CB8E5F5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4" name="Rectangle 223">
          <a:extLst>
            <a:ext uri="{FF2B5EF4-FFF2-40B4-BE49-F238E27FC236}">
              <a16:creationId xmlns:a16="http://schemas.microsoft.com/office/drawing/2014/main" id="{E3C2AFA5-E9B7-404F-8AAF-D14931C070C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5" name="Rectangle 224">
          <a:extLst>
            <a:ext uri="{FF2B5EF4-FFF2-40B4-BE49-F238E27FC236}">
              <a16:creationId xmlns:a16="http://schemas.microsoft.com/office/drawing/2014/main" id="{6A08B3AA-6DBD-40D8-85EF-A6A5B59D83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6" name="Rectangle 225">
          <a:extLst>
            <a:ext uri="{FF2B5EF4-FFF2-40B4-BE49-F238E27FC236}">
              <a16:creationId xmlns:a16="http://schemas.microsoft.com/office/drawing/2014/main" id="{5997243E-3E9E-4E59-9168-BEACF70FE8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7" name="Rectangle 11">
          <a:extLst>
            <a:ext uri="{FF2B5EF4-FFF2-40B4-BE49-F238E27FC236}">
              <a16:creationId xmlns:a16="http://schemas.microsoft.com/office/drawing/2014/main" id="{0613BA17-C49F-421F-9EFD-E87487EC3A6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8" name="Rectangle 227">
          <a:extLst>
            <a:ext uri="{FF2B5EF4-FFF2-40B4-BE49-F238E27FC236}">
              <a16:creationId xmlns:a16="http://schemas.microsoft.com/office/drawing/2014/main" id="{AC0D9554-74FB-4377-996E-395673720C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29" name="Rectangle 11">
          <a:extLst>
            <a:ext uri="{FF2B5EF4-FFF2-40B4-BE49-F238E27FC236}">
              <a16:creationId xmlns:a16="http://schemas.microsoft.com/office/drawing/2014/main" id="{99DB397B-E831-446F-AD4B-E8CCF2D71A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0" name="Rectangle 229">
          <a:extLst>
            <a:ext uri="{FF2B5EF4-FFF2-40B4-BE49-F238E27FC236}">
              <a16:creationId xmlns:a16="http://schemas.microsoft.com/office/drawing/2014/main" id="{03AC3469-A397-428B-AFDE-E2D07CC572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1" name="Rectangle 11">
          <a:extLst>
            <a:ext uri="{FF2B5EF4-FFF2-40B4-BE49-F238E27FC236}">
              <a16:creationId xmlns:a16="http://schemas.microsoft.com/office/drawing/2014/main" id="{4957CF80-0B50-4CC6-8F90-73F9A5BF88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2" name="Rectangle 231">
          <a:extLst>
            <a:ext uri="{FF2B5EF4-FFF2-40B4-BE49-F238E27FC236}">
              <a16:creationId xmlns:a16="http://schemas.microsoft.com/office/drawing/2014/main" id="{AB1D3B3F-728C-4933-9C57-17C1AD66E0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3" name="Rectangle 11">
          <a:extLst>
            <a:ext uri="{FF2B5EF4-FFF2-40B4-BE49-F238E27FC236}">
              <a16:creationId xmlns:a16="http://schemas.microsoft.com/office/drawing/2014/main" id="{479EB161-7FA9-4E47-9E1D-7FE69C9A0E6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4" name="Rectangle 233">
          <a:extLst>
            <a:ext uri="{FF2B5EF4-FFF2-40B4-BE49-F238E27FC236}">
              <a16:creationId xmlns:a16="http://schemas.microsoft.com/office/drawing/2014/main" id="{3147E185-E3B3-4354-84D1-0DF4DC1DEFD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5" name="Rectangle 11">
          <a:extLst>
            <a:ext uri="{FF2B5EF4-FFF2-40B4-BE49-F238E27FC236}">
              <a16:creationId xmlns:a16="http://schemas.microsoft.com/office/drawing/2014/main" id="{A2A01B60-C62E-4C35-99B3-5FB36F8F75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6" name="Rectangle 235">
          <a:extLst>
            <a:ext uri="{FF2B5EF4-FFF2-40B4-BE49-F238E27FC236}">
              <a16:creationId xmlns:a16="http://schemas.microsoft.com/office/drawing/2014/main" id="{8EE022AC-4D56-45C7-BE19-3F7DE06FD1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7" name="Rectangle 236">
          <a:extLst>
            <a:ext uri="{FF2B5EF4-FFF2-40B4-BE49-F238E27FC236}">
              <a16:creationId xmlns:a16="http://schemas.microsoft.com/office/drawing/2014/main" id="{254AC785-F165-4ED1-925E-2453AA6EC3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8" name="Rectangle 237">
          <a:extLst>
            <a:ext uri="{FF2B5EF4-FFF2-40B4-BE49-F238E27FC236}">
              <a16:creationId xmlns:a16="http://schemas.microsoft.com/office/drawing/2014/main" id="{9AACFC73-794E-4083-B7FB-59C6C02DE6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39" name="Rectangle 11">
          <a:extLst>
            <a:ext uri="{FF2B5EF4-FFF2-40B4-BE49-F238E27FC236}">
              <a16:creationId xmlns:a16="http://schemas.microsoft.com/office/drawing/2014/main" id="{576608F1-4DD6-4DF5-AD37-C97C3B9B5B5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0" name="Rectangle 239">
          <a:extLst>
            <a:ext uri="{FF2B5EF4-FFF2-40B4-BE49-F238E27FC236}">
              <a16:creationId xmlns:a16="http://schemas.microsoft.com/office/drawing/2014/main" id="{3AE6C28A-3C53-4E2D-9465-065AD1F0DF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1" name="Rectangle 11">
          <a:extLst>
            <a:ext uri="{FF2B5EF4-FFF2-40B4-BE49-F238E27FC236}">
              <a16:creationId xmlns:a16="http://schemas.microsoft.com/office/drawing/2014/main" id="{5078EFD2-9C4B-4952-87C4-12C61C16CC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2" name="Rectangle 241">
          <a:extLst>
            <a:ext uri="{FF2B5EF4-FFF2-40B4-BE49-F238E27FC236}">
              <a16:creationId xmlns:a16="http://schemas.microsoft.com/office/drawing/2014/main" id="{717C4381-65B3-486A-ADC0-9E8CC076E9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3" name="Rectangle 11">
          <a:extLst>
            <a:ext uri="{FF2B5EF4-FFF2-40B4-BE49-F238E27FC236}">
              <a16:creationId xmlns:a16="http://schemas.microsoft.com/office/drawing/2014/main" id="{9EFE7961-2AD4-4D88-B573-6090CA51C5B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4" name="Rectangle 243">
          <a:extLst>
            <a:ext uri="{FF2B5EF4-FFF2-40B4-BE49-F238E27FC236}">
              <a16:creationId xmlns:a16="http://schemas.microsoft.com/office/drawing/2014/main" id="{A9D1583B-815D-4B9A-934B-6DA2D1F8DF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5" name="Rectangle 11">
          <a:extLst>
            <a:ext uri="{FF2B5EF4-FFF2-40B4-BE49-F238E27FC236}">
              <a16:creationId xmlns:a16="http://schemas.microsoft.com/office/drawing/2014/main" id="{4B52B019-8569-44D4-BD03-8C86C132E03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6" name="Rectangle 245">
          <a:extLst>
            <a:ext uri="{FF2B5EF4-FFF2-40B4-BE49-F238E27FC236}">
              <a16:creationId xmlns:a16="http://schemas.microsoft.com/office/drawing/2014/main" id="{90D97E14-F148-4404-ACC0-0ED56A856A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7" name="Rectangle 11">
          <a:extLst>
            <a:ext uri="{FF2B5EF4-FFF2-40B4-BE49-F238E27FC236}">
              <a16:creationId xmlns:a16="http://schemas.microsoft.com/office/drawing/2014/main" id="{D9B263D7-D557-4803-99CC-8946B24FC2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8" name="Rectangle 247">
          <a:extLst>
            <a:ext uri="{FF2B5EF4-FFF2-40B4-BE49-F238E27FC236}">
              <a16:creationId xmlns:a16="http://schemas.microsoft.com/office/drawing/2014/main" id="{8A14707D-A5C9-48D4-9C38-F634721E74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49" name="Rectangle 248">
          <a:extLst>
            <a:ext uri="{FF2B5EF4-FFF2-40B4-BE49-F238E27FC236}">
              <a16:creationId xmlns:a16="http://schemas.microsoft.com/office/drawing/2014/main" id="{6EF3A27C-C42E-4062-B578-985E5CA405B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0" name="Rectangle 249">
          <a:extLst>
            <a:ext uri="{FF2B5EF4-FFF2-40B4-BE49-F238E27FC236}">
              <a16:creationId xmlns:a16="http://schemas.microsoft.com/office/drawing/2014/main" id="{5A02A3C5-428C-49F7-B1F3-705E7D93FD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1" name="Rectangle 11">
          <a:extLst>
            <a:ext uri="{FF2B5EF4-FFF2-40B4-BE49-F238E27FC236}">
              <a16:creationId xmlns:a16="http://schemas.microsoft.com/office/drawing/2014/main" id="{DA402020-F0D6-4CD6-A617-A3488CCF56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2" name="Rectangle 251">
          <a:extLst>
            <a:ext uri="{FF2B5EF4-FFF2-40B4-BE49-F238E27FC236}">
              <a16:creationId xmlns:a16="http://schemas.microsoft.com/office/drawing/2014/main" id="{FDBF3B87-5032-4C78-B092-861D88EA50A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3" name="Rectangle 11">
          <a:extLst>
            <a:ext uri="{FF2B5EF4-FFF2-40B4-BE49-F238E27FC236}">
              <a16:creationId xmlns:a16="http://schemas.microsoft.com/office/drawing/2014/main" id="{56F64DCE-7114-4715-A2BB-41BB2E6D63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4" name="Rectangle 253">
          <a:extLst>
            <a:ext uri="{FF2B5EF4-FFF2-40B4-BE49-F238E27FC236}">
              <a16:creationId xmlns:a16="http://schemas.microsoft.com/office/drawing/2014/main" id="{FF9BDAB5-1EA0-4684-B7B8-C33F59E94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5" name="Rectangle 11">
          <a:extLst>
            <a:ext uri="{FF2B5EF4-FFF2-40B4-BE49-F238E27FC236}">
              <a16:creationId xmlns:a16="http://schemas.microsoft.com/office/drawing/2014/main" id="{681A998D-0A83-4753-92BF-C8FD5779C4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6" name="Rectangle 255">
          <a:extLst>
            <a:ext uri="{FF2B5EF4-FFF2-40B4-BE49-F238E27FC236}">
              <a16:creationId xmlns:a16="http://schemas.microsoft.com/office/drawing/2014/main" id="{D4556AC4-0B74-444E-9B79-288E180F0D7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7" name="Rectangle 11">
          <a:extLst>
            <a:ext uri="{FF2B5EF4-FFF2-40B4-BE49-F238E27FC236}">
              <a16:creationId xmlns:a16="http://schemas.microsoft.com/office/drawing/2014/main" id="{A5E81290-A4EA-42EB-944A-4A966F0372A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8" name="Rectangle 257">
          <a:extLst>
            <a:ext uri="{FF2B5EF4-FFF2-40B4-BE49-F238E27FC236}">
              <a16:creationId xmlns:a16="http://schemas.microsoft.com/office/drawing/2014/main" id="{48C4C3F8-01ED-4C24-BAC5-4BBA99CEB23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59" name="Rectangle 11">
          <a:extLst>
            <a:ext uri="{FF2B5EF4-FFF2-40B4-BE49-F238E27FC236}">
              <a16:creationId xmlns:a16="http://schemas.microsoft.com/office/drawing/2014/main" id="{FADBBD77-F1AB-4406-AE91-9AA6989E4A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0" name="Rectangle 259">
          <a:extLst>
            <a:ext uri="{FF2B5EF4-FFF2-40B4-BE49-F238E27FC236}">
              <a16:creationId xmlns:a16="http://schemas.microsoft.com/office/drawing/2014/main" id="{EA96289B-261C-4CC7-8B2B-EA3190CFE3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1" name="Rectangle 260">
          <a:extLst>
            <a:ext uri="{FF2B5EF4-FFF2-40B4-BE49-F238E27FC236}">
              <a16:creationId xmlns:a16="http://schemas.microsoft.com/office/drawing/2014/main" id="{B28E259F-E616-41A9-89BE-322F923321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2" name="Rectangle 261">
          <a:extLst>
            <a:ext uri="{FF2B5EF4-FFF2-40B4-BE49-F238E27FC236}">
              <a16:creationId xmlns:a16="http://schemas.microsoft.com/office/drawing/2014/main" id="{8994162A-2507-4F9E-86C0-ABDE1CAD77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3" name="Rectangle 11">
          <a:extLst>
            <a:ext uri="{FF2B5EF4-FFF2-40B4-BE49-F238E27FC236}">
              <a16:creationId xmlns:a16="http://schemas.microsoft.com/office/drawing/2014/main" id="{198883E7-BD87-4F64-9BA0-BDD6B7F6B3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4" name="Rectangle 263">
          <a:extLst>
            <a:ext uri="{FF2B5EF4-FFF2-40B4-BE49-F238E27FC236}">
              <a16:creationId xmlns:a16="http://schemas.microsoft.com/office/drawing/2014/main" id="{04D6AEDA-416D-4374-B532-5B6EB2EC39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5" name="Rectangle 11">
          <a:extLst>
            <a:ext uri="{FF2B5EF4-FFF2-40B4-BE49-F238E27FC236}">
              <a16:creationId xmlns:a16="http://schemas.microsoft.com/office/drawing/2014/main" id="{624AC400-8169-4E37-81DE-7138F51BD09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6" name="Rectangle 265">
          <a:extLst>
            <a:ext uri="{FF2B5EF4-FFF2-40B4-BE49-F238E27FC236}">
              <a16:creationId xmlns:a16="http://schemas.microsoft.com/office/drawing/2014/main" id="{F6898865-0E6F-4AA3-8FDB-212C226787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7" name="Rectangle 11">
          <a:extLst>
            <a:ext uri="{FF2B5EF4-FFF2-40B4-BE49-F238E27FC236}">
              <a16:creationId xmlns:a16="http://schemas.microsoft.com/office/drawing/2014/main" id="{4EC429DF-AD7C-456A-A06B-D608B381FA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8" name="Rectangle 267">
          <a:extLst>
            <a:ext uri="{FF2B5EF4-FFF2-40B4-BE49-F238E27FC236}">
              <a16:creationId xmlns:a16="http://schemas.microsoft.com/office/drawing/2014/main" id="{CCEA681C-D27C-46AC-AA25-D69592CD14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69" name="Rectangle 11">
          <a:extLst>
            <a:ext uri="{FF2B5EF4-FFF2-40B4-BE49-F238E27FC236}">
              <a16:creationId xmlns:a16="http://schemas.microsoft.com/office/drawing/2014/main" id="{79348C5B-C81C-42FB-9F2A-1E80190300C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0" name="Rectangle 269">
          <a:extLst>
            <a:ext uri="{FF2B5EF4-FFF2-40B4-BE49-F238E27FC236}">
              <a16:creationId xmlns:a16="http://schemas.microsoft.com/office/drawing/2014/main" id="{35FD6BDF-D4F4-4FCC-98AB-B17201FAD4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1" name="Rectangle 11">
          <a:extLst>
            <a:ext uri="{FF2B5EF4-FFF2-40B4-BE49-F238E27FC236}">
              <a16:creationId xmlns:a16="http://schemas.microsoft.com/office/drawing/2014/main" id="{76E21D21-701F-4040-AC39-0B43C54EEF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2" name="Rectangle 271">
          <a:extLst>
            <a:ext uri="{FF2B5EF4-FFF2-40B4-BE49-F238E27FC236}">
              <a16:creationId xmlns:a16="http://schemas.microsoft.com/office/drawing/2014/main" id="{A740A419-8E32-411A-8438-0FF549C5FD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3" name="Rectangle 272">
          <a:extLst>
            <a:ext uri="{FF2B5EF4-FFF2-40B4-BE49-F238E27FC236}">
              <a16:creationId xmlns:a16="http://schemas.microsoft.com/office/drawing/2014/main" id="{5EBE4BFC-E731-457D-BF1D-94FE1BE3FF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4" name="Rectangle 273">
          <a:extLst>
            <a:ext uri="{FF2B5EF4-FFF2-40B4-BE49-F238E27FC236}">
              <a16:creationId xmlns:a16="http://schemas.microsoft.com/office/drawing/2014/main" id="{61E6C0B4-9167-4BA9-BD5F-198A948560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5" name="Rectangle 11">
          <a:extLst>
            <a:ext uri="{FF2B5EF4-FFF2-40B4-BE49-F238E27FC236}">
              <a16:creationId xmlns:a16="http://schemas.microsoft.com/office/drawing/2014/main" id="{61E0B9D5-3134-4AA4-AA1C-271E1712EB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6" name="Rectangle 275">
          <a:extLst>
            <a:ext uri="{FF2B5EF4-FFF2-40B4-BE49-F238E27FC236}">
              <a16:creationId xmlns:a16="http://schemas.microsoft.com/office/drawing/2014/main" id="{E91EDE30-D514-4660-94D1-DB41D140DB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7" name="Rectangle 11">
          <a:extLst>
            <a:ext uri="{FF2B5EF4-FFF2-40B4-BE49-F238E27FC236}">
              <a16:creationId xmlns:a16="http://schemas.microsoft.com/office/drawing/2014/main" id="{AA899988-FC68-4F69-90CF-CC0F46D094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8" name="Rectangle 277">
          <a:extLst>
            <a:ext uri="{FF2B5EF4-FFF2-40B4-BE49-F238E27FC236}">
              <a16:creationId xmlns:a16="http://schemas.microsoft.com/office/drawing/2014/main" id="{A432BAC7-BA58-4F91-8035-4F9B4C240B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79" name="Rectangle 11">
          <a:extLst>
            <a:ext uri="{FF2B5EF4-FFF2-40B4-BE49-F238E27FC236}">
              <a16:creationId xmlns:a16="http://schemas.microsoft.com/office/drawing/2014/main" id="{5270CC97-4A26-4D1E-8B3A-04160F3777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0" name="Rectangle 279">
          <a:extLst>
            <a:ext uri="{FF2B5EF4-FFF2-40B4-BE49-F238E27FC236}">
              <a16:creationId xmlns:a16="http://schemas.microsoft.com/office/drawing/2014/main" id="{E8935E7C-EAA7-4ED1-A53A-F465FB587A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1" name="Rectangle 11">
          <a:extLst>
            <a:ext uri="{FF2B5EF4-FFF2-40B4-BE49-F238E27FC236}">
              <a16:creationId xmlns:a16="http://schemas.microsoft.com/office/drawing/2014/main" id="{E296ED41-6467-4BCB-92DC-906B08312F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2" name="Rectangle 281">
          <a:extLst>
            <a:ext uri="{FF2B5EF4-FFF2-40B4-BE49-F238E27FC236}">
              <a16:creationId xmlns:a16="http://schemas.microsoft.com/office/drawing/2014/main" id="{DE2282DD-FBAD-4059-8810-089F049628E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3" name="Rectangle 11">
          <a:extLst>
            <a:ext uri="{FF2B5EF4-FFF2-40B4-BE49-F238E27FC236}">
              <a16:creationId xmlns:a16="http://schemas.microsoft.com/office/drawing/2014/main" id="{BE2224CA-D814-4285-B64A-5474C163F7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4" name="Rectangle 283">
          <a:extLst>
            <a:ext uri="{FF2B5EF4-FFF2-40B4-BE49-F238E27FC236}">
              <a16:creationId xmlns:a16="http://schemas.microsoft.com/office/drawing/2014/main" id="{72B82970-2CA1-43C5-A249-41E0FD583C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5" name="Rectangle 284">
          <a:extLst>
            <a:ext uri="{FF2B5EF4-FFF2-40B4-BE49-F238E27FC236}">
              <a16:creationId xmlns:a16="http://schemas.microsoft.com/office/drawing/2014/main" id="{522E81D1-E506-427A-BAF7-65297B4900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6" name="Rectangle 285">
          <a:extLst>
            <a:ext uri="{FF2B5EF4-FFF2-40B4-BE49-F238E27FC236}">
              <a16:creationId xmlns:a16="http://schemas.microsoft.com/office/drawing/2014/main" id="{CDF1334F-C6AF-48D3-87E5-5A837294A2A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7" name="Rectangle 11">
          <a:extLst>
            <a:ext uri="{FF2B5EF4-FFF2-40B4-BE49-F238E27FC236}">
              <a16:creationId xmlns:a16="http://schemas.microsoft.com/office/drawing/2014/main" id="{F58D4AB0-81A9-4C25-B7F5-76F0254331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8" name="Rectangle 287">
          <a:extLst>
            <a:ext uri="{FF2B5EF4-FFF2-40B4-BE49-F238E27FC236}">
              <a16:creationId xmlns:a16="http://schemas.microsoft.com/office/drawing/2014/main" id="{AD1420E4-7475-4CD5-B9DF-82916AFF45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289" name="Rectangle 11">
          <a:extLst>
            <a:ext uri="{FF2B5EF4-FFF2-40B4-BE49-F238E27FC236}">
              <a16:creationId xmlns:a16="http://schemas.microsoft.com/office/drawing/2014/main" id="{9AF54292-DDBF-4BDC-B7B3-98D4578B695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0" name="Rectangle 289">
          <a:extLst>
            <a:ext uri="{FF2B5EF4-FFF2-40B4-BE49-F238E27FC236}">
              <a16:creationId xmlns:a16="http://schemas.microsoft.com/office/drawing/2014/main" id="{87814A6B-0AB8-4FB6-AF4D-1776C2C524F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1" name="Rectangle 11">
          <a:extLst>
            <a:ext uri="{FF2B5EF4-FFF2-40B4-BE49-F238E27FC236}">
              <a16:creationId xmlns:a16="http://schemas.microsoft.com/office/drawing/2014/main" id="{CE96692D-15FF-46ED-9AA9-63A16B6E1C3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2" name="Rectangle 291">
          <a:extLst>
            <a:ext uri="{FF2B5EF4-FFF2-40B4-BE49-F238E27FC236}">
              <a16:creationId xmlns:a16="http://schemas.microsoft.com/office/drawing/2014/main" id="{269AABAE-FC4A-4072-B3AC-9C90395FAF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3" name="Rectangle 11">
          <a:extLst>
            <a:ext uri="{FF2B5EF4-FFF2-40B4-BE49-F238E27FC236}">
              <a16:creationId xmlns:a16="http://schemas.microsoft.com/office/drawing/2014/main" id="{84F20D84-DA7A-4152-8CEA-2C396395193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4" name="Rectangle 293">
          <a:extLst>
            <a:ext uri="{FF2B5EF4-FFF2-40B4-BE49-F238E27FC236}">
              <a16:creationId xmlns:a16="http://schemas.microsoft.com/office/drawing/2014/main" id="{5790F1DB-61D2-4800-B1B6-5799A65ACE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5" name="Rectangle 11">
          <a:extLst>
            <a:ext uri="{FF2B5EF4-FFF2-40B4-BE49-F238E27FC236}">
              <a16:creationId xmlns:a16="http://schemas.microsoft.com/office/drawing/2014/main" id="{D523A0E8-D159-4FAD-BD85-08C05C35D4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6" name="Rectangle 295">
          <a:extLst>
            <a:ext uri="{FF2B5EF4-FFF2-40B4-BE49-F238E27FC236}">
              <a16:creationId xmlns:a16="http://schemas.microsoft.com/office/drawing/2014/main" id="{41DA3A3E-A932-4091-BEF3-4138287CD7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7" name="Rectangle 296">
          <a:extLst>
            <a:ext uri="{FF2B5EF4-FFF2-40B4-BE49-F238E27FC236}">
              <a16:creationId xmlns:a16="http://schemas.microsoft.com/office/drawing/2014/main" id="{DE1158A7-6387-4435-9EB0-977E2BA7D2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8" name="Rectangle 297">
          <a:extLst>
            <a:ext uri="{FF2B5EF4-FFF2-40B4-BE49-F238E27FC236}">
              <a16:creationId xmlns:a16="http://schemas.microsoft.com/office/drawing/2014/main" id="{0F7E5D2D-BD2A-4AE2-961F-04700E0CB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299" name="Rectangle 11">
          <a:extLst>
            <a:ext uri="{FF2B5EF4-FFF2-40B4-BE49-F238E27FC236}">
              <a16:creationId xmlns:a16="http://schemas.microsoft.com/office/drawing/2014/main" id="{2139492E-0356-4B86-8C18-E5D2B75B50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0" name="Rectangle 299">
          <a:extLst>
            <a:ext uri="{FF2B5EF4-FFF2-40B4-BE49-F238E27FC236}">
              <a16:creationId xmlns:a16="http://schemas.microsoft.com/office/drawing/2014/main" id="{E71CD6E4-461C-417F-934A-B2E98F2A9F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1" name="Rectangle 11">
          <a:extLst>
            <a:ext uri="{FF2B5EF4-FFF2-40B4-BE49-F238E27FC236}">
              <a16:creationId xmlns:a16="http://schemas.microsoft.com/office/drawing/2014/main" id="{CDF07E68-506A-4484-ADDC-AB951974E0A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2" name="Rectangle 301">
          <a:extLst>
            <a:ext uri="{FF2B5EF4-FFF2-40B4-BE49-F238E27FC236}">
              <a16:creationId xmlns:a16="http://schemas.microsoft.com/office/drawing/2014/main" id="{01014E4C-D820-4891-93A0-8101507592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3" name="Rectangle 11">
          <a:extLst>
            <a:ext uri="{FF2B5EF4-FFF2-40B4-BE49-F238E27FC236}">
              <a16:creationId xmlns:a16="http://schemas.microsoft.com/office/drawing/2014/main" id="{16CE98C0-2ED1-4C4A-BE9E-1BAD1E9F37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4" name="Rectangle 303">
          <a:extLst>
            <a:ext uri="{FF2B5EF4-FFF2-40B4-BE49-F238E27FC236}">
              <a16:creationId xmlns:a16="http://schemas.microsoft.com/office/drawing/2014/main" id="{2CEA3E54-DDAC-4A85-993F-B3492FD4D1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5" name="Rectangle 11">
          <a:extLst>
            <a:ext uri="{FF2B5EF4-FFF2-40B4-BE49-F238E27FC236}">
              <a16:creationId xmlns:a16="http://schemas.microsoft.com/office/drawing/2014/main" id="{1C628C52-D90D-489F-AF33-60843D48BD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6" name="Rectangle 305">
          <a:extLst>
            <a:ext uri="{FF2B5EF4-FFF2-40B4-BE49-F238E27FC236}">
              <a16:creationId xmlns:a16="http://schemas.microsoft.com/office/drawing/2014/main" id="{659A5B1A-F400-49D0-B170-B505E92B9C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7" name="Rectangle 11">
          <a:extLst>
            <a:ext uri="{FF2B5EF4-FFF2-40B4-BE49-F238E27FC236}">
              <a16:creationId xmlns:a16="http://schemas.microsoft.com/office/drawing/2014/main" id="{2A3D938B-6B61-43B7-9537-5C78EC5D10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8" name="Rectangle 307">
          <a:extLst>
            <a:ext uri="{FF2B5EF4-FFF2-40B4-BE49-F238E27FC236}">
              <a16:creationId xmlns:a16="http://schemas.microsoft.com/office/drawing/2014/main" id="{1A775CEF-D6BC-4ACB-B766-0CD7331150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09" name="Rectangle 308">
          <a:extLst>
            <a:ext uri="{FF2B5EF4-FFF2-40B4-BE49-F238E27FC236}">
              <a16:creationId xmlns:a16="http://schemas.microsoft.com/office/drawing/2014/main" id="{7E14A6B4-9096-45A8-93B1-F8FD4C7AC3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0" name="Rectangle 309">
          <a:extLst>
            <a:ext uri="{FF2B5EF4-FFF2-40B4-BE49-F238E27FC236}">
              <a16:creationId xmlns:a16="http://schemas.microsoft.com/office/drawing/2014/main" id="{84991C7E-5967-4323-AA5A-C0E87726077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1" name="Rectangle 11">
          <a:extLst>
            <a:ext uri="{FF2B5EF4-FFF2-40B4-BE49-F238E27FC236}">
              <a16:creationId xmlns:a16="http://schemas.microsoft.com/office/drawing/2014/main" id="{7C8910D9-882C-456E-84F0-2F856BCC6A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2" name="Rectangle 311">
          <a:extLst>
            <a:ext uri="{FF2B5EF4-FFF2-40B4-BE49-F238E27FC236}">
              <a16:creationId xmlns:a16="http://schemas.microsoft.com/office/drawing/2014/main" id="{1FA93E22-8018-4769-B7BF-F19C62FC9B4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3" name="Rectangle 11">
          <a:extLst>
            <a:ext uri="{FF2B5EF4-FFF2-40B4-BE49-F238E27FC236}">
              <a16:creationId xmlns:a16="http://schemas.microsoft.com/office/drawing/2014/main" id="{B0BBFB5A-D416-4DB1-9908-10F1A7F208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4" name="Rectangle 313">
          <a:extLst>
            <a:ext uri="{FF2B5EF4-FFF2-40B4-BE49-F238E27FC236}">
              <a16:creationId xmlns:a16="http://schemas.microsoft.com/office/drawing/2014/main" id="{54C38B73-162C-4D3B-A7D6-8AF57AAEA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5" name="Rectangle 11">
          <a:extLst>
            <a:ext uri="{FF2B5EF4-FFF2-40B4-BE49-F238E27FC236}">
              <a16:creationId xmlns:a16="http://schemas.microsoft.com/office/drawing/2014/main" id="{F6F976CA-23E2-47F6-9AE7-4CEE908C77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6" name="Rectangle 315">
          <a:extLst>
            <a:ext uri="{FF2B5EF4-FFF2-40B4-BE49-F238E27FC236}">
              <a16:creationId xmlns:a16="http://schemas.microsoft.com/office/drawing/2014/main" id="{81898926-C968-4E20-B5F7-1FA49A100C6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7" name="Rectangle 11">
          <a:extLst>
            <a:ext uri="{FF2B5EF4-FFF2-40B4-BE49-F238E27FC236}">
              <a16:creationId xmlns:a16="http://schemas.microsoft.com/office/drawing/2014/main" id="{9A04913E-C184-4942-ABB2-EEF4CDFB0D4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8" name="Rectangle 317">
          <a:extLst>
            <a:ext uri="{FF2B5EF4-FFF2-40B4-BE49-F238E27FC236}">
              <a16:creationId xmlns:a16="http://schemas.microsoft.com/office/drawing/2014/main" id="{F1C7F6E8-E26E-419F-8E57-0040332925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19" name="Rectangle 11">
          <a:extLst>
            <a:ext uri="{FF2B5EF4-FFF2-40B4-BE49-F238E27FC236}">
              <a16:creationId xmlns:a16="http://schemas.microsoft.com/office/drawing/2014/main" id="{92644212-F846-4271-901A-AFE193A328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0" name="Rectangle 319">
          <a:extLst>
            <a:ext uri="{FF2B5EF4-FFF2-40B4-BE49-F238E27FC236}">
              <a16:creationId xmlns:a16="http://schemas.microsoft.com/office/drawing/2014/main" id="{3CEB7CD5-C0F6-4D0B-83A3-2C3CB22C26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1" name="Rectangle 320">
          <a:extLst>
            <a:ext uri="{FF2B5EF4-FFF2-40B4-BE49-F238E27FC236}">
              <a16:creationId xmlns:a16="http://schemas.microsoft.com/office/drawing/2014/main" id="{DDFC5C43-0947-4259-A988-69F65DFF6B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2" name="Rectangle 321">
          <a:extLst>
            <a:ext uri="{FF2B5EF4-FFF2-40B4-BE49-F238E27FC236}">
              <a16:creationId xmlns:a16="http://schemas.microsoft.com/office/drawing/2014/main" id="{10FD2CC1-DC13-4ED2-B1B5-82EB8DBE4DE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3" name="Rectangle 11">
          <a:extLst>
            <a:ext uri="{FF2B5EF4-FFF2-40B4-BE49-F238E27FC236}">
              <a16:creationId xmlns:a16="http://schemas.microsoft.com/office/drawing/2014/main" id="{C23AD3E9-864B-4A4F-B0FF-4C77FF3EC1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4" name="Rectangle 323">
          <a:extLst>
            <a:ext uri="{FF2B5EF4-FFF2-40B4-BE49-F238E27FC236}">
              <a16:creationId xmlns:a16="http://schemas.microsoft.com/office/drawing/2014/main" id="{D9EC5FBF-F32B-4D35-BF6F-FC87DAFDD1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5" name="Rectangle 11">
          <a:extLst>
            <a:ext uri="{FF2B5EF4-FFF2-40B4-BE49-F238E27FC236}">
              <a16:creationId xmlns:a16="http://schemas.microsoft.com/office/drawing/2014/main" id="{2ABC19D2-AF93-4FA4-A86A-E45D9B56C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6" name="Rectangle 325">
          <a:extLst>
            <a:ext uri="{FF2B5EF4-FFF2-40B4-BE49-F238E27FC236}">
              <a16:creationId xmlns:a16="http://schemas.microsoft.com/office/drawing/2014/main" id="{91536439-036C-45A8-ABF2-2A93115C57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7" name="Rectangle 11">
          <a:extLst>
            <a:ext uri="{FF2B5EF4-FFF2-40B4-BE49-F238E27FC236}">
              <a16:creationId xmlns:a16="http://schemas.microsoft.com/office/drawing/2014/main" id="{40451957-5499-4962-A44F-D76BA5D073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8" name="Rectangle 327">
          <a:extLst>
            <a:ext uri="{FF2B5EF4-FFF2-40B4-BE49-F238E27FC236}">
              <a16:creationId xmlns:a16="http://schemas.microsoft.com/office/drawing/2014/main" id="{604DB85E-EE30-4786-9F92-49B95B12F1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29" name="Rectangle 11">
          <a:extLst>
            <a:ext uri="{FF2B5EF4-FFF2-40B4-BE49-F238E27FC236}">
              <a16:creationId xmlns:a16="http://schemas.microsoft.com/office/drawing/2014/main" id="{9C2DC38D-14FB-4D6B-A15D-0B77F241B6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0" name="Rectangle 329">
          <a:extLst>
            <a:ext uri="{FF2B5EF4-FFF2-40B4-BE49-F238E27FC236}">
              <a16:creationId xmlns:a16="http://schemas.microsoft.com/office/drawing/2014/main" id="{34CA320B-4559-406A-890A-21C0BA2969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1" name="Rectangle 11">
          <a:extLst>
            <a:ext uri="{FF2B5EF4-FFF2-40B4-BE49-F238E27FC236}">
              <a16:creationId xmlns:a16="http://schemas.microsoft.com/office/drawing/2014/main" id="{2B5AE458-6F54-4DBE-9CC0-446477BAA5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2" name="Rectangle 331">
          <a:extLst>
            <a:ext uri="{FF2B5EF4-FFF2-40B4-BE49-F238E27FC236}">
              <a16:creationId xmlns:a16="http://schemas.microsoft.com/office/drawing/2014/main" id="{261B5552-D975-4270-9488-381BC248EB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3" name="Rectangle 332">
          <a:extLst>
            <a:ext uri="{FF2B5EF4-FFF2-40B4-BE49-F238E27FC236}">
              <a16:creationId xmlns:a16="http://schemas.microsoft.com/office/drawing/2014/main" id="{E11B37AF-413A-4CE3-B5D3-EAF0823DE4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4" name="Rectangle 333">
          <a:extLst>
            <a:ext uri="{FF2B5EF4-FFF2-40B4-BE49-F238E27FC236}">
              <a16:creationId xmlns:a16="http://schemas.microsoft.com/office/drawing/2014/main" id="{03078498-9181-4615-B8E1-A0DF7231FA1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5" name="Rectangle 11">
          <a:extLst>
            <a:ext uri="{FF2B5EF4-FFF2-40B4-BE49-F238E27FC236}">
              <a16:creationId xmlns:a16="http://schemas.microsoft.com/office/drawing/2014/main" id="{554F6903-4B20-4089-BD1E-30FF7749F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6" name="Rectangle 335">
          <a:extLst>
            <a:ext uri="{FF2B5EF4-FFF2-40B4-BE49-F238E27FC236}">
              <a16:creationId xmlns:a16="http://schemas.microsoft.com/office/drawing/2014/main" id="{B301475F-D6C2-4FBC-A815-9F82C18E92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7" name="Rectangle 11">
          <a:extLst>
            <a:ext uri="{FF2B5EF4-FFF2-40B4-BE49-F238E27FC236}">
              <a16:creationId xmlns:a16="http://schemas.microsoft.com/office/drawing/2014/main" id="{BF1255FB-733C-4CD7-B36A-2B85D83AF23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8" name="Rectangle 337">
          <a:extLst>
            <a:ext uri="{FF2B5EF4-FFF2-40B4-BE49-F238E27FC236}">
              <a16:creationId xmlns:a16="http://schemas.microsoft.com/office/drawing/2014/main" id="{CC254D74-E846-477C-82DB-07DA655D59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39" name="Rectangle 11">
          <a:extLst>
            <a:ext uri="{FF2B5EF4-FFF2-40B4-BE49-F238E27FC236}">
              <a16:creationId xmlns:a16="http://schemas.microsoft.com/office/drawing/2014/main" id="{3AEA5405-1665-4C59-BEE8-32D135A91A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0" name="Rectangle 339">
          <a:extLst>
            <a:ext uri="{FF2B5EF4-FFF2-40B4-BE49-F238E27FC236}">
              <a16:creationId xmlns:a16="http://schemas.microsoft.com/office/drawing/2014/main" id="{654420C2-63B0-4429-B2B4-4D8C7C263D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1" name="Rectangle 11">
          <a:extLst>
            <a:ext uri="{FF2B5EF4-FFF2-40B4-BE49-F238E27FC236}">
              <a16:creationId xmlns:a16="http://schemas.microsoft.com/office/drawing/2014/main" id="{637ED22C-C134-4903-884F-F79CBBF1B3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2" name="Rectangle 341">
          <a:extLst>
            <a:ext uri="{FF2B5EF4-FFF2-40B4-BE49-F238E27FC236}">
              <a16:creationId xmlns:a16="http://schemas.microsoft.com/office/drawing/2014/main" id="{7E398333-EAE8-4F89-A7E8-03983E1873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3" name="Rectangle 11">
          <a:extLst>
            <a:ext uri="{FF2B5EF4-FFF2-40B4-BE49-F238E27FC236}">
              <a16:creationId xmlns:a16="http://schemas.microsoft.com/office/drawing/2014/main" id="{E82C4843-50FE-4B07-9B97-8CA1C081FF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4" name="Rectangle 343">
          <a:extLst>
            <a:ext uri="{FF2B5EF4-FFF2-40B4-BE49-F238E27FC236}">
              <a16:creationId xmlns:a16="http://schemas.microsoft.com/office/drawing/2014/main" id="{4DE7451D-7BAA-4533-866C-E1B8C3256E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5" name="Rectangle 344">
          <a:extLst>
            <a:ext uri="{FF2B5EF4-FFF2-40B4-BE49-F238E27FC236}">
              <a16:creationId xmlns:a16="http://schemas.microsoft.com/office/drawing/2014/main" id="{8C38AFB8-F69B-4107-AB25-92E2B6FABF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6" name="Rectangle 345">
          <a:extLst>
            <a:ext uri="{FF2B5EF4-FFF2-40B4-BE49-F238E27FC236}">
              <a16:creationId xmlns:a16="http://schemas.microsoft.com/office/drawing/2014/main" id="{FC58E140-7B23-4714-B1C5-0A96CC5BCB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7" name="Rectangle 11">
          <a:extLst>
            <a:ext uri="{FF2B5EF4-FFF2-40B4-BE49-F238E27FC236}">
              <a16:creationId xmlns:a16="http://schemas.microsoft.com/office/drawing/2014/main" id="{52691705-C040-4931-ADD7-BC2F6995475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8" name="Rectangle 347">
          <a:extLst>
            <a:ext uri="{FF2B5EF4-FFF2-40B4-BE49-F238E27FC236}">
              <a16:creationId xmlns:a16="http://schemas.microsoft.com/office/drawing/2014/main" id="{597E5082-1C72-49DC-A742-A958C7B88F4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49" name="Rectangle 11">
          <a:extLst>
            <a:ext uri="{FF2B5EF4-FFF2-40B4-BE49-F238E27FC236}">
              <a16:creationId xmlns:a16="http://schemas.microsoft.com/office/drawing/2014/main" id="{FCCD7E1C-9ECD-4C64-87B7-F2E12F4F3F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0" name="Rectangle 349">
          <a:extLst>
            <a:ext uri="{FF2B5EF4-FFF2-40B4-BE49-F238E27FC236}">
              <a16:creationId xmlns:a16="http://schemas.microsoft.com/office/drawing/2014/main" id="{B37B8AF7-664B-43FD-86FE-6AB6A63BF2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1" name="Rectangle 11">
          <a:extLst>
            <a:ext uri="{FF2B5EF4-FFF2-40B4-BE49-F238E27FC236}">
              <a16:creationId xmlns:a16="http://schemas.microsoft.com/office/drawing/2014/main" id="{4ACB9260-FC2C-47A0-A064-772C003ECB9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2" name="Rectangle 351">
          <a:extLst>
            <a:ext uri="{FF2B5EF4-FFF2-40B4-BE49-F238E27FC236}">
              <a16:creationId xmlns:a16="http://schemas.microsoft.com/office/drawing/2014/main" id="{793ECA22-278B-4A0F-85AB-B45AF9A1E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3" name="Rectangle 11">
          <a:extLst>
            <a:ext uri="{FF2B5EF4-FFF2-40B4-BE49-F238E27FC236}">
              <a16:creationId xmlns:a16="http://schemas.microsoft.com/office/drawing/2014/main" id="{4429084F-0FFA-4BA4-BE92-CEEA23689B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4" name="Rectangle 353">
          <a:extLst>
            <a:ext uri="{FF2B5EF4-FFF2-40B4-BE49-F238E27FC236}">
              <a16:creationId xmlns:a16="http://schemas.microsoft.com/office/drawing/2014/main" id="{C5FC8D58-2CDD-4EB1-8E13-690E9FDFFD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5" name="Rectangle 11">
          <a:extLst>
            <a:ext uri="{FF2B5EF4-FFF2-40B4-BE49-F238E27FC236}">
              <a16:creationId xmlns:a16="http://schemas.microsoft.com/office/drawing/2014/main" id="{A0959705-82CF-4B2A-928F-07C4647C214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6" name="Rectangle 355">
          <a:extLst>
            <a:ext uri="{FF2B5EF4-FFF2-40B4-BE49-F238E27FC236}">
              <a16:creationId xmlns:a16="http://schemas.microsoft.com/office/drawing/2014/main" id="{B077CEC5-6E47-4399-88A0-B7BBE2CED7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7" name="Rectangle 356">
          <a:extLst>
            <a:ext uri="{FF2B5EF4-FFF2-40B4-BE49-F238E27FC236}">
              <a16:creationId xmlns:a16="http://schemas.microsoft.com/office/drawing/2014/main" id="{1EE4C379-1CCE-411D-9119-BC4E5F8ACE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8" name="Rectangle 357">
          <a:extLst>
            <a:ext uri="{FF2B5EF4-FFF2-40B4-BE49-F238E27FC236}">
              <a16:creationId xmlns:a16="http://schemas.microsoft.com/office/drawing/2014/main" id="{0E65E8C0-2F47-4A4F-9D9D-B170818D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59" name="Rectangle 11">
          <a:extLst>
            <a:ext uri="{FF2B5EF4-FFF2-40B4-BE49-F238E27FC236}">
              <a16:creationId xmlns:a16="http://schemas.microsoft.com/office/drawing/2014/main" id="{D95F5176-F07A-4395-9AAE-082F21F08A1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0" name="Rectangle 359">
          <a:extLst>
            <a:ext uri="{FF2B5EF4-FFF2-40B4-BE49-F238E27FC236}">
              <a16:creationId xmlns:a16="http://schemas.microsoft.com/office/drawing/2014/main" id="{43197181-0B26-4002-8D29-A12673D48E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1" name="Rectangle 11">
          <a:extLst>
            <a:ext uri="{FF2B5EF4-FFF2-40B4-BE49-F238E27FC236}">
              <a16:creationId xmlns:a16="http://schemas.microsoft.com/office/drawing/2014/main" id="{541BBBF6-E9C9-4E6E-A1C4-84AA849C1C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2" name="Rectangle 361">
          <a:extLst>
            <a:ext uri="{FF2B5EF4-FFF2-40B4-BE49-F238E27FC236}">
              <a16:creationId xmlns:a16="http://schemas.microsoft.com/office/drawing/2014/main" id="{2856D14E-0F67-48EA-9298-EB625A5ADC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3" name="Rectangle 11">
          <a:extLst>
            <a:ext uri="{FF2B5EF4-FFF2-40B4-BE49-F238E27FC236}">
              <a16:creationId xmlns:a16="http://schemas.microsoft.com/office/drawing/2014/main" id="{4708590D-DF5B-4CE4-A7B8-6C94318F88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4" name="Rectangle 363">
          <a:extLst>
            <a:ext uri="{FF2B5EF4-FFF2-40B4-BE49-F238E27FC236}">
              <a16:creationId xmlns:a16="http://schemas.microsoft.com/office/drawing/2014/main" id="{DAC0CD9D-7D4B-41D9-BD60-C4E75267842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5" name="Rectangle 11">
          <a:extLst>
            <a:ext uri="{FF2B5EF4-FFF2-40B4-BE49-F238E27FC236}">
              <a16:creationId xmlns:a16="http://schemas.microsoft.com/office/drawing/2014/main" id="{A45085FA-666E-46EF-8BDC-9E3DDCC572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6" name="Rectangle 365">
          <a:extLst>
            <a:ext uri="{FF2B5EF4-FFF2-40B4-BE49-F238E27FC236}">
              <a16:creationId xmlns:a16="http://schemas.microsoft.com/office/drawing/2014/main" id="{EA7E510A-9A95-40CE-94FB-A290046072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7" name="Rectangle 11">
          <a:extLst>
            <a:ext uri="{FF2B5EF4-FFF2-40B4-BE49-F238E27FC236}">
              <a16:creationId xmlns:a16="http://schemas.microsoft.com/office/drawing/2014/main" id="{7E9881C3-55EB-4862-842A-7ACDF8634A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8" name="Rectangle 367">
          <a:extLst>
            <a:ext uri="{FF2B5EF4-FFF2-40B4-BE49-F238E27FC236}">
              <a16:creationId xmlns:a16="http://schemas.microsoft.com/office/drawing/2014/main" id="{6412BAEA-5386-4234-BCD9-B8298DEE893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69" name="Rectangle 368">
          <a:extLst>
            <a:ext uri="{FF2B5EF4-FFF2-40B4-BE49-F238E27FC236}">
              <a16:creationId xmlns:a16="http://schemas.microsoft.com/office/drawing/2014/main" id="{067581E7-FDA1-4E3E-AE55-457CAAABBB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0" name="Rectangle 369">
          <a:extLst>
            <a:ext uri="{FF2B5EF4-FFF2-40B4-BE49-F238E27FC236}">
              <a16:creationId xmlns:a16="http://schemas.microsoft.com/office/drawing/2014/main" id="{5944B821-6560-43A0-BC29-25B40870D1F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1" name="Rectangle 11">
          <a:extLst>
            <a:ext uri="{FF2B5EF4-FFF2-40B4-BE49-F238E27FC236}">
              <a16:creationId xmlns:a16="http://schemas.microsoft.com/office/drawing/2014/main" id="{9F4FD19A-D1F9-436B-8F95-20D584A809A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2" name="Rectangle 371">
          <a:extLst>
            <a:ext uri="{FF2B5EF4-FFF2-40B4-BE49-F238E27FC236}">
              <a16:creationId xmlns:a16="http://schemas.microsoft.com/office/drawing/2014/main" id="{D20DF655-631F-45E7-AA6D-98EFA3CC7B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3" name="Rectangle 11">
          <a:extLst>
            <a:ext uri="{FF2B5EF4-FFF2-40B4-BE49-F238E27FC236}">
              <a16:creationId xmlns:a16="http://schemas.microsoft.com/office/drawing/2014/main" id="{AB586112-414E-4B4C-BE0D-F7A43CB73D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4" name="Rectangle 373">
          <a:extLst>
            <a:ext uri="{FF2B5EF4-FFF2-40B4-BE49-F238E27FC236}">
              <a16:creationId xmlns:a16="http://schemas.microsoft.com/office/drawing/2014/main" id="{2083065B-8B18-4DB0-BBDF-DB706C159E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5" name="Rectangle 11">
          <a:extLst>
            <a:ext uri="{FF2B5EF4-FFF2-40B4-BE49-F238E27FC236}">
              <a16:creationId xmlns:a16="http://schemas.microsoft.com/office/drawing/2014/main" id="{4B248FE6-5EE8-4A7A-A2A3-8916BACE3F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6" name="Rectangle 375">
          <a:extLst>
            <a:ext uri="{FF2B5EF4-FFF2-40B4-BE49-F238E27FC236}">
              <a16:creationId xmlns:a16="http://schemas.microsoft.com/office/drawing/2014/main" id="{C4340714-7FBF-4E36-8E9E-14F7D91EEA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7" name="Rectangle 11">
          <a:extLst>
            <a:ext uri="{FF2B5EF4-FFF2-40B4-BE49-F238E27FC236}">
              <a16:creationId xmlns:a16="http://schemas.microsoft.com/office/drawing/2014/main" id="{5C8F6A84-A22B-45F1-8627-26DE828D1B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8" name="Rectangle 377">
          <a:extLst>
            <a:ext uri="{FF2B5EF4-FFF2-40B4-BE49-F238E27FC236}">
              <a16:creationId xmlns:a16="http://schemas.microsoft.com/office/drawing/2014/main" id="{350971CC-4EBE-45B7-A08D-562B8C802D5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79" name="Rectangle 11">
          <a:extLst>
            <a:ext uri="{FF2B5EF4-FFF2-40B4-BE49-F238E27FC236}">
              <a16:creationId xmlns:a16="http://schemas.microsoft.com/office/drawing/2014/main" id="{BC9E092F-4B92-4417-9E89-00D471DF610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0" name="Rectangle 379">
          <a:extLst>
            <a:ext uri="{FF2B5EF4-FFF2-40B4-BE49-F238E27FC236}">
              <a16:creationId xmlns:a16="http://schemas.microsoft.com/office/drawing/2014/main" id="{627DC909-60A6-41C2-88A9-74383DBB51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1" name="Rectangle 380">
          <a:extLst>
            <a:ext uri="{FF2B5EF4-FFF2-40B4-BE49-F238E27FC236}">
              <a16:creationId xmlns:a16="http://schemas.microsoft.com/office/drawing/2014/main" id="{A20B45FA-1102-4388-ABF7-5837A6A395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2" name="Rectangle 381">
          <a:extLst>
            <a:ext uri="{FF2B5EF4-FFF2-40B4-BE49-F238E27FC236}">
              <a16:creationId xmlns:a16="http://schemas.microsoft.com/office/drawing/2014/main" id="{76961FF4-F44D-4DDB-B838-1944B8ADEA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3" name="Rectangle 11">
          <a:extLst>
            <a:ext uri="{FF2B5EF4-FFF2-40B4-BE49-F238E27FC236}">
              <a16:creationId xmlns:a16="http://schemas.microsoft.com/office/drawing/2014/main" id="{CB72DD8C-886E-4E60-8313-6B0D98E89E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4" name="Rectangle 383">
          <a:extLst>
            <a:ext uri="{FF2B5EF4-FFF2-40B4-BE49-F238E27FC236}">
              <a16:creationId xmlns:a16="http://schemas.microsoft.com/office/drawing/2014/main" id="{C404E710-3014-4B69-AAC4-E0D8DF3CA9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385" name="Rectangle 11">
          <a:extLst>
            <a:ext uri="{FF2B5EF4-FFF2-40B4-BE49-F238E27FC236}">
              <a16:creationId xmlns:a16="http://schemas.microsoft.com/office/drawing/2014/main" id="{F5942A59-39B6-45D7-8DE4-C15DE59D330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86" name="Rectangle 385">
          <a:extLst>
            <a:ext uri="{FF2B5EF4-FFF2-40B4-BE49-F238E27FC236}">
              <a16:creationId xmlns:a16="http://schemas.microsoft.com/office/drawing/2014/main" id="{096AA18E-69FD-4093-90A6-46F84F860B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87" name="Rectangle 11">
          <a:extLst>
            <a:ext uri="{FF2B5EF4-FFF2-40B4-BE49-F238E27FC236}">
              <a16:creationId xmlns:a16="http://schemas.microsoft.com/office/drawing/2014/main" id="{F49749A9-18E3-4E67-91AB-EE95D2F73C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88" name="Rectangle 387">
          <a:extLst>
            <a:ext uri="{FF2B5EF4-FFF2-40B4-BE49-F238E27FC236}">
              <a16:creationId xmlns:a16="http://schemas.microsoft.com/office/drawing/2014/main" id="{FD4A10FD-5DDE-4064-A191-737A614053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89" name="Rectangle 11">
          <a:extLst>
            <a:ext uri="{FF2B5EF4-FFF2-40B4-BE49-F238E27FC236}">
              <a16:creationId xmlns:a16="http://schemas.microsoft.com/office/drawing/2014/main" id="{91FC8567-7939-4BDE-9A87-FFE75EF04E5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0" name="Rectangle 389">
          <a:extLst>
            <a:ext uri="{FF2B5EF4-FFF2-40B4-BE49-F238E27FC236}">
              <a16:creationId xmlns:a16="http://schemas.microsoft.com/office/drawing/2014/main" id="{7E8C7239-129A-4002-9605-DC6F311640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1" name="Rectangle 11">
          <a:extLst>
            <a:ext uri="{FF2B5EF4-FFF2-40B4-BE49-F238E27FC236}">
              <a16:creationId xmlns:a16="http://schemas.microsoft.com/office/drawing/2014/main" id="{B238D37A-4F1E-48B4-B59A-19D4B826B3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2" name="Rectangle 391">
          <a:extLst>
            <a:ext uri="{FF2B5EF4-FFF2-40B4-BE49-F238E27FC236}">
              <a16:creationId xmlns:a16="http://schemas.microsoft.com/office/drawing/2014/main" id="{750C2AA8-87AB-4B49-BAE9-25DBBEB249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3" name="Rectangle 392">
          <a:extLst>
            <a:ext uri="{FF2B5EF4-FFF2-40B4-BE49-F238E27FC236}">
              <a16:creationId xmlns:a16="http://schemas.microsoft.com/office/drawing/2014/main" id="{B06622F1-05F1-4DBF-B317-E3922047FF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4" name="Rectangle 393">
          <a:extLst>
            <a:ext uri="{FF2B5EF4-FFF2-40B4-BE49-F238E27FC236}">
              <a16:creationId xmlns:a16="http://schemas.microsoft.com/office/drawing/2014/main" id="{87525AD8-4C9F-4E0F-B3A1-3011C4156C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5" name="Rectangle 11">
          <a:extLst>
            <a:ext uri="{FF2B5EF4-FFF2-40B4-BE49-F238E27FC236}">
              <a16:creationId xmlns:a16="http://schemas.microsoft.com/office/drawing/2014/main" id="{B57E1DFE-E9E4-4802-8BD7-529B5CF157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6" name="Rectangle 395">
          <a:extLst>
            <a:ext uri="{FF2B5EF4-FFF2-40B4-BE49-F238E27FC236}">
              <a16:creationId xmlns:a16="http://schemas.microsoft.com/office/drawing/2014/main" id="{0BDC7518-0C9A-491D-BCBD-F1D818AEBB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7" name="Rectangle 11">
          <a:extLst>
            <a:ext uri="{FF2B5EF4-FFF2-40B4-BE49-F238E27FC236}">
              <a16:creationId xmlns:a16="http://schemas.microsoft.com/office/drawing/2014/main" id="{ABD6D035-948C-44A2-B74A-02A04BD546B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8" name="Rectangle 397">
          <a:extLst>
            <a:ext uri="{FF2B5EF4-FFF2-40B4-BE49-F238E27FC236}">
              <a16:creationId xmlns:a16="http://schemas.microsoft.com/office/drawing/2014/main" id="{485D60E3-0381-422B-A8FF-82A4A99A397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399" name="Rectangle 11">
          <a:extLst>
            <a:ext uri="{FF2B5EF4-FFF2-40B4-BE49-F238E27FC236}">
              <a16:creationId xmlns:a16="http://schemas.microsoft.com/office/drawing/2014/main" id="{11D5E43C-43C4-4812-B055-3C17AFA2374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0" name="Rectangle 399">
          <a:extLst>
            <a:ext uri="{FF2B5EF4-FFF2-40B4-BE49-F238E27FC236}">
              <a16:creationId xmlns:a16="http://schemas.microsoft.com/office/drawing/2014/main" id="{05607EF6-054D-4F24-86A0-2B176362DA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1" name="Rectangle 11">
          <a:extLst>
            <a:ext uri="{FF2B5EF4-FFF2-40B4-BE49-F238E27FC236}">
              <a16:creationId xmlns:a16="http://schemas.microsoft.com/office/drawing/2014/main" id="{05526C12-6A1B-4C69-965D-70954DF3C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2" name="Rectangle 401">
          <a:extLst>
            <a:ext uri="{FF2B5EF4-FFF2-40B4-BE49-F238E27FC236}">
              <a16:creationId xmlns:a16="http://schemas.microsoft.com/office/drawing/2014/main" id="{457AA1A2-F7F1-4151-AE17-4852A3FE397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3" name="Rectangle 11">
          <a:extLst>
            <a:ext uri="{FF2B5EF4-FFF2-40B4-BE49-F238E27FC236}">
              <a16:creationId xmlns:a16="http://schemas.microsoft.com/office/drawing/2014/main" id="{A2125DAB-D665-4935-BBD5-ACB30AAD94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4" name="Rectangle 403">
          <a:extLst>
            <a:ext uri="{FF2B5EF4-FFF2-40B4-BE49-F238E27FC236}">
              <a16:creationId xmlns:a16="http://schemas.microsoft.com/office/drawing/2014/main" id="{AAB6C160-CE00-4C25-AE81-C541F1FD89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5" name="Rectangle 404">
          <a:extLst>
            <a:ext uri="{FF2B5EF4-FFF2-40B4-BE49-F238E27FC236}">
              <a16:creationId xmlns:a16="http://schemas.microsoft.com/office/drawing/2014/main" id="{5BDA17DD-6838-43BA-AB3E-78DEAA991B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6" name="Rectangle 405">
          <a:extLst>
            <a:ext uri="{FF2B5EF4-FFF2-40B4-BE49-F238E27FC236}">
              <a16:creationId xmlns:a16="http://schemas.microsoft.com/office/drawing/2014/main" id="{2AFD1A98-B9FC-40F5-AB7B-F7DC1DBA0E1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7" name="Rectangle 11">
          <a:extLst>
            <a:ext uri="{FF2B5EF4-FFF2-40B4-BE49-F238E27FC236}">
              <a16:creationId xmlns:a16="http://schemas.microsoft.com/office/drawing/2014/main" id="{956E1BE6-23A4-45B6-91AE-4747FEEEF8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8" name="Rectangle 407">
          <a:extLst>
            <a:ext uri="{FF2B5EF4-FFF2-40B4-BE49-F238E27FC236}">
              <a16:creationId xmlns:a16="http://schemas.microsoft.com/office/drawing/2014/main" id="{D6098A08-BE35-4BA4-A61E-AE2547186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09" name="Rectangle 11">
          <a:extLst>
            <a:ext uri="{FF2B5EF4-FFF2-40B4-BE49-F238E27FC236}">
              <a16:creationId xmlns:a16="http://schemas.microsoft.com/office/drawing/2014/main" id="{0B1AD272-6746-471D-A53F-ED2E851FCD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0" name="Rectangle 409">
          <a:extLst>
            <a:ext uri="{FF2B5EF4-FFF2-40B4-BE49-F238E27FC236}">
              <a16:creationId xmlns:a16="http://schemas.microsoft.com/office/drawing/2014/main" id="{017D43AF-D6C5-4E22-9F3B-04D115D8D2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1" name="Rectangle 11">
          <a:extLst>
            <a:ext uri="{FF2B5EF4-FFF2-40B4-BE49-F238E27FC236}">
              <a16:creationId xmlns:a16="http://schemas.microsoft.com/office/drawing/2014/main" id="{6413902D-BB21-4521-B58E-ADEF8E0AD6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2" name="Rectangle 411">
          <a:extLst>
            <a:ext uri="{FF2B5EF4-FFF2-40B4-BE49-F238E27FC236}">
              <a16:creationId xmlns:a16="http://schemas.microsoft.com/office/drawing/2014/main" id="{8B3EED20-133B-40F0-A79E-3D8F13E41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3" name="Rectangle 11">
          <a:extLst>
            <a:ext uri="{FF2B5EF4-FFF2-40B4-BE49-F238E27FC236}">
              <a16:creationId xmlns:a16="http://schemas.microsoft.com/office/drawing/2014/main" id="{4AC19789-8E56-4F79-96B2-8EDE64BEF4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4" name="Rectangle 413">
          <a:extLst>
            <a:ext uri="{FF2B5EF4-FFF2-40B4-BE49-F238E27FC236}">
              <a16:creationId xmlns:a16="http://schemas.microsoft.com/office/drawing/2014/main" id="{4F2AA2AB-D70F-45EF-B10E-0688269DEAC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5" name="Rectangle 11">
          <a:extLst>
            <a:ext uri="{FF2B5EF4-FFF2-40B4-BE49-F238E27FC236}">
              <a16:creationId xmlns:a16="http://schemas.microsoft.com/office/drawing/2014/main" id="{1CF29FC8-BDF3-4BE3-B9A5-0739EE902A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6" name="Rectangle 415">
          <a:extLst>
            <a:ext uri="{FF2B5EF4-FFF2-40B4-BE49-F238E27FC236}">
              <a16:creationId xmlns:a16="http://schemas.microsoft.com/office/drawing/2014/main" id="{A3418D91-83AA-418A-BDEB-55FCD1F035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7" name="Rectangle 416">
          <a:extLst>
            <a:ext uri="{FF2B5EF4-FFF2-40B4-BE49-F238E27FC236}">
              <a16:creationId xmlns:a16="http://schemas.microsoft.com/office/drawing/2014/main" id="{904AE735-9CA8-4559-9CC8-34442C68E7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8" name="Rectangle 417">
          <a:extLst>
            <a:ext uri="{FF2B5EF4-FFF2-40B4-BE49-F238E27FC236}">
              <a16:creationId xmlns:a16="http://schemas.microsoft.com/office/drawing/2014/main" id="{6C07D65E-DB67-45CB-A83C-D5F1248C6BD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19" name="Rectangle 11">
          <a:extLst>
            <a:ext uri="{FF2B5EF4-FFF2-40B4-BE49-F238E27FC236}">
              <a16:creationId xmlns:a16="http://schemas.microsoft.com/office/drawing/2014/main" id="{17F1A116-1C0E-4DFA-8683-52096E83BA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0" name="Rectangle 419">
          <a:extLst>
            <a:ext uri="{FF2B5EF4-FFF2-40B4-BE49-F238E27FC236}">
              <a16:creationId xmlns:a16="http://schemas.microsoft.com/office/drawing/2014/main" id="{E6323068-161B-4B43-BA48-5581B36F1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1" name="Rectangle 11">
          <a:extLst>
            <a:ext uri="{FF2B5EF4-FFF2-40B4-BE49-F238E27FC236}">
              <a16:creationId xmlns:a16="http://schemas.microsoft.com/office/drawing/2014/main" id="{6C3763E6-D152-4832-8B11-221CE3DD7F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2" name="Rectangle 421">
          <a:extLst>
            <a:ext uri="{FF2B5EF4-FFF2-40B4-BE49-F238E27FC236}">
              <a16:creationId xmlns:a16="http://schemas.microsoft.com/office/drawing/2014/main" id="{4E34665C-1D04-44BF-B6D9-05C81153DB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3" name="Rectangle 11">
          <a:extLst>
            <a:ext uri="{FF2B5EF4-FFF2-40B4-BE49-F238E27FC236}">
              <a16:creationId xmlns:a16="http://schemas.microsoft.com/office/drawing/2014/main" id="{0F891C61-CE1C-4D1F-865D-4ADBF3720E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4" name="Rectangle 423">
          <a:extLst>
            <a:ext uri="{FF2B5EF4-FFF2-40B4-BE49-F238E27FC236}">
              <a16:creationId xmlns:a16="http://schemas.microsoft.com/office/drawing/2014/main" id="{F8D82593-6C7A-496D-B534-314ED9E686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5" name="Rectangle 11">
          <a:extLst>
            <a:ext uri="{FF2B5EF4-FFF2-40B4-BE49-F238E27FC236}">
              <a16:creationId xmlns:a16="http://schemas.microsoft.com/office/drawing/2014/main" id="{6602C7D1-57D4-4B80-BCFF-BBF5DCAEB5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6" name="Rectangle 425">
          <a:extLst>
            <a:ext uri="{FF2B5EF4-FFF2-40B4-BE49-F238E27FC236}">
              <a16:creationId xmlns:a16="http://schemas.microsoft.com/office/drawing/2014/main" id="{37C26181-D9BE-43A3-A796-5970C35648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7" name="Rectangle 11">
          <a:extLst>
            <a:ext uri="{FF2B5EF4-FFF2-40B4-BE49-F238E27FC236}">
              <a16:creationId xmlns:a16="http://schemas.microsoft.com/office/drawing/2014/main" id="{895EECF5-35E9-4447-A296-4DE4936C29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8" name="Rectangle 427">
          <a:extLst>
            <a:ext uri="{FF2B5EF4-FFF2-40B4-BE49-F238E27FC236}">
              <a16:creationId xmlns:a16="http://schemas.microsoft.com/office/drawing/2014/main" id="{35CD449D-249C-4CC0-8845-BF12E429E75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29" name="Rectangle 428">
          <a:extLst>
            <a:ext uri="{FF2B5EF4-FFF2-40B4-BE49-F238E27FC236}">
              <a16:creationId xmlns:a16="http://schemas.microsoft.com/office/drawing/2014/main" id="{68E79DFC-7716-4C01-980E-8C393FD5539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0" name="Rectangle 429">
          <a:extLst>
            <a:ext uri="{FF2B5EF4-FFF2-40B4-BE49-F238E27FC236}">
              <a16:creationId xmlns:a16="http://schemas.microsoft.com/office/drawing/2014/main" id="{153B7B7B-991B-4122-A899-BE530D573F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1" name="Rectangle 11">
          <a:extLst>
            <a:ext uri="{FF2B5EF4-FFF2-40B4-BE49-F238E27FC236}">
              <a16:creationId xmlns:a16="http://schemas.microsoft.com/office/drawing/2014/main" id="{F86BB4AE-882C-421C-B942-66E0E6A3F1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2" name="Rectangle 431">
          <a:extLst>
            <a:ext uri="{FF2B5EF4-FFF2-40B4-BE49-F238E27FC236}">
              <a16:creationId xmlns:a16="http://schemas.microsoft.com/office/drawing/2014/main" id="{5D6CDB11-48E3-46FB-AABC-E0CFAE8D6B5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3" name="Rectangle 11">
          <a:extLst>
            <a:ext uri="{FF2B5EF4-FFF2-40B4-BE49-F238E27FC236}">
              <a16:creationId xmlns:a16="http://schemas.microsoft.com/office/drawing/2014/main" id="{EAD5AADE-F954-4179-8E12-C1C092C4A8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4" name="Rectangle 433">
          <a:extLst>
            <a:ext uri="{FF2B5EF4-FFF2-40B4-BE49-F238E27FC236}">
              <a16:creationId xmlns:a16="http://schemas.microsoft.com/office/drawing/2014/main" id="{165E4D12-2E6E-4FB8-9196-AF627D6A2B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5" name="Rectangle 11">
          <a:extLst>
            <a:ext uri="{FF2B5EF4-FFF2-40B4-BE49-F238E27FC236}">
              <a16:creationId xmlns:a16="http://schemas.microsoft.com/office/drawing/2014/main" id="{22D1FC27-B86B-4B5B-87A4-9379B8EFB02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6" name="Rectangle 435">
          <a:extLst>
            <a:ext uri="{FF2B5EF4-FFF2-40B4-BE49-F238E27FC236}">
              <a16:creationId xmlns:a16="http://schemas.microsoft.com/office/drawing/2014/main" id="{CC3B1539-65F0-4C4A-AB0F-FC10197AB8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7" name="Rectangle 11">
          <a:extLst>
            <a:ext uri="{FF2B5EF4-FFF2-40B4-BE49-F238E27FC236}">
              <a16:creationId xmlns:a16="http://schemas.microsoft.com/office/drawing/2014/main" id="{C948A4B4-808F-4C76-A374-2858C3663AF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8" name="Rectangle 437">
          <a:extLst>
            <a:ext uri="{FF2B5EF4-FFF2-40B4-BE49-F238E27FC236}">
              <a16:creationId xmlns:a16="http://schemas.microsoft.com/office/drawing/2014/main" id="{533ECB14-F52C-4658-80E2-DF1849F5301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39" name="Rectangle 11">
          <a:extLst>
            <a:ext uri="{FF2B5EF4-FFF2-40B4-BE49-F238E27FC236}">
              <a16:creationId xmlns:a16="http://schemas.microsoft.com/office/drawing/2014/main" id="{94BDDF1C-72C8-4A59-9E91-8CAE9F9B89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0" name="Rectangle 439">
          <a:extLst>
            <a:ext uri="{FF2B5EF4-FFF2-40B4-BE49-F238E27FC236}">
              <a16:creationId xmlns:a16="http://schemas.microsoft.com/office/drawing/2014/main" id="{19E94F7E-BCAF-4E3F-8303-C2F7C1940D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1" name="Rectangle 440">
          <a:extLst>
            <a:ext uri="{FF2B5EF4-FFF2-40B4-BE49-F238E27FC236}">
              <a16:creationId xmlns:a16="http://schemas.microsoft.com/office/drawing/2014/main" id="{6F9B48DB-2CE4-4FB1-9E1B-7A066CB823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2" name="Rectangle 441">
          <a:extLst>
            <a:ext uri="{FF2B5EF4-FFF2-40B4-BE49-F238E27FC236}">
              <a16:creationId xmlns:a16="http://schemas.microsoft.com/office/drawing/2014/main" id="{5C9B3A7F-0A40-426B-BD63-97112A36ACC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3" name="Rectangle 11">
          <a:extLst>
            <a:ext uri="{FF2B5EF4-FFF2-40B4-BE49-F238E27FC236}">
              <a16:creationId xmlns:a16="http://schemas.microsoft.com/office/drawing/2014/main" id="{1EE01219-AD16-4536-9981-88AF7DD644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4" name="Rectangle 443">
          <a:extLst>
            <a:ext uri="{FF2B5EF4-FFF2-40B4-BE49-F238E27FC236}">
              <a16:creationId xmlns:a16="http://schemas.microsoft.com/office/drawing/2014/main" id="{F2BC2042-CCE7-491D-9948-0B6ED10135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5" name="Rectangle 11">
          <a:extLst>
            <a:ext uri="{FF2B5EF4-FFF2-40B4-BE49-F238E27FC236}">
              <a16:creationId xmlns:a16="http://schemas.microsoft.com/office/drawing/2014/main" id="{55A14052-3875-4A44-BFF4-D1822332270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6" name="Rectangle 445">
          <a:extLst>
            <a:ext uri="{FF2B5EF4-FFF2-40B4-BE49-F238E27FC236}">
              <a16:creationId xmlns:a16="http://schemas.microsoft.com/office/drawing/2014/main" id="{80032487-69E9-4BB7-8DC2-F514BC3891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7" name="Rectangle 11">
          <a:extLst>
            <a:ext uri="{FF2B5EF4-FFF2-40B4-BE49-F238E27FC236}">
              <a16:creationId xmlns:a16="http://schemas.microsoft.com/office/drawing/2014/main" id="{03A93F4A-1B10-437D-A51C-D335BDAB51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8" name="Rectangle 447">
          <a:extLst>
            <a:ext uri="{FF2B5EF4-FFF2-40B4-BE49-F238E27FC236}">
              <a16:creationId xmlns:a16="http://schemas.microsoft.com/office/drawing/2014/main" id="{7B0E86F4-E2B5-49A7-BF9D-DC42A8C5A1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49" name="Rectangle 11">
          <a:extLst>
            <a:ext uri="{FF2B5EF4-FFF2-40B4-BE49-F238E27FC236}">
              <a16:creationId xmlns:a16="http://schemas.microsoft.com/office/drawing/2014/main" id="{7D0ED194-A3BE-4940-B74B-11631925F2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0" name="Rectangle 449">
          <a:extLst>
            <a:ext uri="{FF2B5EF4-FFF2-40B4-BE49-F238E27FC236}">
              <a16:creationId xmlns:a16="http://schemas.microsoft.com/office/drawing/2014/main" id="{076A5912-96B9-49BD-8282-00A1F3331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1" name="Rectangle 11">
          <a:extLst>
            <a:ext uri="{FF2B5EF4-FFF2-40B4-BE49-F238E27FC236}">
              <a16:creationId xmlns:a16="http://schemas.microsoft.com/office/drawing/2014/main" id="{58318399-BE65-42E8-AC37-F710044EEA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2" name="Rectangle 451">
          <a:extLst>
            <a:ext uri="{FF2B5EF4-FFF2-40B4-BE49-F238E27FC236}">
              <a16:creationId xmlns:a16="http://schemas.microsoft.com/office/drawing/2014/main" id="{25B72658-4293-4F3B-BEDE-9C18DD89AD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3" name="Rectangle 452">
          <a:extLst>
            <a:ext uri="{FF2B5EF4-FFF2-40B4-BE49-F238E27FC236}">
              <a16:creationId xmlns:a16="http://schemas.microsoft.com/office/drawing/2014/main" id="{95F844A8-E898-41D3-960D-E720430EF39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4" name="Rectangle 453">
          <a:extLst>
            <a:ext uri="{FF2B5EF4-FFF2-40B4-BE49-F238E27FC236}">
              <a16:creationId xmlns:a16="http://schemas.microsoft.com/office/drawing/2014/main" id="{16F94064-9044-4D95-864A-0D0B4C29E9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5" name="Rectangle 11">
          <a:extLst>
            <a:ext uri="{FF2B5EF4-FFF2-40B4-BE49-F238E27FC236}">
              <a16:creationId xmlns:a16="http://schemas.microsoft.com/office/drawing/2014/main" id="{A675CF32-EB2D-4A04-B8D1-6E31469A10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6" name="Rectangle 455">
          <a:extLst>
            <a:ext uri="{FF2B5EF4-FFF2-40B4-BE49-F238E27FC236}">
              <a16:creationId xmlns:a16="http://schemas.microsoft.com/office/drawing/2014/main" id="{A1FCA3BD-BFCC-4189-99D7-2082286D9C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7" name="Rectangle 11">
          <a:extLst>
            <a:ext uri="{FF2B5EF4-FFF2-40B4-BE49-F238E27FC236}">
              <a16:creationId xmlns:a16="http://schemas.microsoft.com/office/drawing/2014/main" id="{8E49BF10-EE2A-42A6-B9E1-AD546893A0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8" name="Rectangle 457">
          <a:extLst>
            <a:ext uri="{FF2B5EF4-FFF2-40B4-BE49-F238E27FC236}">
              <a16:creationId xmlns:a16="http://schemas.microsoft.com/office/drawing/2014/main" id="{5825451A-5CA4-488B-BC3C-8D177E4541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59" name="Rectangle 11">
          <a:extLst>
            <a:ext uri="{FF2B5EF4-FFF2-40B4-BE49-F238E27FC236}">
              <a16:creationId xmlns:a16="http://schemas.microsoft.com/office/drawing/2014/main" id="{E13B06D1-B4E7-4B84-AFA7-82709EC219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0" name="Rectangle 459">
          <a:extLst>
            <a:ext uri="{FF2B5EF4-FFF2-40B4-BE49-F238E27FC236}">
              <a16:creationId xmlns:a16="http://schemas.microsoft.com/office/drawing/2014/main" id="{480EBBD6-709F-495A-BF0D-D2D17DCA84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1" name="Rectangle 11">
          <a:extLst>
            <a:ext uri="{FF2B5EF4-FFF2-40B4-BE49-F238E27FC236}">
              <a16:creationId xmlns:a16="http://schemas.microsoft.com/office/drawing/2014/main" id="{3B1DB2A6-5D97-40F9-83D2-D6598707A4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2" name="Rectangle 461">
          <a:extLst>
            <a:ext uri="{FF2B5EF4-FFF2-40B4-BE49-F238E27FC236}">
              <a16:creationId xmlns:a16="http://schemas.microsoft.com/office/drawing/2014/main" id="{17506AE0-E173-4A5B-AE84-2C275A90ED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3" name="Rectangle 11">
          <a:extLst>
            <a:ext uri="{FF2B5EF4-FFF2-40B4-BE49-F238E27FC236}">
              <a16:creationId xmlns:a16="http://schemas.microsoft.com/office/drawing/2014/main" id="{BDA73682-D661-433E-A6EE-0B2893E7AD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4" name="Rectangle 463">
          <a:extLst>
            <a:ext uri="{FF2B5EF4-FFF2-40B4-BE49-F238E27FC236}">
              <a16:creationId xmlns:a16="http://schemas.microsoft.com/office/drawing/2014/main" id="{405BDD27-30EE-49D6-9277-D54A6949BF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5" name="Rectangle 464">
          <a:extLst>
            <a:ext uri="{FF2B5EF4-FFF2-40B4-BE49-F238E27FC236}">
              <a16:creationId xmlns:a16="http://schemas.microsoft.com/office/drawing/2014/main" id="{09C63175-453D-43BB-9D2F-77FF8643A6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6" name="Rectangle 465">
          <a:extLst>
            <a:ext uri="{FF2B5EF4-FFF2-40B4-BE49-F238E27FC236}">
              <a16:creationId xmlns:a16="http://schemas.microsoft.com/office/drawing/2014/main" id="{A50753CA-C912-4676-9C6D-FFDEF7C04C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7" name="Rectangle 11">
          <a:extLst>
            <a:ext uri="{FF2B5EF4-FFF2-40B4-BE49-F238E27FC236}">
              <a16:creationId xmlns:a16="http://schemas.microsoft.com/office/drawing/2014/main" id="{67F0BB1E-A068-43C6-B1C8-252C64827BC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8" name="Rectangle 467">
          <a:extLst>
            <a:ext uri="{FF2B5EF4-FFF2-40B4-BE49-F238E27FC236}">
              <a16:creationId xmlns:a16="http://schemas.microsoft.com/office/drawing/2014/main" id="{70B5B89C-9129-446D-9E42-7D329BB1C72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69" name="Rectangle 11">
          <a:extLst>
            <a:ext uri="{FF2B5EF4-FFF2-40B4-BE49-F238E27FC236}">
              <a16:creationId xmlns:a16="http://schemas.microsoft.com/office/drawing/2014/main" id="{0CEAACBA-B988-43FD-8D76-2FA8D74B86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0" name="Rectangle 469">
          <a:extLst>
            <a:ext uri="{FF2B5EF4-FFF2-40B4-BE49-F238E27FC236}">
              <a16:creationId xmlns:a16="http://schemas.microsoft.com/office/drawing/2014/main" id="{60FC2424-EA23-4F0D-BA89-A54C56334F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1" name="Rectangle 11">
          <a:extLst>
            <a:ext uri="{FF2B5EF4-FFF2-40B4-BE49-F238E27FC236}">
              <a16:creationId xmlns:a16="http://schemas.microsoft.com/office/drawing/2014/main" id="{1F7D0284-2284-448C-BE87-4816C27036D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2" name="Rectangle 471">
          <a:extLst>
            <a:ext uri="{FF2B5EF4-FFF2-40B4-BE49-F238E27FC236}">
              <a16:creationId xmlns:a16="http://schemas.microsoft.com/office/drawing/2014/main" id="{0F8F2674-A17A-4B38-BBAA-1061BA168F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3" name="Rectangle 11">
          <a:extLst>
            <a:ext uri="{FF2B5EF4-FFF2-40B4-BE49-F238E27FC236}">
              <a16:creationId xmlns:a16="http://schemas.microsoft.com/office/drawing/2014/main" id="{2BF2DACC-7581-40D0-BD7D-73CE3784CDE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4" name="Rectangle 473">
          <a:extLst>
            <a:ext uri="{FF2B5EF4-FFF2-40B4-BE49-F238E27FC236}">
              <a16:creationId xmlns:a16="http://schemas.microsoft.com/office/drawing/2014/main" id="{C9355951-6B1B-4F21-A5A4-C2D4234614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5" name="Rectangle 11">
          <a:extLst>
            <a:ext uri="{FF2B5EF4-FFF2-40B4-BE49-F238E27FC236}">
              <a16:creationId xmlns:a16="http://schemas.microsoft.com/office/drawing/2014/main" id="{A4517D08-4E7A-4D96-A186-0D178642A3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6" name="Rectangle 475">
          <a:extLst>
            <a:ext uri="{FF2B5EF4-FFF2-40B4-BE49-F238E27FC236}">
              <a16:creationId xmlns:a16="http://schemas.microsoft.com/office/drawing/2014/main" id="{B8376721-EE00-48C0-85BE-ACA5F0FBF1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7" name="Rectangle 476">
          <a:extLst>
            <a:ext uri="{FF2B5EF4-FFF2-40B4-BE49-F238E27FC236}">
              <a16:creationId xmlns:a16="http://schemas.microsoft.com/office/drawing/2014/main" id="{F83E5D3B-1CAB-45C1-AFEA-9F59D74214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8" name="Rectangle 477">
          <a:extLst>
            <a:ext uri="{FF2B5EF4-FFF2-40B4-BE49-F238E27FC236}">
              <a16:creationId xmlns:a16="http://schemas.microsoft.com/office/drawing/2014/main" id="{293F724E-4A7B-433A-838E-706BC0FE4F8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79" name="Rectangle 11">
          <a:extLst>
            <a:ext uri="{FF2B5EF4-FFF2-40B4-BE49-F238E27FC236}">
              <a16:creationId xmlns:a16="http://schemas.microsoft.com/office/drawing/2014/main" id="{A7A76C28-FEFC-43C0-8C2E-802CE977BD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80" name="Rectangle 479">
          <a:extLst>
            <a:ext uri="{FF2B5EF4-FFF2-40B4-BE49-F238E27FC236}">
              <a16:creationId xmlns:a16="http://schemas.microsoft.com/office/drawing/2014/main" id="{D84D89E8-5D7E-43A3-BF44-BD3D26E162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481" name="Rectangle 11">
          <a:extLst>
            <a:ext uri="{FF2B5EF4-FFF2-40B4-BE49-F238E27FC236}">
              <a16:creationId xmlns:a16="http://schemas.microsoft.com/office/drawing/2014/main" id="{EF164107-FB6A-4E23-A4B5-875EA8E2256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2" name="Rectangle 481">
          <a:extLst>
            <a:ext uri="{FF2B5EF4-FFF2-40B4-BE49-F238E27FC236}">
              <a16:creationId xmlns:a16="http://schemas.microsoft.com/office/drawing/2014/main" id="{8571FAB8-AAC4-4A02-9958-078122744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3" name="Rectangle 11">
          <a:extLst>
            <a:ext uri="{FF2B5EF4-FFF2-40B4-BE49-F238E27FC236}">
              <a16:creationId xmlns:a16="http://schemas.microsoft.com/office/drawing/2014/main" id="{1CD8868A-93AF-428E-B0DF-C48875C778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4" name="Rectangle 483">
          <a:extLst>
            <a:ext uri="{FF2B5EF4-FFF2-40B4-BE49-F238E27FC236}">
              <a16:creationId xmlns:a16="http://schemas.microsoft.com/office/drawing/2014/main" id="{CB53647A-875E-4076-839F-104920A1292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5" name="Rectangle 11">
          <a:extLst>
            <a:ext uri="{FF2B5EF4-FFF2-40B4-BE49-F238E27FC236}">
              <a16:creationId xmlns:a16="http://schemas.microsoft.com/office/drawing/2014/main" id="{BA7B9BAA-86F6-4FB9-85D5-0EEB8C28B1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6" name="Rectangle 485">
          <a:extLst>
            <a:ext uri="{FF2B5EF4-FFF2-40B4-BE49-F238E27FC236}">
              <a16:creationId xmlns:a16="http://schemas.microsoft.com/office/drawing/2014/main" id="{EF57673A-7C1F-48B5-A95E-1DE17912B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7" name="Rectangle 11">
          <a:extLst>
            <a:ext uri="{FF2B5EF4-FFF2-40B4-BE49-F238E27FC236}">
              <a16:creationId xmlns:a16="http://schemas.microsoft.com/office/drawing/2014/main" id="{2FD35045-7B61-40AC-94CC-436A932350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8" name="Rectangle 487">
          <a:extLst>
            <a:ext uri="{FF2B5EF4-FFF2-40B4-BE49-F238E27FC236}">
              <a16:creationId xmlns:a16="http://schemas.microsoft.com/office/drawing/2014/main" id="{E1A247D4-95DE-4649-8AFA-2D90792587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89" name="Rectangle 488">
          <a:extLst>
            <a:ext uri="{FF2B5EF4-FFF2-40B4-BE49-F238E27FC236}">
              <a16:creationId xmlns:a16="http://schemas.microsoft.com/office/drawing/2014/main" id="{933678F3-9743-47A6-9548-96A55F38F0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0" name="Rectangle 489">
          <a:extLst>
            <a:ext uri="{FF2B5EF4-FFF2-40B4-BE49-F238E27FC236}">
              <a16:creationId xmlns:a16="http://schemas.microsoft.com/office/drawing/2014/main" id="{C64BF3DD-20CB-441F-99ED-A0884313E0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1" name="Rectangle 11">
          <a:extLst>
            <a:ext uri="{FF2B5EF4-FFF2-40B4-BE49-F238E27FC236}">
              <a16:creationId xmlns:a16="http://schemas.microsoft.com/office/drawing/2014/main" id="{1BFF2166-AD74-485C-B638-1532E336DA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2" name="Rectangle 491">
          <a:extLst>
            <a:ext uri="{FF2B5EF4-FFF2-40B4-BE49-F238E27FC236}">
              <a16:creationId xmlns:a16="http://schemas.microsoft.com/office/drawing/2014/main" id="{6337BE40-6B35-447D-851A-15E916C76F6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3" name="Rectangle 11">
          <a:extLst>
            <a:ext uri="{FF2B5EF4-FFF2-40B4-BE49-F238E27FC236}">
              <a16:creationId xmlns:a16="http://schemas.microsoft.com/office/drawing/2014/main" id="{107A70A4-13A2-4244-97B5-AC475532CAC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4" name="Rectangle 493">
          <a:extLst>
            <a:ext uri="{FF2B5EF4-FFF2-40B4-BE49-F238E27FC236}">
              <a16:creationId xmlns:a16="http://schemas.microsoft.com/office/drawing/2014/main" id="{66851616-BF52-471C-8900-AC1C3F2847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5" name="Rectangle 11">
          <a:extLst>
            <a:ext uri="{FF2B5EF4-FFF2-40B4-BE49-F238E27FC236}">
              <a16:creationId xmlns:a16="http://schemas.microsoft.com/office/drawing/2014/main" id="{3B2D5102-6E2F-4EA4-AD0F-FE852A2BB56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6" name="Rectangle 495">
          <a:extLst>
            <a:ext uri="{FF2B5EF4-FFF2-40B4-BE49-F238E27FC236}">
              <a16:creationId xmlns:a16="http://schemas.microsoft.com/office/drawing/2014/main" id="{D5CC5776-410C-4ADF-A54E-71DCBADB41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7" name="Rectangle 11">
          <a:extLst>
            <a:ext uri="{FF2B5EF4-FFF2-40B4-BE49-F238E27FC236}">
              <a16:creationId xmlns:a16="http://schemas.microsoft.com/office/drawing/2014/main" id="{1D69E9BB-E3D7-4AAC-B2AB-407CE20612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8" name="Rectangle 497">
          <a:extLst>
            <a:ext uri="{FF2B5EF4-FFF2-40B4-BE49-F238E27FC236}">
              <a16:creationId xmlns:a16="http://schemas.microsoft.com/office/drawing/2014/main" id="{CAAE3DA5-A7B5-45B2-97FA-B78FBB4251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499" name="Rectangle 11">
          <a:extLst>
            <a:ext uri="{FF2B5EF4-FFF2-40B4-BE49-F238E27FC236}">
              <a16:creationId xmlns:a16="http://schemas.microsoft.com/office/drawing/2014/main" id="{C2E24712-BB8B-4C47-B2A4-1FBC17EAB60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0" name="Rectangle 499">
          <a:extLst>
            <a:ext uri="{FF2B5EF4-FFF2-40B4-BE49-F238E27FC236}">
              <a16:creationId xmlns:a16="http://schemas.microsoft.com/office/drawing/2014/main" id="{4E6AFEFD-3F2A-4E70-9F3B-D2EE4868C8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1" name="Rectangle 500">
          <a:extLst>
            <a:ext uri="{FF2B5EF4-FFF2-40B4-BE49-F238E27FC236}">
              <a16:creationId xmlns:a16="http://schemas.microsoft.com/office/drawing/2014/main" id="{63FBE049-7256-44D0-9C17-E52A829797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2" name="Rectangle 501">
          <a:extLst>
            <a:ext uri="{FF2B5EF4-FFF2-40B4-BE49-F238E27FC236}">
              <a16:creationId xmlns:a16="http://schemas.microsoft.com/office/drawing/2014/main" id="{582AB52D-2D20-428B-8AE5-FB5B715E53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3" name="Rectangle 11">
          <a:extLst>
            <a:ext uri="{FF2B5EF4-FFF2-40B4-BE49-F238E27FC236}">
              <a16:creationId xmlns:a16="http://schemas.microsoft.com/office/drawing/2014/main" id="{B9DF318D-43DF-4995-B2CC-BE04AC5475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4" name="Rectangle 503">
          <a:extLst>
            <a:ext uri="{FF2B5EF4-FFF2-40B4-BE49-F238E27FC236}">
              <a16:creationId xmlns:a16="http://schemas.microsoft.com/office/drawing/2014/main" id="{30C95A97-3671-4BDD-AE22-1086B2ACE2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5" name="Rectangle 11">
          <a:extLst>
            <a:ext uri="{FF2B5EF4-FFF2-40B4-BE49-F238E27FC236}">
              <a16:creationId xmlns:a16="http://schemas.microsoft.com/office/drawing/2014/main" id="{1FEEBE67-85BB-4358-AFCF-BA3BAE1440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6" name="Rectangle 505">
          <a:extLst>
            <a:ext uri="{FF2B5EF4-FFF2-40B4-BE49-F238E27FC236}">
              <a16:creationId xmlns:a16="http://schemas.microsoft.com/office/drawing/2014/main" id="{8A95617A-0DC8-4005-B74D-31B4827ED1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7" name="Rectangle 11">
          <a:extLst>
            <a:ext uri="{FF2B5EF4-FFF2-40B4-BE49-F238E27FC236}">
              <a16:creationId xmlns:a16="http://schemas.microsoft.com/office/drawing/2014/main" id="{1CB71466-2A5A-40D5-95DD-256241B1008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8" name="Rectangle 507">
          <a:extLst>
            <a:ext uri="{FF2B5EF4-FFF2-40B4-BE49-F238E27FC236}">
              <a16:creationId xmlns:a16="http://schemas.microsoft.com/office/drawing/2014/main" id="{DD106C80-BB4E-49AC-827D-6A60A9D2A0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09" name="Rectangle 11">
          <a:extLst>
            <a:ext uri="{FF2B5EF4-FFF2-40B4-BE49-F238E27FC236}">
              <a16:creationId xmlns:a16="http://schemas.microsoft.com/office/drawing/2014/main" id="{07BAF497-C2B2-4FFA-9A8F-DA40417B6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0" name="Rectangle 509">
          <a:extLst>
            <a:ext uri="{FF2B5EF4-FFF2-40B4-BE49-F238E27FC236}">
              <a16:creationId xmlns:a16="http://schemas.microsoft.com/office/drawing/2014/main" id="{EA215640-CD19-4456-AE6D-23C451F40B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1" name="Rectangle 11">
          <a:extLst>
            <a:ext uri="{FF2B5EF4-FFF2-40B4-BE49-F238E27FC236}">
              <a16:creationId xmlns:a16="http://schemas.microsoft.com/office/drawing/2014/main" id="{C727C737-9E12-46FC-B4A0-F5F25534DB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2" name="Rectangle 511">
          <a:extLst>
            <a:ext uri="{FF2B5EF4-FFF2-40B4-BE49-F238E27FC236}">
              <a16:creationId xmlns:a16="http://schemas.microsoft.com/office/drawing/2014/main" id="{C1FDA429-31EF-4F96-A6C8-FB4BA4DBF2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3" name="Rectangle 512">
          <a:extLst>
            <a:ext uri="{FF2B5EF4-FFF2-40B4-BE49-F238E27FC236}">
              <a16:creationId xmlns:a16="http://schemas.microsoft.com/office/drawing/2014/main" id="{8C6186E5-0E21-4D8B-B61D-D3B928E2A9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4" name="Rectangle 513">
          <a:extLst>
            <a:ext uri="{FF2B5EF4-FFF2-40B4-BE49-F238E27FC236}">
              <a16:creationId xmlns:a16="http://schemas.microsoft.com/office/drawing/2014/main" id="{2CDC79E8-F6C1-418B-86EF-8E83347D4A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5" name="Rectangle 11">
          <a:extLst>
            <a:ext uri="{FF2B5EF4-FFF2-40B4-BE49-F238E27FC236}">
              <a16:creationId xmlns:a16="http://schemas.microsoft.com/office/drawing/2014/main" id="{6A22B14A-E608-44E9-BB52-3EBAC664E1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6" name="Rectangle 515">
          <a:extLst>
            <a:ext uri="{FF2B5EF4-FFF2-40B4-BE49-F238E27FC236}">
              <a16:creationId xmlns:a16="http://schemas.microsoft.com/office/drawing/2014/main" id="{6A970BFF-2D28-4402-AC4B-43BBD600A8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7" name="Rectangle 11">
          <a:extLst>
            <a:ext uri="{FF2B5EF4-FFF2-40B4-BE49-F238E27FC236}">
              <a16:creationId xmlns:a16="http://schemas.microsoft.com/office/drawing/2014/main" id="{73A0C659-0256-42CE-A5A2-55713002D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8" name="Rectangle 517">
          <a:extLst>
            <a:ext uri="{FF2B5EF4-FFF2-40B4-BE49-F238E27FC236}">
              <a16:creationId xmlns:a16="http://schemas.microsoft.com/office/drawing/2014/main" id="{F66B1480-52D5-4C5F-B784-6F50562BC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19" name="Rectangle 11">
          <a:extLst>
            <a:ext uri="{FF2B5EF4-FFF2-40B4-BE49-F238E27FC236}">
              <a16:creationId xmlns:a16="http://schemas.microsoft.com/office/drawing/2014/main" id="{864DE97F-1600-4672-B10D-3E4FDDE50E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0" name="Rectangle 519">
          <a:extLst>
            <a:ext uri="{FF2B5EF4-FFF2-40B4-BE49-F238E27FC236}">
              <a16:creationId xmlns:a16="http://schemas.microsoft.com/office/drawing/2014/main" id="{7588AA4E-82F7-45A5-B021-298421968CC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1" name="Rectangle 11">
          <a:extLst>
            <a:ext uri="{FF2B5EF4-FFF2-40B4-BE49-F238E27FC236}">
              <a16:creationId xmlns:a16="http://schemas.microsoft.com/office/drawing/2014/main" id="{45935CD6-EB62-4024-8D8C-58CA5C7502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2" name="Rectangle 521">
          <a:extLst>
            <a:ext uri="{FF2B5EF4-FFF2-40B4-BE49-F238E27FC236}">
              <a16:creationId xmlns:a16="http://schemas.microsoft.com/office/drawing/2014/main" id="{AB897645-C130-43B1-8A9B-8EB1217AF5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3" name="Rectangle 11">
          <a:extLst>
            <a:ext uri="{FF2B5EF4-FFF2-40B4-BE49-F238E27FC236}">
              <a16:creationId xmlns:a16="http://schemas.microsoft.com/office/drawing/2014/main" id="{FA2EC3A1-73BE-49EF-8F98-6D39BB8D65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4" name="Rectangle 523">
          <a:extLst>
            <a:ext uri="{FF2B5EF4-FFF2-40B4-BE49-F238E27FC236}">
              <a16:creationId xmlns:a16="http://schemas.microsoft.com/office/drawing/2014/main" id="{6D372D8B-ACB3-4621-A94E-A53E9314CD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5" name="Rectangle 524">
          <a:extLst>
            <a:ext uri="{FF2B5EF4-FFF2-40B4-BE49-F238E27FC236}">
              <a16:creationId xmlns:a16="http://schemas.microsoft.com/office/drawing/2014/main" id="{100B8AD6-3487-4E73-A79B-79436542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6" name="Rectangle 525">
          <a:extLst>
            <a:ext uri="{FF2B5EF4-FFF2-40B4-BE49-F238E27FC236}">
              <a16:creationId xmlns:a16="http://schemas.microsoft.com/office/drawing/2014/main" id="{94057064-64D4-4D6A-8D16-9EDE2EB7DD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7" name="Rectangle 11">
          <a:extLst>
            <a:ext uri="{FF2B5EF4-FFF2-40B4-BE49-F238E27FC236}">
              <a16:creationId xmlns:a16="http://schemas.microsoft.com/office/drawing/2014/main" id="{4FA50294-B5CA-4EA5-8C3D-6936131CFD5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8" name="Rectangle 527">
          <a:extLst>
            <a:ext uri="{FF2B5EF4-FFF2-40B4-BE49-F238E27FC236}">
              <a16:creationId xmlns:a16="http://schemas.microsoft.com/office/drawing/2014/main" id="{B2D52BC9-857B-46AD-8009-A0603D381F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29" name="Rectangle 11">
          <a:extLst>
            <a:ext uri="{FF2B5EF4-FFF2-40B4-BE49-F238E27FC236}">
              <a16:creationId xmlns:a16="http://schemas.microsoft.com/office/drawing/2014/main" id="{F5F60D81-3FDD-499F-AAD5-AA239BCAFD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0" name="Rectangle 529">
          <a:extLst>
            <a:ext uri="{FF2B5EF4-FFF2-40B4-BE49-F238E27FC236}">
              <a16:creationId xmlns:a16="http://schemas.microsoft.com/office/drawing/2014/main" id="{8E4489EC-D0F9-4FDD-8090-C98CFF2BBA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1" name="Rectangle 11">
          <a:extLst>
            <a:ext uri="{FF2B5EF4-FFF2-40B4-BE49-F238E27FC236}">
              <a16:creationId xmlns:a16="http://schemas.microsoft.com/office/drawing/2014/main" id="{584FD4D9-1E1B-476C-A92A-A367AFD56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2" name="Rectangle 531">
          <a:extLst>
            <a:ext uri="{FF2B5EF4-FFF2-40B4-BE49-F238E27FC236}">
              <a16:creationId xmlns:a16="http://schemas.microsoft.com/office/drawing/2014/main" id="{501D58EE-5EEE-4639-B52E-7780A975706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3" name="Rectangle 11">
          <a:extLst>
            <a:ext uri="{FF2B5EF4-FFF2-40B4-BE49-F238E27FC236}">
              <a16:creationId xmlns:a16="http://schemas.microsoft.com/office/drawing/2014/main" id="{321930FC-0D38-4175-A1F5-718B6561DF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4" name="Rectangle 533">
          <a:extLst>
            <a:ext uri="{FF2B5EF4-FFF2-40B4-BE49-F238E27FC236}">
              <a16:creationId xmlns:a16="http://schemas.microsoft.com/office/drawing/2014/main" id="{50D3C9F0-0C76-4C9D-B0F0-98117F002A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5" name="Rectangle 11">
          <a:extLst>
            <a:ext uri="{FF2B5EF4-FFF2-40B4-BE49-F238E27FC236}">
              <a16:creationId xmlns:a16="http://schemas.microsoft.com/office/drawing/2014/main" id="{89C7F63B-D1E9-41CF-950E-E85EAF3397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6" name="Rectangle 535">
          <a:extLst>
            <a:ext uri="{FF2B5EF4-FFF2-40B4-BE49-F238E27FC236}">
              <a16:creationId xmlns:a16="http://schemas.microsoft.com/office/drawing/2014/main" id="{80342C80-980B-4BC5-92D9-B15E83A709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7" name="Rectangle 536">
          <a:extLst>
            <a:ext uri="{FF2B5EF4-FFF2-40B4-BE49-F238E27FC236}">
              <a16:creationId xmlns:a16="http://schemas.microsoft.com/office/drawing/2014/main" id="{8934ECB8-912A-486E-9294-24FDCAE84F9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8" name="Rectangle 537">
          <a:extLst>
            <a:ext uri="{FF2B5EF4-FFF2-40B4-BE49-F238E27FC236}">
              <a16:creationId xmlns:a16="http://schemas.microsoft.com/office/drawing/2014/main" id="{9C436FAF-AD18-4DEF-A3E8-2DB48CD249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39" name="Rectangle 11">
          <a:extLst>
            <a:ext uri="{FF2B5EF4-FFF2-40B4-BE49-F238E27FC236}">
              <a16:creationId xmlns:a16="http://schemas.microsoft.com/office/drawing/2014/main" id="{CA4872AA-DB6D-40B7-8F31-8B177F41A4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0" name="Rectangle 539">
          <a:extLst>
            <a:ext uri="{FF2B5EF4-FFF2-40B4-BE49-F238E27FC236}">
              <a16:creationId xmlns:a16="http://schemas.microsoft.com/office/drawing/2014/main" id="{2EBBD3BA-7F30-4D27-A776-F6D539619C0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1" name="Rectangle 11">
          <a:extLst>
            <a:ext uri="{FF2B5EF4-FFF2-40B4-BE49-F238E27FC236}">
              <a16:creationId xmlns:a16="http://schemas.microsoft.com/office/drawing/2014/main" id="{0BC43147-C01F-46E1-96EB-2E13403624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2" name="Rectangle 541">
          <a:extLst>
            <a:ext uri="{FF2B5EF4-FFF2-40B4-BE49-F238E27FC236}">
              <a16:creationId xmlns:a16="http://schemas.microsoft.com/office/drawing/2014/main" id="{0E4C9737-1B54-4FB5-B8F2-EF132FCF00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3" name="Rectangle 11">
          <a:extLst>
            <a:ext uri="{FF2B5EF4-FFF2-40B4-BE49-F238E27FC236}">
              <a16:creationId xmlns:a16="http://schemas.microsoft.com/office/drawing/2014/main" id="{9D135C8D-0AA3-47B8-ABB4-95CFE50070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4" name="Rectangle 543">
          <a:extLst>
            <a:ext uri="{FF2B5EF4-FFF2-40B4-BE49-F238E27FC236}">
              <a16:creationId xmlns:a16="http://schemas.microsoft.com/office/drawing/2014/main" id="{E15C6513-BEFC-4B05-AA9C-B3B2E0D1309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5" name="Rectangle 11">
          <a:extLst>
            <a:ext uri="{FF2B5EF4-FFF2-40B4-BE49-F238E27FC236}">
              <a16:creationId xmlns:a16="http://schemas.microsoft.com/office/drawing/2014/main" id="{F8053AB6-81C3-4364-97F5-6CEB4F93B4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6" name="Rectangle 545">
          <a:extLst>
            <a:ext uri="{FF2B5EF4-FFF2-40B4-BE49-F238E27FC236}">
              <a16:creationId xmlns:a16="http://schemas.microsoft.com/office/drawing/2014/main" id="{CB3E5D2A-87B9-4B7C-8D54-5C7DCA99C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7" name="Rectangle 11">
          <a:extLst>
            <a:ext uri="{FF2B5EF4-FFF2-40B4-BE49-F238E27FC236}">
              <a16:creationId xmlns:a16="http://schemas.microsoft.com/office/drawing/2014/main" id="{A06E4C6F-53A7-4DD3-8D21-225AA345A27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8" name="Rectangle 547">
          <a:extLst>
            <a:ext uri="{FF2B5EF4-FFF2-40B4-BE49-F238E27FC236}">
              <a16:creationId xmlns:a16="http://schemas.microsoft.com/office/drawing/2014/main" id="{46C8E6F6-1DF6-4719-BEDA-A82734A887D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49" name="Rectangle 548">
          <a:extLst>
            <a:ext uri="{FF2B5EF4-FFF2-40B4-BE49-F238E27FC236}">
              <a16:creationId xmlns:a16="http://schemas.microsoft.com/office/drawing/2014/main" id="{47AC8C2B-311C-485A-9585-C3A4ACCC49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0" name="Rectangle 549">
          <a:extLst>
            <a:ext uri="{FF2B5EF4-FFF2-40B4-BE49-F238E27FC236}">
              <a16:creationId xmlns:a16="http://schemas.microsoft.com/office/drawing/2014/main" id="{730C1F5F-1CB2-4F8C-9FD4-1D977C0C416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1" name="Rectangle 11">
          <a:extLst>
            <a:ext uri="{FF2B5EF4-FFF2-40B4-BE49-F238E27FC236}">
              <a16:creationId xmlns:a16="http://schemas.microsoft.com/office/drawing/2014/main" id="{5F31BCD9-6A8E-405D-A701-146866B68DF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2" name="Rectangle 551">
          <a:extLst>
            <a:ext uri="{FF2B5EF4-FFF2-40B4-BE49-F238E27FC236}">
              <a16:creationId xmlns:a16="http://schemas.microsoft.com/office/drawing/2014/main" id="{AA13DED6-81C8-4DA1-8180-A132AB3737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3" name="Rectangle 11">
          <a:extLst>
            <a:ext uri="{FF2B5EF4-FFF2-40B4-BE49-F238E27FC236}">
              <a16:creationId xmlns:a16="http://schemas.microsoft.com/office/drawing/2014/main" id="{2BB414D5-C981-41CB-B265-023921FF5F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4" name="Rectangle 553">
          <a:extLst>
            <a:ext uri="{FF2B5EF4-FFF2-40B4-BE49-F238E27FC236}">
              <a16:creationId xmlns:a16="http://schemas.microsoft.com/office/drawing/2014/main" id="{E8D0E685-090D-4DA3-B176-730C454BF3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5" name="Rectangle 11">
          <a:extLst>
            <a:ext uri="{FF2B5EF4-FFF2-40B4-BE49-F238E27FC236}">
              <a16:creationId xmlns:a16="http://schemas.microsoft.com/office/drawing/2014/main" id="{EBA49623-C9E8-4690-ADBE-96ECFA5AEF6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6" name="Rectangle 555">
          <a:extLst>
            <a:ext uri="{FF2B5EF4-FFF2-40B4-BE49-F238E27FC236}">
              <a16:creationId xmlns:a16="http://schemas.microsoft.com/office/drawing/2014/main" id="{6F7E128D-0E2B-48B8-8CB7-B6FA8CB8C9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7" name="Rectangle 11">
          <a:extLst>
            <a:ext uri="{FF2B5EF4-FFF2-40B4-BE49-F238E27FC236}">
              <a16:creationId xmlns:a16="http://schemas.microsoft.com/office/drawing/2014/main" id="{9181CE63-6604-4B9C-B469-EB5A3F17103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8" name="Rectangle 557">
          <a:extLst>
            <a:ext uri="{FF2B5EF4-FFF2-40B4-BE49-F238E27FC236}">
              <a16:creationId xmlns:a16="http://schemas.microsoft.com/office/drawing/2014/main" id="{46BB40AB-FE79-456D-B210-98E593FA29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59" name="Rectangle 11">
          <a:extLst>
            <a:ext uri="{FF2B5EF4-FFF2-40B4-BE49-F238E27FC236}">
              <a16:creationId xmlns:a16="http://schemas.microsoft.com/office/drawing/2014/main" id="{A9DD6133-237D-4E20-99D8-7E48917AD6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0" name="Rectangle 559">
          <a:extLst>
            <a:ext uri="{FF2B5EF4-FFF2-40B4-BE49-F238E27FC236}">
              <a16:creationId xmlns:a16="http://schemas.microsoft.com/office/drawing/2014/main" id="{C89D7E4E-52B4-4EA0-A388-A5F15C9E37C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1" name="Rectangle 560">
          <a:extLst>
            <a:ext uri="{FF2B5EF4-FFF2-40B4-BE49-F238E27FC236}">
              <a16:creationId xmlns:a16="http://schemas.microsoft.com/office/drawing/2014/main" id="{660DB544-84BA-4A55-8BBD-EE88FFE638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2" name="Rectangle 561">
          <a:extLst>
            <a:ext uri="{FF2B5EF4-FFF2-40B4-BE49-F238E27FC236}">
              <a16:creationId xmlns:a16="http://schemas.microsoft.com/office/drawing/2014/main" id="{7385A13E-E7EB-418B-A65A-E07E46FD86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3" name="Rectangle 11">
          <a:extLst>
            <a:ext uri="{FF2B5EF4-FFF2-40B4-BE49-F238E27FC236}">
              <a16:creationId xmlns:a16="http://schemas.microsoft.com/office/drawing/2014/main" id="{522D89FA-7EBC-4E89-8259-FF64BC909D2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4" name="Rectangle 563">
          <a:extLst>
            <a:ext uri="{FF2B5EF4-FFF2-40B4-BE49-F238E27FC236}">
              <a16:creationId xmlns:a16="http://schemas.microsoft.com/office/drawing/2014/main" id="{8BA39CA0-A510-40BF-B0DD-E8263E6D75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5" name="Rectangle 11">
          <a:extLst>
            <a:ext uri="{FF2B5EF4-FFF2-40B4-BE49-F238E27FC236}">
              <a16:creationId xmlns:a16="http://schemas.microsoft.com/office/drawing/2014/main" id="{F2CC8CEB-B400-4ECA-A9E9-739F0A754D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6" name="Rectangle 565">
          <a:extLst>
            <a:ext uri="{FF2B5EF4-FFF2-40B4-BE49-F238E27FC236}">
              <a16:creationId xmlns:a16="http://schemas.microsoft.com/office/drawing/2014/main" id="{84057731-4D34-467D-BC83-5545D8861D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7" name="Rectangle 11">
          <a:extLst>
            <a:ext uri="{FF2B5EF4-FFF2-40B4-BE49-F238E27FC236}">
              <a16:creationId xmlns:a16="http://schemas.microsoft.com/office/drawing/2014/main" id="{CB6FA74F-D459-427A-A31C-E28806E8B0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8" name="Rectangle 567">
          <a:extLst>
            <a:ext uri="{FF2B5EF4-FFF2-40B4-BE49-F238E27FC236}">
              <a16:creationId xmlns:a16="http://schemas.microsoft.com/office/drawing/2014/main" id="{6A7EED5C-6E91-4A64-A059-237517E03E2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69" name="Rectangle 11">
          <a:extLst>
            <a:ext uri="{FF2B5EF4-FFF2-40B4-BE49-F238E27FC236}">
              <a16:creationId xmlns:a16="http://schemas.microsoft.com/office/drawing/2014/main" id="{C15632F7-CBC6-49F3-B8E4-1AFF626B4F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0" name="Rectangle 569">
          <a:extLst>
            <a:ext uri="{FF2B5EF4-FFF2-40B4-BE49-F238E27FC236}">
              <a16:creationId xmlns:a16="http://schemas.microsoft.com/office/drawing/2014/main" id="{E68B0D0C-7D7B-4355-8908-02DDA4E1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1" name="Rectangle 11">
          <a:extLst>
            <a:ext uri="{FF2B5EF4-FFF2-40B4-BE49-F238E27FC236}">
              <a16:creationId xmlns:a16="http://schemas.microsoft.com/office/drawing/2014/main" id="{FF459261-9278-403D-B4B1-5CBB7B416C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2" name="Rectangle 571">
          <a:extLst>
            <a:ext uri="{FF2B5EF4-FFF2-40B4-BE49-F238E27FC236}">
              <a16:creationId xmlns:a16="http://schemas.microsoft.com/office/drawing/2014/main" id="{71DAD151-CD66-49A9-8837-DDFD1403C4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3" name="Rectangle 572">
          <a:extLst>
            <a:ext uri="{FF2B5EF4-FFF2-40B4-BE49-F238E27FC236}">
              <a16:creationId xmlns:a16="http://schemas.microsoft.com/office/drawing/2014/main" id="{5D80E2B5-AAE9-4112-8AD0-65BE2AD36CC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4" name="Rectangle 573">
          <a:extLst>
            <a:ext uri="{FF2B5EF4-FFF2-40B4-BE49-F238E27FC236}">
              <a16:creationId xmlns:a16="http://schemas.microsoft.com/office/drawing/2014/main" id="{35B246A7-5BC9-41CF-B70B-80A4B572D0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5" name="Rectangle 11">
          <a:extLst>
            <a:ext uri="{FF2B5EF4-FFF2-40B4-BE49-F238E27FC236}">
              <a16:creationId xmlns:a16="http://schemas.microsoft.com/office/drawing/2014/main" id="{DB7C471A-BA4F-4D5F-9950-6CAD83634B2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6" name="Rectangle 575">
          <a:extLst>
            <a:ext uri="{FF2B5EF4-FFF2-40B4-BE49-F238E27FC236}">
              <a16:creationId xmlns:a16="http://schemas.microsoft.com/office/drawing/2014/main" id="{3167D2F8-E441-4A73-9869-2225AB34E4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577" name="Rectangle 11">
          <a:extLst>
            <a:ext uri="{FF2B5EF4-FFF2-40B4-BE49-F238E27FC236}">
              <a16:creationId xmlns:a16="http://schemas.microsoft.com/office/drawing/2014/main" id="{D6527E0B-47A9-4744-BDC3-80804EE8C7C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78" name="Rectangle 577">
          <a:extLst>
            <a:ext uri="{FF2B5EF4-FFF2-40B4-BE49-F238E27FC236}">
              <a16:creationId xmlns:a16="http://schemas.microsoft.com/office/drawing/2014/main" id="{48694967-2671-47F5-9632-9D73194864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79" name="Rectangle 11">
          <a:extLst>
            <a:ext uri="{FF2B5EF4-FFF2-40B4-BE49-F238E27FC236}">
              <a16:creationId xmlns:a16="http://schemas.microsoft.com/office/drawing/2014/main" id="{0BE698CE-9891-47AF-8162-C3236E9D916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0" name="Rectangle 579">
          <a:extLst>
            <a:ext uri="{FF2B5EF4-FFF2-40B4-BE49-F238E27FC236}">
              <a16:creationId xmlns:a16="http://schemas.microsoft.com/office/drawing/2014/main" id="{1DDC9BCB-C8D3-489B-A11E-35E1FFBF5C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1" name="Rectangle 11">
          <a:extLst>
            <a:ext uri="{FF2B5EF4-FFF2-40B4-BE49-F238E27FC236}">
              <a16:creationId xmlns:a16="http://schemas.microsoft.com/office/drawing/2014/main" id="{DC1551C9-BADB-465A-A6F6-DD2ABFB244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2" name="Rectangle 581">
          <a:extLst>
            <a:ext uri="{FF2B5EF4-FFF2-40B4-BE49-F238E27FC236}">
              <a16:creationId xmlns:a16="http://schemas.microsoft.com/office/drawing/2014/main" id="{0FC2AD15-493D-4A4F-90CE-76DC9B5493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3" name="Rectangle 11">
          <a:extLst>
            <a:ext uri="{FF2B5EF4-FFF2-40B4-BE49-F238E27FC236}">
              <a16:creationId xmlns:a16="http://schemas.microsoft.com/office/drawing/2014/main" id="{B156CC5A-1993-4E58-BE34-415EEEBF00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4" name="Rectangle 583">
          <a:extLst>
            <a:ext uri="{FF2B5EF4-FFF2-40B4-BE49-F238E27FC236}">
              <a16:creationId xmlns:a16="http://schemas.microsoft.com/office/drawing/2014/main" id="{2D75A5D3-7F8A-421F-8269-44D8948670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5" name="Rectangle 584">
          <a:extLst>
            <a:ext uri="{FF2B5EF4-FFF2-40B4-BE49-F238E27FC236}">
              <a16:creationId xmlns:a16="http://schemas.microsoft.com/office/drawing/2014/main" id="{896E034B-DD6C-4706-ABE4-F8C82D533C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6" name="Rectangle 585">
          <a:extLst>
            <a:ext uri="{FF2B5EF4-FFF2-40B4-BE49-F238E27FC236}">
              <a16:creationId xmlns:a16="http://schemas.microsoft.com/office/drawing/2014/main" id="{AB5E392D-6154-41BD-AE2E-47C125A3B8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7" name="Rectangle 11">
          <a:extLst>
            <a:ext uri="{FF2B5EF4-FFF2-40B4-BE49-F238E27FC236}">
              <a16:creationId xmlns:a16="http://schemas.microsoft.com/office/drawing/2014/main" id="{462469C3-9A3C-4337-BD20-FEB1AD504E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8" name="Rectangle 587">
          <a:extLst>
            <a:ext uri="{FF2B5EF4-FFF2-40B4-BE49-F238E27FC236}">
              <a16:creationId xmlns:a16="http://schemas.microsoft.com/office/drawing/2014/main" id="{E1D4DDD1-7FE8-49A0-8D58-7A1810F3F8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89" name="Rectangle 11">
          <a:extLst>
            <a:ext uri="{FF2B5EF4-FFF2-40B4-BE49-F238E27FC236}">
              <a16:creationId xmlns:a16="http://schemas.microsoft.com/office/drawing/2014/main" id="{159D0A70-A797-4B1D-B9E7-49416101ADA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0" name="Rectangle 589">
          <a:extLst>
            <a:ext uri="{FF2B5EF4-FFF2-40B4-BE49-F238E27FC236}">
              <a16:creationId xmlns:a16="http://schemas.microsoft.com/office/drawing/2014/main" id="{B2802016-982F-4248-9441-74CC70E3A9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1" name="Rectangle 11">
          <a:extLst>
            <a:ext uri="{FF2B5EF4-FFF2-40B4-BE49-F238E27FC236}">
              <a16:creationId xmlns:a16="http://schemas.microsoft.com/office/drawing/2014/main" id="{8B4967D7-40B9-4A46-81EE-D961535C64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2" name="Rectangle 591">
          <a:extLst>
            <a:ext uri="{FF2B5EF4-FFF2-40B4-BE49-F238E27FC236}">
              <a16:creationId xmlns:a16="http://schemas.microsoft.com/office/drawing/2014/main" id="{1661C403-6E6C-4B7E-86FA-B48A2FC5EB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3" name="Rectangle 11">
          <a:extLst>
            <a:ext uri="{FF2B5EF4-FFF2-40B4-BE49-F238E27FC236}">
              <a16:creationId xmlns:a16="http://schemas.microsoft.com/office/drawing/2014/main" id="{D08CB2FD-3C43-4D69-A324-888DC695C4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4" name="Rectangle 593">
          <a:extLst>
            <a:ext uri="{FF2B5EF4-FFF2-40B4-BE49-F238E27FC236}">
              <a16:creationId xmlns:a16="http://schemas.microsoft.com/office/drawing/2014/main" id="{B3C882F9-B5B7-43C3-A0D5-8028BD869E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5" name="Rectangle 11">
          <a:extLst>
            <a:ext uri="{FF2B5EF4-FFF2-40B4-BE49-F238E27FC236}">
              <a16:creationId xmlns:a16="http://schemas.microsoft.com/office/drawing/2014/main" id="{61D5E63A-470D-40FD-8782-A57754F5D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6" name="Rectangle 595">
          <a:extLst>
            <a:ext uri="{FF2B5EF4-FFF2-40B4-BE49-F238E27FC236}">
              <a16:creationId xmlns:a16="http://schemas.microsoft.com/office/drawing/2014/main" id="{2CCADA36-4714-4300-8F2E-3EAD794240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7" name="Rectangle 596">
          <a:extLst>
            <a:ext uri="{FF2B5EF4-FFF2-40B4-BE49-F238E27FC236}">
              <a16:creationId xmlns:a16="http://schemas.microsoft.com/office/drawing/2014/main" id="{1C8F35A0-16D3-4545-9622-EF35B4FA20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8" name="Rectangle 597">
          <a:extLst>
            <a:ext uri="{FF2B5EF4-FFF2-40B4-BE49-F238E27FC236}">
              <a16:creationId xmlns:a16="http://schemas.microsoft.com/office/drawing/2014/main" id="{5114A1B6-784D-40E1-BE05-7543DD7991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599" name="Rectangle 11">
          <a:extLst>
            <a:ext uri="{FF2B5EF4-FFF2-40B4-BE49-F238E27FC236}">
              <a16:creationId xmlns:a16="http://schemas.microsoft.com/office/drawing/2014/main" id="{4BE1062A-C4FD-4F7C-B985-653FBB67F8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0" name="Rectangle 599">
          <a:extLst>
            <a:ext uri="{FF2B5EF4-FFF2-40B4-BE49-F238E27FC236}">
              <a16:creationId xmlns:a16="http://schemas.microsoft.com/office/drawing/2014/main" id="{E4D8F575-CEA7-4201-80B5-D5F6F1B4BC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1" name="Rectangle 11">
          <a:extLst>
            <a:ext uri="{FF2B5EF4-FFF2-40B4-BE49-F238E27FC236}">
              <a16:creationId xmlns:a16="http://schemas.microsoft.com/office/drawing/2014/main" id="{A3D9BE06-65BF-42CF-9351-D44621EC6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2" name="Rectangle 601">
          <a:extLst>
            <a:ext uri="{FF2B5EF4-FFF2-40B4-BE49-F238E27FC236}">
              <a16:creationId xmlns:a16="http://schemas.microsoft.com/office/drawing/2014/main" id="{18FCDD74-64B0-40F1-9104-1ABBAB583C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3" name="Rectangle 11">
          <a:extLst>
            <a:ext uri="{FF2B5EF4-FFF2-40B4-BE49-F238E27FC236}">
              <a16:creationId xmlns:a16="http://schemas.microsoft.com/office/drawing/2014/main" id="{BCAC4AD8-8A62-472E-91EC-20B466E6FF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4" name="Rectangle 603">
          <a:extLst>
            <a:ext uri="{FF2B5EF4-FFF2-40B4-BE49-F238E27FC236}">
              <a16:creationId xmlns:a16="http://schemas.microsoft.com/office/drawing/2014/main" id="{49DE5E43-F1C8-4723-B5C7-46DC67B756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5" name="Rectangle 11">
          <a:extLst>
            <a:ext uri="{FF2B5EF4-FFF2-40B4-BE49-F238E27FC236}">
              <a16:creationId xmlns:a16="http://schemas.microsoft.com/office/drawing/2014/main" id="{E891D9CF-B302-477D-AEF6-D926D0E98A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6" name="Rectangle 605">
          <a:extLst>
            <a:ext uri="{FF2B5EF4-FFF2-40B4-BE49-F238E27FC236}">
              <a16:creationId xmlns:a16="http://schemas.microsoft.com/office/drawing/2014/main" id="{137AE79C-055B-47A7-B894-05DD961FDA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7" name="Rectangle 11">
          <a:extLst>
            <a:ext uri="{FF2B5EF4-FFF2-40B4-BE49-F238E27FC236}">
              <a16:creationId xmlns:a16="http://schemas.microsoft.com/office/drawing/2014/main" id="{46E6BAD3-C531-446A-93F2-31F21DCFAC7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8" name="Rectangle 607">
          <a:extLst>
            <a:ext uri="{FF2B5EF4-FFF2-40B4-BE49-F238E27FC236}">
              <a16:creationId xmlns:a16="http://schemas.microsoft.com/office/drawing/2014/main" id="{CA063335-228B-48BC-9C73-EC6F2704C8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09" name="Rectangle 608">
          <a:extLst>
            <a:ext uri="{FF2B5EF4-FFF2-40B4-BE49-F238E27FC236}">
              <a16:creationId xmlns:a16="http://schemas.microsoft.com/office/drawing/2014/main" id="{349EEDD6-EBA8-43AA-87DB-D5D96B845D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0" name="Rectangle 609">
          <a:extLst>
            <a:ext uri="{FF2B5EF4-FFF2-40B4-BE49-F238E27FC236}">
              <a16:creationId xmlns:a16="http://schemas.microsoft.com/office/drawing/2014/main" id="{B28644EB-BBBA-4FF6-A06A-77D6D7229B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1" name="Rectangle 11">
          <a:extLst>
            <a:ext uri="{FF2B5EF4-FFF2-40B4-BE49-F238E27FC236}">
              <a16:creationId xmlns:a16="http://schemas.microsoft.com/office/drawing/2014/main" id="{43B86B0B-4205-43B1-B470-7E4FE56AF7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2" name="Rectangle 611">
          <a:extLst>
            <a:ext uri="{FF2B5EF4-FFF2-40B4-BE49-F238E27FC236}">
              <a16:creationId xmlns:a16="http://schemas.microsoft.com/office/drawing/2014/main" id="{0B5B35F2-A1B4-4DF5-B249-609EEB08591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3" name="Rectangle 11">
          <a:extLst>
            <a:ext uri="{FF2B5EF4-FFF2-40B4-BE49-F238E27FC236}">
              <a16:creationId xmlns:a16="http://schemas.microsoft.com/office/drawing/2014/main" id="{B49E9C65-1E88-49ED-9E96-755367220E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4" name="Rectangle 613">
          <a:extLst>
            <a:ext uri="{FF2B5EF4-FFF2-40B4-BE49-F238E27FC236}">
              <a16:creationId xmlns:a16="http://schemas.microsoft.com/office/drawing/2014/main" id="{AE5E882D-A30E-4FDC-8689-722FD1DCBF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5" name="Rectangle 11">
          <a:extLst>
            <a:ext uri="{FF2B5EF4-FFF2-40B4-BE49-F238E27FC236}">
              <a16:creationId xmlns:a16="http://schemas.microsoft.com/office/drawing/2014/main" id="{EEC12625-BB7A-4540-A645-A0EB35AD5A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6" name="Rectangle 615">
          <a:extLst>
            <a:ext uri="{FF2B5EF4-FFF2-40B4-BE49-F238E27FC236}">
              <a16:creationId xmlns:a16="http://schemas.microsoft.com/office/drawing/2014/main" id="{55FB8DDF-4C2F-43AE-95C3-FBAFF7DFDB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7" name="Rectangle 11">
          <a:extLst>
            <a:ext uri="{FF2B5EF4-FFF2-40B4-BE49-F238E27FC236}">
              <a16:creationId xmlns:a16="http://schemas.microsoft.com/office/drawing/2014/main" id="{5E43E66B-04C3-46A6-93D8-8030CC527E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8" name="Rectangle 617">
          <a:extLst>
            <a:ext uri="{FF2B5EF4-FFF2-40B4-BE49-F238E27FC236}">
              <a16:creationId xmlns:a16="http://schemas.microsoft.com/office/drawing/2014/main" id="{93D4F945-1D37-4463-9FC5-AB95C8E258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19" name="Rectangle 11">
          <a:extLst>
            <a:ext uri="{FF2B5EF4-FFF2-40B4-BE49-F238E27FC236}">
              <a16:creationId xmlns:a16="http://schemas.microsoft.com/office/drawing/2014/main" id="{2A1C57D0-249A-4A31-AE1E-D3C1FDA8B0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0" name="Rectangle 619">
          <a:extLst>
            <a:ext uri="{FF2B5EF4-FFF2-40B4-BE49-F238E27FC236}">
              <a16:creationId xmlns:a16="http://schemas.microsoft.com/office/drawing/2014/main" id="{71CA5BB5-8411-4B80-8CEB-FA5F8789213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1" name="Rectangle 620">
          <a:extLst>
            <a:ext uri="{FF2B5EF4-FFF2-40B4-BE49-F238E27FC236}">
              <a16:creationId xmlns:a16="http://schemas.microsoft.com/office/drawing/2014/main" id="{827E0153-3A36-420C-816F-61AA8C7B67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2" name="Rectangle 621">
          <a:extLst>
            <a:ext uri="{FF2B5EF4-FFF2-40B4-BE49-F238E27FC236}">
              <a16:creationId xmlns:a16="http://schemas.microsoft.com/office/drawing/2014/main" id="{D61803BA-95E7-4361-970B-A9BA1B876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3" name="Rectangle 11">
          <a:extLst>
            <a:ext uri="{FF2B5EF4-FFF2-40B4-BE49-F238E27FC236}">
              <a16:creationId xmlns:a16="http://schemas.microsoft.com/office/drawing/2014/main" id="{070B5E8B-9A23-412D-8B5E-536C372234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4" name="Rectangle 623">
          <a:extLst>
            <a:ext uri="{FF2B5EF4-FFF2-40B4-BE49-F238E27FC236}">
              <a16:creationId xmlns:a16="http://schemas.microsoft.com/office/drawing/2014/main" id="{BC008E81-5CBF-4DF4-9B2A-3E17FA1002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5" name="Rectangle 11">
          <a:extLst>
            <a:ext uri="{FF2B5EF4-FFF2-40B4-BE49-F238E27FC236}">
              <a16:creationId xmlns:a16="http://schemas.microsoft.com/office/drawing/2014/main" id="{54D60F4B-3624-417D-8A7C-1F327799A8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6" name="Rectangle 625">
          <a:extLst>
            <a:ext uri="{FF2B5EF4-FFF2-40B4-BE49-F238E27FC236}">
              <a16:creationId xmlns:a16="http://schemas.microsoft.com/office/drawing/2014/main" id="{6F4C2651-4182-4720-9B6A-FFCEB7DB4E6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7" name="Rectangle 11">
          <a:extLst>
            <a:ext uri="{FF2B5EF4-FFF2-40B4-BE49-F238E27FC236}">
              <a16:creationId xmlns:a16="http://schemas.microsoft.com/office/drawing/2014/main" id="{5D65DA9E-B629-41B7-8AB6-607490094E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8" name="Rectangle 627">
          <a:extLst>
            <a:ext uri="{FF2B5EF4-FFF2-40B4-BE49-F238E27FC236}">
              <a16:creationId xmlns:a16="http://schemas.microsoft.com/office/drawing/2014/main" id="{8EB6AE39-682C-4390-AC7C-1410CCE6A0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29" name="Rectangle 11">
          <a:extLst>
            <a:ext uri="{FF2B5EF4-FFF2-40B4-BE49-F238E27FC236}">
              <a16:creationId xmlns:a16="http://schemas.microsoft.com/office/drawing/2014/main" id="{FDA20ED2-E22B-4380-9C3B-DF682BD80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0" name="Rectangle 629">
          <a:extLst>
            <a:ext uri="{FF2B5EF4-FFF2-40B4-BE49-F238E27FC236}">
              <a16:creationId xmlns:a16="http://schemas.microsoft.com/office/drawing/2014/main" id="{39158901-27BF-41A8-B182-8A5BB71B7C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1" name="Rectangle 11">
          <a:extLst>
            <a:ext uri="{FF2B5EF4-FFF2-40B4-BE49-F238E27FC236}">
              <a16:creationId xmlns:a16="http://schemas.microsoft.com/office/drawing/2014/main" id="{57E9E717-5EB2-49D3-9C7B-407FBFBDB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2" name="Rectangle 631">
          <a:extLst>
            <a:ext uri="{FF2B5EF4-FFF2-40B4-BE49-F238E27FC236}">
              <a16:creationId xmlns:a16="http://schemas.microsoft.com/office/drawing/2014/main" id="{508E95DC-119F-45BD-8288-DC6489BE83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3" name="Rectangle 632">
          <a:extLst>
            <a:ext uri="{FF2B5EF4-FFF2-40B4-BE49-F238E27FC236}">
              <a16:creationId xmlns:a16="http://schemas.microsoft.com/office/drawing/2014/main" id="{DB6F83AE-D36F-4EC9-A89B-970427A4906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4" name="Rectangle 633">
          <a:extLst>
            <a:ext uri="{FF2B5EF4-FFF2-40B4-BE49-F238E27FC236}">
              <a16:creationId xmlns:a16="http://schemas.microsoft.com/office/drawing/2014/main" id="{DDBF575D-C2B2-4A3B-9B9F-D17BF05D0E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5" name="Rectangle 11">
          <a:extLst>
            <a:ext uri="{FF2B5EF4-FFF2-40B4-BE49-F238E27FC236}">
              <a16:creationId xmlns:a16="http://schemas.microsoft.com/office/drawing/2014/main" id="{81030EF6-1EC2-4601-96EC-A974C1CD11F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6" name="Rectangle 635">
          <a:extLst>
            <a:ext uri="{FF2B5EF4-FFF2-40B4-BE49-F238E27FC236}">
              <a16:creationId xmlns:a16="http://schemas.microsoft.com/office/drawing/2014/main" id="{E6784628-3D61-40D0-92D0-693CE84758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7" name="Rectangle 11">
          <a:extLst>
            <a:ext uri="{FF2B5EF4-FFF2-40B4-BE49-F238E27FC236}">
              <a16:creationId xmlns:a16="http://schemas.microsoft.com/office/drawing/2014/main" id="{C7BBCCE3-8A32-4BD2-A024-476E23C348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8" name="Rectangle 637">
          <a:extLst>
            <a:ext uri="{FF2B5EF4-FFF2-40B4-BE49-F238E27FC236}">
              <a16:creationId xmlns:a16="http://schemas.microsoft.com/office/drawing/2014/main" id="{2EB32423-88D9-4584-907A-71867A69ACD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39" name="Rectangle 11">
          <a:extLst>
            <a:ext uri="{FF2B5EF4-FFF2-40B4-BE49-F238E27FC236}">
              <a16:creationId xmlns:a16="http://schemas.microsoft.com/office/drawing/2014/main" id="{52896529-576E-4B10-B961-464F9C85E9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0" name="Rectangle 639">
          <a:extLst>
            <a:ext uri="{FF2B5EF4-FFF2-40B4-BE49-F238E27FC236}">
              <a16:creationId xmlns:a16="http://schemas.microsoft.com/office/drawing/2014/main" id="{4E15BB58-FCAC-479A-AF74-D3713DBC31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1" name="Rectangle 11">
          <a:extLst>
            <a:ext uri="{FF2B5EF4-FFF2-40B4-BE49-F238E27FC236}">
              <a16:creationId xmlns:a16="http://schemas.microsoft.com/office/drawing/2014/main" id="{B45AF932-A905-4ED7-871D-F61EA1BA48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2" name="Rectangle 641">
          <a:extLst>
            <a:ext uri="{FF2B5EF4-FFF2-40B4-BE49-F238E27FC236}">
              <a16:creationId xmlns:a16="http://schemas.microsoft.com/office/drawing/2014/main" id="{5DBF7B92-FC23-4D4D-84F7-92E4A844AB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3" name="Rectangle 11">
          <a:extLst>
            <a:ext uri="{FF2B5EF4-FFF2-40B4-BE49-F238E27FC236}">
              <a16:creationId xmlns:a16="http://schemas.microsoft.com/office/drawing/2014/main" id="{95EF1DA2-0896-4375-8D47-9FC8F6C025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4" name="Rectangle 643">
          <a:extLst>
            <a:ext uri="{FF2B5EF4-FFF2-40B4-BE49-F238E27FC236}">
              <a16:creationId xmlns:a16="http://schemas.microsoft.com/office/drawing/2014/main" id="{74B69678-B310-4864-B3EB-F68FD4D901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5" name="Rectangle 644">
          <a:extLst>
            <a:ext uri="{FF2B5EF4-FFF2-40B4-BE49-F238E27FC236}">
              <a16:creationId xmlns:a16="http://schemas.microsoft.com/office/drawing/2014/main" id="{E9F99FEC-6DBB-43AB-B1B4-DA173254A7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6" name="Rectangle 645">
          <a:extLst>
            <a:ext uri="{FF2B5EF4-FFF2-40B4-BE49-F238E27FC236}">
              <a16:creationId xmlns:a16="http://schemas.microsoft.com/office/drawing/2014/main" id="{990CFB7D-0004-481E-AB96-2EB64C003F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7" name="Rectangle 11">
          <a:extLst>
            <a:ext uri="{FF2B5EF4-FFF2-40B4-BE49-F238E27FC236}">
              <a16:creationId xmlns:a16="http://schemas.microsoft.com/office/drawing/2014/main" id="{1583FA00-79E4-45B2-8C61-6FEB8B09822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8" name="Rectangle 647">
          <a:extLst>
            <a:ext uri="{FF2B5EF4-FFF2-40B4-BE49-F238E27FC236}">
              <a16:creationId xmlns:a16="http://schemas.microsoft.com/office/drawing/2014/main" id="{11389640-D8DE-4262-BA38-F3EEB4B2C3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49" name="Rectangle 11">
          <a:extLst>
            <a:ext uri="{FF2B5EF4-FFF2-40B4-BE49-F238E27FC236}">
              <a16:creationId xmlns:a16="http://schemas.microsoft.com/office/drawing/2014/main" id="{C27CDD20-2F0F-4E32-80D9-83428189F6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0" name="Rectangle 649">
          <a:extLst>
            <a:ext uri="{FF2B5EF4-FFF2-40B4-BE49-F238E27FC236}">
              <a16:creationId xmlns:a16="http://schemas.microsoft.com/office/drawing/2014/main" id="{16DAEC1E-5AEF-4E44-B694-BE8D213DF75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1" name="Rectangle 11">
          <a:extLst>
            <a:ext uri="{FF2B5EF4-FFF2-40B4-BE49-F238E27FC236}">
              <a16:creationId xmlns:a16="http://schemas.microsoft.com/office/drawing/2014/main" id="{338A6D7F-0186-4ABA-948C-D7F22D5994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2" name="Rectangle 651">
          <a:extLst>
            <a:ext uri="{FF2B5EF4-FFF2-40B4-BE49-F238E27FC236}">
              <a16:creationId xmlns:a16="http://schemas.microsoft.com/office/drawing/2014/main" id="{5FB2FD3D-89A3-43F6-A365-4240ACB368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3" name="Rectangle 11">
          <a:extLst>
            <a:ext uri="{FF2B5EF4-FFF2-40B4-BE49-F238E27FC236}">
              <a16:creationId xmlns:a16="http://schemas.microsoft.com/office/drawing/2014/main" id="{F439AFA8-6D4B-4480-82D6-5BC7D74F0F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4" name="Rectangle 653">
          <a:extLst>
            <a:ext uri="{FF2B5EF4-FFF2-40B4-BE49-F238E27FC236}">
              <a16:creationId xmlns:a16="http://schemas.microsoft.com/office/drawing/2014/main" id="{319141AC-14D7-41D9-AC1A-D8ABD8BFC8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5" name="Rectangle 11">
          <a:extLst>
            <a:ext uri="{FF2B5EF4-FFF2-40B4-BE49-F238E27FC236}">
              <a16:creationId xmlns:a16="http://schemas.microsoft.com/office/drawing/2014/main" id="{71550F7D-913E-429B-ACE6-F786EAD120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6" name="Rectangle 655">
          <a:extLst>
            <a:ext uri="{FF2B5EF4-FFF2-40B4-BE49-F238E27FC236}">
              <a16:creationId xmlns:a16="http://schemas.microsoft.com/office/drawing/2014/main" id="{0354104C-9BC0-4826-8593-C132E8A771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7" name="Rectangle 656">
          <a:extLst>
            <a:ext uri="{FF2B5EF4-FFF2-40B4-BE49-F238E27FC236}">
              <a16:creationId xmlns:a16="http://schemas.microsoft.com/office/drawing/2014/main" id="{58356C6E-2AA4-4EAF-B348-05F804908CF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8" name="Rectangle 657">
          <a:extLst>
            <a:ext uri="{FF2B5EF4-FFF2-40B4-BE49-F238E27FC236}">
              <a16:creationId xmlns:a16="http://schemas.microsoft.com/office/drawing/2014/main" id="{A15FF5CC-5B17-42F6-B521-AD1FA73F86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59" name="Rectangle 11">
          <a:extLst>
            <a:ext uri="{FF2B5EF4-FFF2-40B4-BE49-F238E27FC236}">
              <a16:creationId xmlns:a16="http://schemas.microsoft.com/office/drawing/2014/main" id="{21E31146-BCC7-476C-934D-4DE7EE7196E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0" name="Rectangle 659">
          <a:extLst>
            <a:ext uri="{FF2B5EF4-FFF2-40B4-BE49-F238E27FC236}">
              <a16:creationId xmlns:a16="http://schemas.microsoft.com/office/drawing/2014/main" id="{55BE6567-16B5-4723-97C4-EC9FF8A0204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1" name="Rectangle 11">
          <a:extLst>
            <a:ext uri="{FF2B5EF4-FFF2-40B4-BE49-F238E27FC236}">
              <a16:creationId xmlns:a16="http://schemas.microsoft.com/office/drawing/2014/main" id="{EF4B813F-CB33-4919-A06D-270D97E1A7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2" name="Rectangle 661">
          <a:extLst>
            <a:ext uri="{FF2B5EF4-FFF2-40B4-BE49-F238E27FC236}">
              <a16:creationId xmlns:a16="http://schemas.microsoft.com/office/drawing/2014/main" id="{22239B8A-ABC9-4EDE-A9A5-5569714A70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3" name="Rectangle 11">
          <a:extLst>
            <a:ext uri="{FF2B5EF4-FFF2-40B4-BE49-F238E27FC236}">
              <a16:creationId xmlns:a16="http://schemas.microsoft.com/office/drawing/2014/main" id="{111CF333-C78A-496B-A201-C6BE381C01E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4" name="Rectangle 663">
          <a:extLst>
            <a:ext uri="{FF2B5EF4-FFF2-40B4-BE49-F238E27FC236}">
              <a16:creationId xmlns:a16="http://schemas.microsoft.com/office/drawing/2014/main" id="{5DDB9B26-C51A-45C9-9D9D-B3DB4E763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5" name="Rectangle 11">
          <a:extLst>
            <a:ext uri="{FF2B5EF4-FFF2-40B4-BE49-F238E27FC236}">
              <a16:creationId xmlns:a16="http://schemas.microsoft.com/office/drawing/2014/main" id="{B6DDCAC1-4A79-40DF-8308-6999D319CD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6" name="Rectangle 665">
          <a:extLst>
            <a:ext uri="{FF2B5EF4-FFF2-40B4-BE49-F238E27FC236}">
              <a16:creationId xmlns:a16="http://schemas.microsoft.com/office/drawing/2014/main" id="{5BCC8310-6FBC-470E-809A-BA7E0EA4576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7" name="Rectangle 11">
          <a:extLst>
            <a:ext uri="{FF2B5EF4-FFF2-40B4-BE49-F238E27FC236}">
              <a16:creationId xmlns:a16="http://schemas.microsoft.com/office/drawing/2014/main" id="{D2DB7ACE-1899-4DB6-95E8-FBEB3BEE0B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8" name="Rectangle 667">
          <a:extLst>
            <a:ext uri="{FF2B5EF4-FFF2-40B4-BE49-F238E27FC236}">
              <a16:creationId xmlns:a16="http://schemas.microsoft.com/office/drawing/2014/main" id="{2C386824-0682-4A07-BD72-1EDFD7A58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69" name="Rectangle 668">
          <a:extLst>
            <a:ext uri="{FF2B5EF4-FFF2-40B4-BE49-F238E27FC236}">
              <a16:creationId xmlns:a16="http://schemas.microsoft.com/office/drawing/2014/main" id="{830EB00A-C7C8-4EBC-90C0-1A115CCCC8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70" name="Rectangle 669">
          <a:extLst>
            <a:ext uri="{FF2B5EF4-FFF2-40B4-BE49-F238E27FC236}">
              <a16:creationId xmlns:a16="http://schemas.microsoft.com/office/drawing/2014/main" id="{D67432A1-6D16-4C6F-9FA3-118CBB803D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71" name="Rectangle 11">
          <a:extLst>
            <a:ext uri="{FF2B5EF4-FFF2-40B4-BE49-F238E27FC236}">
              <a16:creationId xmlns:a16="http://schemas.microsoft.com/office/drawing/2014/main" id="{1232F606-E61E-4239-A7A2-7D7127C8C6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72" name="Rectangle 671">
          <a:extLst>
            <a:ext uri="{FF2B5EF4-FFF2-40B4-BE49-F238E27FC236}">
              <a16:creationId xmlns:a16="http://schemas.microsoft.com/office/drawing/2014/main" id="{53173702-AB16-440E-B2A8-978CF7556A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135</xdr:row>
      <xdr:rowOff>0</xdr:rowOff>
    </xdr:from>
    <xdr:ext cx="35266" cy="162160"/>
    <xdr:sp macro="" textlink="">
      <xdr:nvSpPr>
        <xdr:cNvPr id="673" name="Rectangle 11">
          <a:extLst>
            <a:ext uri="{FF2B5EF4-FFF2-40B4-BE49-F238E27FC236}">
              <a16:creationId xmlns:a16="http://schemas.microsoft.com/office/drawing/2014/main" id="{EDBE71A3-2118-4DFA-8A71-BB64F17502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4" name="Rectangle 673">
          <a:extLst>
            <a:ext uri="{FF2B5EF4-FFF2-40B4-BE49-F238E27FC236}">
              <a16:creationId xmlns:a16="http://schemas.microsoft.com/office/drawing/2014/main" id="{B01542D3-793A-4543-AFA3-5C82C16816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5" name="Rectangle 11">
          <a:extLst>
            <a:ext uri="{FF2B5EF4-FFF2-40B4-BE49-F238E27FC236}">
              <a16:creationId xmlns:a16="http://schemas.microsoft.com/office/drawing/2014/main" id="{A9440941-31F6-4030-B426-AB5CC947F4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6" name="Rectangle 675">
          <a:extLst>
            <a:ext uri="{FF2B5EF4-FFF2-40B4-BE49-F238E27FC236}">
              <a16:creationId xmlns:a16="http://schemas.microsoft.com/office/drawing/2014/main" id="{ACCEC833-DB41-4B81-9C33-2747ADB1E1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7" name="Rectangle 11">
          <a:extLst>
            <a:ext uri="{FF2B5EF4-FFF2-40B4-BE49-F238E27FC236}">
              <a16:creationId xmlns:a16="http://schemas.microsoft.com/office/drawing/2014/main" id="{F875C2E9-10E9-488A-8A88-98F6EA0BCD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8" name="Rectangle 677">
          <a:extLst>
            <a:ext uri="{FF2B5EF4-FFF2-40B4-BE49-F238E27FC236}">
              <a16:creationId xmlns:a16="http://schemas.microsoft.com/office/drawing/2014/main" id="{1FC65EDC-035E-4DA8-A382-FAFF2FAFD4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79" name="Rectangle 11">
          <a:extLst>
            <a:ext uri="{FF2B5EF4-FFF2-40B4-BE49-F238E27FC236}">
              <a16:creationId xmlns:a16="http://schemas.microsoft.com/office/drawing/2014/main" id="{9D95CFFA-82F7-4A12-BA6D-CEDF2B5EC6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0" name="Rectangle 679">
          <a:extLst>
            <a:ext uri="{FF2B5EF4-FFF2-40B4-BE49-F238E27FC236}">
              <a16:creationId xmlns:a16="http://schemas.microsoft.com/office/drawing/2014/main" id="{CD8513A8-39B4-4EE2-8154-33881709E0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1" name="Rectangle 680">
          <a:extLst>
            <a:ext uri="{FF2B5EF4-FFF2-40B4-BE49-F238E27FC236}">
              <a16:creationId xmlns:a16="http://schemas.microsoft.com/office/drawing/2014/main" id="{9ABEE5AF-37CC-44CE-A688-EE65B38317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2" name="Rectangle 681">
          <a:extLst>
            <a:ext uri="{FF2B5EF4-FFF2-40B4-BE49-F238E27FC236}">
              <a16:creationId xmlns:a16="http://schemas.microsoft.com/office/drawing/2014/main" id="{9524E4E8-F249-4D5F-928C-97A70EC7F1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3" name="Rectangle 11">
          <a:extLst>
            <a:ext uri="{FF2B5EF4-FFF2-40B4-BE49-F238E27FC236}">
              <a16:creationId xmlns:a16="http://schemas.microsoft.com/office/drawing/2014/main" id="{54F732E0-4CCD-46B1-83E3-6E7EC7E2AA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4" name="Rectangle 683">
          <a:extLst>
            <a:ext uri="{FF2B5EF4-FFF2-40B4-BE49-F238E27FC236}">
              <a16:creationId xmlns:a16="http://schemas.microsoft.com/office/drawing/2014/main" id="{F907155F-45A7-4398-AAA8-DC913EE2E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5" name="Rectangle 11">
          <a:extLst>
            <a:ext uri="{FF2B5EF4-FFF2-40B4-BE49-F238E27FC236}">
              <a16:creationId xmlns:a16="http://schemas.microsoft.com/office/drawing/2014/main" id="{F8A47494-792E-42D4-A4F6-E0FA653D3C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6" name="Rectangle 685">
          <a:extLst>
            <a:ext uri="{FF2B5EF4-FFF2-40B4-BE49-F238E27FC236}">
              <a16:creationId xmlns:a16="http://schemas.microsoft.com/office/drawing/2014/main" id="{7F8DEE58-6237-4C4B-9F8A-7836C6DC8D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7" name="Rectangle 11">
          <a:extLst>
            <a:ext uri="{FF2B5EF4-FFF2-40B4-BE49-F238E27FC236}">
              <a16:creationId xmlns:a16="http://schemas.microsoft.com/office/drawing/2014/main" id="{DAB61B38-C2D6-4877-AB1A-8864A337C0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8" name="Rectangle 687">
          <a:extLst>
            <a:ext uri="{FF2B5EF4-FFF2-40B4-BE49-F238E27FC236}">
              <a16:creationId xmlns:a16="http://schemas.microsoft.com/office/drawing/2014/main" id="{6B4C3899-704B-4B68-A72D-7F41AE2D9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89" name="Rectangle 11">
          <a:extLst>
            <a:ext uri="{FF2B5EF4-FFF2-40B4-BE49-F238E27FC236}">
              <a16:creationId xmlns:a16="http://schemas.microsoft.com/office/drawing/2014/main" id="{C3936A5C-3E17-402F-976A-BB3EA48CC5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0" name="Rectangle 689">
          <a:extLst>
            <a:ext uri="{FF2B5EF4-FFF2-40B4-BE49-F238E27FC236}">
              <a16:creationId xmlns:a16="http://schemas.microsoft.com/office/drawing/2014/main" id="{8531C4A1-F45B-487B-8137-E29814BEA4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1" name="Rectangle 11">
          <a:extLst>
            <a:ext uri="{FF2B5EF4-FFF2-40B4-BE49-F238E27FC236}">
              <a16:creationId xmlns:a16="http://schemas.microsoft.com/office/drawing/2014/main" id="{7D780DEF-CF72-4E3E-AE95-8D51F930DE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2" name="Rectangle 691">
          <a:extLst>
            <a:ext uri="{FF2B5EF4-FFF2-40B4-BE49-F238E27FC236}">
              <a16:creationId xmlns:a16="http://schemas.microsoft.com/office/drawing/2014/main" id="{F3422BF1-D848-4C42-919E-EF832A97D9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3" name="Rectangle 692">
          <a:extLst>
            <a:ext uri="{FF2B5EF4-FFF2-40B4-BE49-F238E27FC236}">
              <a16:creationId xmlns:a16="http://schemas.microsoft.com/office/drawing/2014/main" id="{5551B868-8918-49A7-AAE2-168FABDE95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4" name="Rectangle 693">
          <a:extLst>
            <a:ext uri="{FF2B5EF4-FFF2-40B4-BE49-F238E27FC236}">
              <a16:creationId xmlns:a16="http://schemas.microsoft.com/office/drawing/2014/main" id="{BEDC3D6A-C3AE-46B8-90CC-43D0C009C2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5" name="Rectangle 11">
          <a:extLst>
            <a:ext uri="{FF2B5EF4-FFF2-40B4-BE49-F238E27FC236}">
              <a16:creationId xmlns:a16="http://schemas.microsoft.com/office/drawing/2014/main" id="{782E7D55-E7F1-4162-9017-1CC0F02C1A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6" name="Rectangle 695">
          <a:extLst>
            <a:ext uri="{FF2B5EF4-FFF2-40B4-BE49-F238E27FC236}">
              <a16:creationId xmlns:a16="http://schemas.microsoft.com/office/drawing/2014/main" id="{EE30264F-0D88-4C3C-AD80-598334F605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7" name="Rectangle 11">
          <a:extLst>
            <a:ext uri="{FF2B5EF4-FFF2-40B4-BE49-F238E27FC236}">
              <a16:creationId xmlns:a16="http://schemas.microsoft.com/office/drawing/2014/main" id="{A49AC538-1F9C-4B16-A084-1C16867E282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8" name="Rectangle 697">
          <a:extLst>
            <a:ext uri="{FF2B5EF4-FFF2-40B4-BE49-F238E27FC236}">
              <a16:creationId xmlns:a16="http://schemas.microsoft.com/office/drawing/2014/main" id="{2AD331BF-05CB-4464-B633-3B22BA5D77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699" name="Rectangle 11">
          <a:extLst>
            <a:ext uri="{FF2B5EF4-FFF2-40B4-BE49-F238E27FC236}">
              <a16:creationId xmlns:a16="http://schemas.microsoft.com/office/drawing/2014/main" id="{8FA18ACC-DD93-430D-A096-16C5A571B16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0" name="Rectangle 699">
          <a:extLst>
            <a:ext uri="{FF2B5EF4-FFF2-40B4-BE49-F238E27FC236}">
              <a16:creationId xmlns:a16="http://schemas.microsoft.com/office/drawing/2014/main" id="{D5E8CED8-6453-4E2D-A524-E87BB36AC0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1" name="Rectangle 11">
          <a:extLst>
            <a:ext uri="{FF2B5EF4-FFF2-40B4-BE49-F238E27FC236}">
              <a16:creationId xmlns:a16="http://schemas.microsoft.com/office/drawing/2014/main" id="{D141FA51-B174-43AF-8349-BD2FE15D440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2" name="Rectangle 701">
          <a:extLst>
            <a:ext uri="{FF2B5EF4-FFF2-40B4-BE49-F238E27FC236}">
              <a16:creationId xmlns:a16="http://schemas.microsoft.com/office/drawing/2014/main" id="{E6B145F4-E238-472C-BEFD-3D6458F08A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3" name="Rectangle 11">
          <a:extLst>
            <a:ext uri="{FF2B5EF4-FFF2-40B4-BE49-F238E27FC236}">
              <a16:creationId xmlns:a16="http://schemas.microsoft.com/office/drawing/2014/main" id="{C566E7ED-56CF-4B40-B88E-ACA10AD7E1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4" name="Rectangle 703">
          <a:extLst>
            <a:ext uri="{FF2B5EF4-FFF2-40B4-BE49-F238E27FC236}">
              <a16:creationId xmlns:a16="http://schemas.microsoft.com/office/drawing/2014/main" id="{97F245DE-C880-4485-B01A-CBA756699B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5" name="Rectangle 704">
          <a:extLst>
            <a:ext uri="{FF2B5EF4-FFF2-40B4-BE49-F238E27FC236}">
              <a16:creationId xmlns:a16="http://schemas.microsoft.com/office/drawing/2014/main" id="{5B6C7338-7B14-4502-AB53-F5262BE1FCB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6" name="Rectangle 705">
          <a:extLst>
            <a:ext uri="{FF2B5EF4-FFF2-40B4-BE49-F238E27FC236}">
              <a16:creationId xmlns:a16="http://schemas.microsoft.com/office/drawing/2014/main" id="{16F8017E-8807-4304-B5DB-B544DCF3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7" name="Rectangle 11">
          <a:extLst>
            <a:ext uri="{FF2B5EF4-FFF2-40B4-BE49-F238E27FC236}">
              <a16:creationId xmlns:a16="http://schemas.microsoft.com/office/drawing/2014/main" id="{2F730346-F61E-4244-8F1C-B854C8BE0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8" name="Rectangle 707">
          <a:extLst>
            <a:ext uri="{FF2B5EF4-FFF2-40B4-BE49-F238E27FC236}">
              <a16:creationId xmlns:a16="http://schemas.microsoft.com/office/drawing/2014/main" id="{2AD90177-9569-48A8-8BD3-02F45051D34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09" name="Rectangle 11">
          <a:extLst>
            <a:ext uri="{FF2B5EF4-FFF2-40B4-BE49-F238E27FC236}">
              <a16:creationId xmlns:a16="http://schemas.microsoft.com/office/drawing/2014/main" id="{B7628E62-E447-4B71-ADA2-E4012339CB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0" name="Rectangle 709">
          <a:extLst>
            <a:ext uri="{FF2B5EF4-FFF2-40B4-BE49-F238E27FC236}">
              <a16:creationId xmlns:a16="http://schemas.microsoft.com/office/drawing/2014/main" id="{979A6962-B3B0-48E4-A050-DADF83FF93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1" name="Rectangle 11">
          <a:extLst>
            <a:ext uri="{FF2B5EF4-FFF2-40B4-BE49-F238E27FC236}">
              <a16:creationId xmlns:a16="http://schemas.microsoft.com/office/drawing/2014/main" id="{22EBEE8F-B916-4AC2-92DB-C8EF5A33255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2" name="Rectangle 711">
          <a:extLst>
            <a:ext uri="{FF2B5EF4-FFF2-40B4-BE49-F238E27FC236}">
              <a16:creationId xmlns:a16="http://schemas.microsoft.com/office/drawing/2014/main" id="{572B1EBA-4E38-42FC-8A8E-63A083F391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3" name="Rectangle 11">
          <a:extLst>
            <a:ext uri="{FF2B5EF4-FFF2-40B4-BE49-F238E27FC236}">
              <a16:creationId xmlns:a16="http://schemas.microsoft.com/office/drawing/2014/main" id="{2B4C6A2F-89E8-493A-BD58-EC232955D3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4" name="Rectangle 713">
          <a:extLst>
            <a:ext uri="{FF2B5EF4-FFF2-40B4-BE49-F238E27FC236}">
              <a16:creationId xmlns:a16="http://schemas.microsoft.com/office/drawing/2014/main" id="{9443D1D0-7EAD-4924-9A64-C4CE10477B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5" name="Rectangle 11">
          <a:extLst>
            <a:ext uri="{FF2B5EF4-FFF2-40B4-BE49-F238E27FC236}">
              <a16:creationId xmlns:a16="http://schemas.microsoft.com/office/drawing/2014/main" id="{14100306-74E6-472A-BFEF-886CD61810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6" name="Rectangle 715">
          <a:extLst>
            <a:ext uri="{FF2B5EF4-FFF2-40B4-BE49-F238E27FC236}">
              <a16:creationId xmlns:a16="http://schemas.microsoft.com/office/drawing/2014/main" id="{100CD320-3D6F-4830-A5FC-5F7A41ECE64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7" name="Rectangle 716">
          <a:extLst>
            <a:ext uri="{FF2B5EF4-FFF2-40B4-BE49-F238E27FC236}">
              <a16:creationId xmlns:a16="http://schemas.microsoft.com/office/drawing/2014/main" id="{29E1EE6A-E6F6-462B-875B-30DB760641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8" name="Rectangle 717">
          <a:extLst>
            <a:ext uri="{FF2B5EF4-FFF2-40B4-BE49-F238E27FC236}">
              <a16:creationId xmlns:a16="http://schemas.microsoft.com/office/drawing/2014/main" id="{80D53E89-D3C0-42D3-BEBD-D00370BE60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19" name="Rectangle 11">
          <a:extLst>
            <a:ext uri="{FF2B5EF4-FFF2-40B4-BE49-F238E27FC236}">
              <a16:creationId xmlns:a16="http://schemas.microsoft.com/office/drawing/2014/main" id="{BF3816BF-A006-4042-A07E-245BFD074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0" name="Rectangle 719">
          <a:extLst>
            <a:ext uri="{FF2B5EF4-FFF2-40B4-BE49-F238E27FC236}">
              <a16:creationId xmlns:a16="http://schemas.microsoft.com/office/drawing/2014/main" id="{CCB80289-8E9F-4564-ABB4-54A0A81E3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1" name="Rectangle 11">
          <a:extLst>
            <a:ext uri="{FF2B5EF4-FFF2-40B4-BE49-F238E27FC236}">
              <a16:creationId xmlns:a16="http://schemas.microsoft.com/office/drawing/2014/main" id="{0AD27EFD-DDCE-4101-A814-6654BCF905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2" name="Rectangle 721">
          <a:extLst>
            <a:ext uri="{FF2B5EF4-FFF2-40B4-BE49-F238E27FC236}">
              <a16:creationId xmlns:a16="http://schemas.microsoft.com/office/drawing/2014/main" id="{802AA265-A36B-4E72-AC87-472C8E294D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3" name="Rectangle 11">
          <a:extLst>
            <a:ext uri="{FF2B5EF4-FFF2-40B4-BE49-F238E27FC236}">
              <a16:creationId xmlns:a16="http://schemas.microsoft.com/office/drawing/2014/main" id="{FF6D1700-608C-4E15-BFB7-12FA62CBF90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4" name="Rectangle 723">
          <a:extLst>
            <a:ext uri="{FF2B5EF4-FFF2-40B4-BE49-F238E27FC236}">
              <a16:creationId xmlns:a16="http://schemas.microsoft.com/office/drawing/2014/main" id="{FBD9AEB0-5B4F-477D-AC2F-8D7A582634E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5" name="Rectangle 11">
          <a:extLst>
            <a:ext uri="{FF2B5EF4-FFF2-40B4-BE49-F238E27FC236}">
              <a16:creationId xmlns:a16="http://schemas.microsoft.com/office/drawing/2014/main" id="{88B8A99C-3386-487F-8FA6-E73E19F20E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6" name="Rectangle 725">
          <a:extLst>
            <a:ext uri="{FF2B5EF4-FFF2-40B4-BE49-F238E27FC236}">
              <a16:creationId xmlns:a16="http://schemas.microsoft.com/office/drawing/2014/main" id="{28363214-EA88-40FA-82C8-E4721F74CE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7" name="Rectangle 11">
          <a:extLst>
            <a:ext uri="{FF2B5EF4-FFF2-40B4-BE49-F238E27FC236}">
              <a16:creationId xmlns:a16="http://schemas.microsoft.com/office/drawing/2014/main" id="{36B24A78-A238-40BB-8D9E-38E8F0B3B3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8" name="Rectangle 727">
          <a:extLst>
            <a:ext uri="{FF2B5EF4-FFF2-40B4-BE49-F238E27FC236}">
              <a16:creationId xmlns:a16="http://schemas.microsoft.com/office/drawing/2014/main" id="{42BC4422-8AB0-4D86-B1E8-D1102F8291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29" name="Rectangle 728">
          <a:extLst>
            <a:ext uri="{FF2B5EF4-FFF2-40B4-BE49-F238E27FC236}">
              <a16:creationId xmlns:a16="http://schemas.microsoft.com/office/drawing/2014/main" id="{DBCEB9A9-E78C-414A-8C7E-2B964FC7DB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0" name="Rectangle 729">
          <a:extLst>
            <a:ext uri="{FF2B5EF4-FFF2-40B4-BE49-F238E27FC236}">
              <a16:creationId xmlns:a16="http://schemas.microsoft.com/office/drawing/2014/main" id="{D131370F-76F3-4316-AC36-00AED44477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1" name="Rectangle 11">
          <a:extLst>
            <a:ext uri="{FF2B5EF4-FFF2-40B4-BE49-F238E27FC236}">
              <a16:creationId xmlns:a16="http://schemas.microsoft.com/office/drawing/2014/main" id="{4BE84FC8-FAAE-49DC-B69C-7D1A7AC03E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2" name="Rectangle 731">
          <a:extLst>
            <a:ext uri="{FF2B5EF4-FFF2-40B4-BE49-F238E27FC236}">
              <a16:creationId xmlns:a16="http://schemas.microsoft.com/office/drawing/2014/main" id="{5CD6414B-DBE6-4787-89E9-5B281F6E6BF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3" name="Rectangle 11">
          <a:extLst>
            <a:ext uri="{FF2B5EF4-FFF2-40B4-BE49-F238E27FC236}">
              <a16:creationId xmlns:a16="http://schemas.microsoft.com/office/drawing/2014/main" id="{417B2A47-90C8-4353-9A4C-6476AFD05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4" name="Rectangle 733">
          <a:extLst>
            <a:ext uri="{FF2B5EF4-FFF2-40B4-BE49-F238E27FC236}">
              <a16:creationId xmlns:a16="http://schemas.microsoft.com/office/drawing/2014/main" id="{6AE48BBE-A417-4EB7-A2B9-E55D6A7133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5" name="Rectangle 11">
          <a:extLst>
            <a:ext uri="{FF2B5EF4-FFF2-40B4-BE49-F238E27FC236}">
              <a16:creationId xmlns:a16="http://schemas.microsoft.com/office/drawing/2014/main" id="{DCC0A5CC-B12C-4C6D-88DC-A2C9CCFAB1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6" name="Rectangle 735">
          <a:extLst>
            <a:ext uri="{FF2B5EF4-FFF2-40B4-BE49-F238E27FC236}">
              <a16:creationId xmlns:a16="http://schemas.microsoft.com/office/drawing/2014/main" id="{1C810B47-EB05-4B9E-AB43-645FD01D15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7" name="Rectangle 11">
          <a:extLst>
            <a:ext uri="{FF2B5EF4-FFF2-40B4-BE49-F238E27FC236}">
              <a16:creationId xmlns:a16="http://schemas.microsoft.com/office/drawing/2014/main" id="{590CDBD9-AE3B-46F6-AFF6-5ED03252AB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8" name="Rectangle 737">
          <a:extLst>
            <a:ext uri="{FF2B5EF4-FFF2-40B4-BE49-F238E27FC236}">
              <a16:creationId xmlns:a16="http://schemas.microsoft.com/office/drawing/2014/main" id="{FC3C7A71-783B-4496-A434-8BFBE5BA5D5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39" name="Rectangle 11">
          <a:extLst>
            <a:ext uri="{FF2B5EF4-FFF2-40B4-BE49-F238E27FC236}">
              <a16:creationId xmlns:a16="http://schemas.microsoft.com/office/drawing/2014/main" id="{1E08ACAA-B33A-45A0-9E5B-60F0DFF42E0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0" name="Rectangle 739">
          <a:extLst>
            <a:ext uri="{FF2B5EF4-FFF2-40B4-BE49-F238E27FC236}">
              <a16:creationId xmlns:a16="http://schemas.microsoft.com/office/drawing/2014/main" id="{14676271-4663-4DE2-A3A9-C540DFCB8B5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1" name="Rectangle 740">
          <a:extLst>
            <a:ext uri="{FF2B5EF4-FFF2-40B4-BE49-F238E27FC236}">
              <a16:creationId xmlns:a16="http://schemas.microsoft.com/office/drawing/2014/main" id="{2AFDF24C-971E-4F37-AB21-F64417DC5E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2" name="Rectangle 741">
          <a:extLst>
            <a:ext uri="{FF2B5EF4-FFF2-40B4-BE49-F238E27FC236}">
              <a16:creationId xmlns:a16="http://schemas.microsoft.com/office/drawing/2014/main" id="{D6D4A382-AB13-4383-B46E-8D89FC36ED9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3" name="Rectangle 11">
          <a:extLst>
            <a:ext uri="{FF2B5EF4-FFF2-40B4-BE49-F238E27FC236}">
              <a16:creationId xmlns:a16="http://schemas.microsoft.com/office/drawing/2014/main" id="{23BC4EE1-DE72-4397-8F26-CBB63F262C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4" name="Rectangle 743">
          <a:extLst>
            <a:ext uri="{FF2B5EF4-FFF2-40B4-BE49-F238E27FC236}">
              <a16:creationId xmlns:a16="http://schemas.microsoft.com/office/drawing/2014/main" id="{5254400E-99DF-4827-B19B-F53018F6D2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5" name="Rectangle 11">
          <a:extLst>
            <a:ext uri="{FF2B5EF4-FFF2-40B4-BE49-F238E27FC236}">
              <a16:creationId xmlns:a16="http://schemas.microsoft.com/office/drawing/2014/main" id="{A8D480FC-FC7A-4C6A-AEBA-2C3258F90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6" name="Rectangle 745">
          <a:extLst>
            <a:ext uri="{FF2B5EF4-FFF2-40B4-BE49-F238E27FC236}">
              <a16:creationId xmlns:a16="http://schemas.microsoft.com/office/drawing/2014/main" id="{63A80FE2-9999-4275-A808-15A9021F3D0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7" name="Rectangle 11">
          <a:extLst>
            <a:ext uri="{FF2B5EF4-FFF2-40B4-BE49-F238E27FC236}">
              <a16:creationId xmlns:a16="http://schemas.microsoft.com/office/drawing/2014/main" id="{A2865D09-1BA5-47BA-8B92-74790F1883C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8" name="Rectangle 747">
          <a:extLst>
            <a:ext uri="{FF2B5EF4-FFF2-40B4-BE49-F238E27FC236}">
              <a16:creationId xmlns:a16="http://schemas.microsoft.com/office/drawing/2014/main" id="{368B6C4B-7048-4F8D-AC31-9DBC5D89C5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49" name="Rectangle 11">
          <a:extLst>
            <a:ext uri="{FF2B5EF4-FFF2-40B4-BE49-F238E27FC236}">
              <a16:creationId xmlns:a16="http://schemas.microsoft.com/office/drawing/2014/main" id="{00442E16-24E5-4DF4-BC7E-3F25BFF4C0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0" name="Rectangle 749">
          <a:extLst>
            <a:ext uri="{FF2B5EF4-FFF2-40B4-BE49-F238E27FC236}">
              <a16:creationId xmlns:a16="http://schemas.microsoft.com/office/drawing/2014/main" id="{2BD1632E-6039-433C-A5D4-C8D997BEDD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1" name="Rectangle 11">
          <a:extLst>
            <a:ext uri="{FF2B5EF4-FFF2-40B4-BE49-F238E27FC236}">
              <a16:creationId xmlns:a16="http://schemas.microsoft.com/office/drawing/2014/main" id="{AEDCEE26-2547-4E28-A187-BD4C3014934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2" name="Rectangle 751">
          <a:extLst>
            <a:ext uri="{FF2B5EF4-FFF2-40B4-BE49-F238E27FC236}">
              <a16:creationId xmlns:a16="http://schemas.microsoft.com/office/drawing/2014/main" id="{B2C4C37F-2EFB-4995-A79A-A46AF1B03A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3" name="Rectangle 752">
          <a:extLst>
            <a:ext uri="{FF2B5EF4-FFF2-40B4-BE49-F238E27FC236}">
              <a16:creationId xmlns:a16="http://schemas.microsoft.com/office/drawing/2014/main" id="{126BFE31-89B3-4F9F-A7AF-A1759A391B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4" name="Rectangle 753">
          <a:extLst>
            <a:ext uri="{FF2B5EF4-FFF2-40B4-BE49-F238E27FC236}">
              <a16:creationId xmlns:a16="http://schemas.microsoft.com/office/drawing/2014/main" id="{A993572D-4D1F-4AD8-9459-F95803FFA7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5" name="Rectangle 11">
          <a:extLst>
            <a:ext uri="{FF2B5EF4-FFF2-40B4-BE49-F238E27FC236}">
              <a16:creationId xmlns:a16="http://schemas.microsoft.com/office/drawing/2014/main" id="{24B825D7-9DD8-4583-8B6C-7B653AF6DA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6" name="Rectangle 755">
          <a:extLst>
            <a:ext uri="{FF2B5EF4-FFF2-40B4-BE49-F238E27FC236}">
              <a16:creationId xmlns:a16="http://schemas.microsoft.com/office/drawing/2014/main" id="{0E640204-6739-4952-9936-9BF8D0B595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7" name="Rectangle 11">
          <a:extLst>
            <a:ext uri="{FF2B5EF4-FFF2-40B4-BE49-F238E27FC236}">
              <a16:creationId xmlns:a16="http://schemas.microsoft.com/office/drawing/2014/main" id="{52866A3D-AC94-4755-8E96-572A8020A8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8" name="Rectangle 757">
          <a:extLst>
            <a:ext uri="{FF2B5EF4-FFF2-40B4-BE49-F238E27FC236}">
              <a16:creationId xmlns:a16="http://schemas.microsoft.com/office/drawing/2014/main" id="{34F72E6A-EE26-4566-B396-4E586DF80DD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59" name="Rectangle 11">
          <a:extLst>
            <a:ext uri="{FF2B5EF4-FFF2-40B4-BE49-F238E27FC236}">
              <a16:creationId xmlns:a16="http://schemas.microsoft.com/office/drawing/2014/main" id="{D3D1AC76-86DC-4B51-BEFE-B206E5A4DB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0" name="Rectangle 759">
          <a:extLst>
            <a:ext uri="{FF2B5EF4-FFF2-40B4-BE49-F238E27FC236}">
              <a16:creationId xmlns:a16="http://schemas.microsoft.com/office/drawing/2014/main" id="{4626034F-CB71-4708-9110-83D9822249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1" name="Rectangle 11">
          <a:extLst>
            <a:ext uri="{FF2B5EF4-FFF2-40B4-BE49-F238E27FC236}">
              <a16:creationId xmlns:a16="http://schemas.microsoft.com/office/drawing/2014/main" id="{615F4A33-F4FC-4388-9A47-ECAD00AA50C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2" name="Rectangle 761">
          <a:extLst>
            <a:ext uri="{FF2B5EF4-FFF2-40B4-BE49-F238E27FC236}">
              <a16:creationId xmlns:a16="http://schemas.microsoft.com/office/drawing/2014/main" id="{E4915E16-032F-4013-8F55-2E50DD2295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3" name="Rectangle 11">
          <a:extLst>
            <a:ext uri="{FF2B5EF4-FFF2-40B4-BE49-F238E27FC236}">
              <a16:creationId xmlns:a16="http://schemas.microsoft.com/office/drawing/2014/main" id="{941FC38B-AA42-4365-8045-127E56EF0EA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4" name="Rectangle 763">
          <a:extLst>
            <a:ext uri="{FF2B5EF4-FFF2-40B4-BE49-F238E27FC236}">
              <a16:creationId xmlns:a16="http://schemas.microsoft.com/office/drawing/2014/main" id="{D2B9621F-63E6-421C-9CD9-57AD44993D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5" name="Rectangle 764">
          <a:extLst>
            <a:ext uri="{FF2B5EF4-FFF2-40B4-BE49-F238E27FC236}">
              <a16:creationId xmlns:a16="http://schemas.microsoft.com/office/drawing/2014/main" id="{39C25714-FFE9-495A-AD40-FFC19BC697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6" name="Rectangle 765">
          <a:extLst>
            <a:ext uri="{FF2B5EF4-FFF2-40B4-BE49-F238E27FC236}">
              <a16:creationId xmlns:a16="http://schemas.microsoft.com/office/drawing/2014/main" id="{2E44B20C-4724-48D3-AC34-A56AE313AE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7" name="Rectangle 11">
          <a:extLst>
            <a:ext uri="{FF2B5EF4-FFF2-40B4-BE49-F238E27FC236}">
              <a16:creationId xmlns:a16="http://schemas.microsoft.com/office/drawing/2014/main" id="{E64E7ED8-335B-49B0-B303-DDDE06E210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8" name="Rectangle 767">
          <a:extLst>
            <a:ext uri="{FF2B5EF4-FFF2-40B4-BE49-F238E27FC236}">
              <a16:creationId xmlns:a16="http://schemas.microsoft.com/office/drawing/2014/main" id="{EB6DBAA3-9AC0-4953-8549-2FE4F670B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135</xdr:row>
      <xdr:rowOff>0</xdr:rowOff>
    </xdr:from>
    <xdr:ext cx="35266" cy="162160"/>
    <xdr:sp macro="" textlink="">
      <xdr:nvSpPr>
        <xdr:cNvPr id="769" name="Rectangle 11">
          <a:extLst>
            <a:ext uri="{FF2B5EF4-FFF2-40B4-BE49-F238E27FC236}">
              <a16:creationId xmlns:a16="http://schemas.microsoft.com/office/drawing/2014/main" id="{6114EFB8-5275-45B9-A8A4-E461D9F443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0" name="Rectangle 769">
          <a:extLst>
            <a:ext uri="{FF2B5EF4-FFF2-40B4-BE49-F238E27FC236}">
              <a16:creationId xmlns:a16="http://schemas.microsoft.com/office/drawing/2014/main" id="{F8E59EE4-256D-46FF-97ED-1173A1C4458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1" name="Rectangle 11">
          <a:extLst>
            <a:ext uri="{FF2B5EF4-FFF2-40B4-BE49-F238E27FC236}">
              <a16:creationId xmlns:a16="http://schemas.microsoft.com/office/drawing/2014/main" id="{1C8EEBBA-FC16-45BA-8C9D-054D7BEB3B2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2" name="Rectangle 771">
          <a:extLst>
            <a:ext uri="{FF2B5EF4-FFF2-40B4-BE49-F238E27FC236}">
              <a16:creationId xmlns:a16="http://schemas.microsoft.com/office/drawing/2014/main" id="{88B64577-9409-4EFF-AEAC-F5638BDD5C8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3" name="Rectangle 11">
          <a:extLst>
            <a:ext uri="{FF2B5EF4-FFF2-40B4-BE49-F238E27FC236}">
              <a16:creationId xmlns:a16="http://schemas.microsoft.com/office/drawing/2014/main" id="{0E86E4FD-D414-4F00-B498-9282237EE8A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4" name="Rectangle 773">
          <a:extLst>
            <a:ext uri="{FF2B5EF4-FFF2-40B4-BE49-F238E27FC236}">
              <a16:creationId xmlns:a16="http://schemas.microsoft.com/office/drawing/2014/main" id="{823C4692-FC54-414E-BAB6-8399C4808EC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5" name="Rectangle 11">
          <a:extLst>
            <a:ext uri="{FF2B5EF4-FFF2-40B4-BE49-F238E27FC236}">
              <a16:creationId xmlns:a16="http://schemas.microsoft.com/office/drawing/2014/main" id="{5D00F0E4-19B8-4C60-888B-3527D05612D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6" name="Rectangle 775">
          <a:extLst>
            <a:ext uri="{FF2B5EF4-FFF2-40B4-BE49-F238E27FC236}">
              <a16:creationId xmlns:a16="http://schemas.microsoft.com/office/drawing/2014/main" id="{FD4FE348-A171-4825-97B0-44B2485FF9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7" name="Rectangle 776">
          <a:extLst>
            <a:ext uri="{FF2B5EF4-FFF2-40B4-BE49-F238E27FC236}">
              <a16:creationId xmlns:a16="http://schemas.microsoft.com/office/drawing/2014/main" id="{F5BC4248-35A6-4633-802E-889F8AD83E7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8" name="Rectangle 777">
          <a:extLst>
            <a:ext uri="{FF2B5EF4-FFF2-40B4-BE49-F238E27FC236}">
              <a16:creationId xmlns:a16="http://schemas.microsoft.com/office/drawing/2014/main" id="{12A47E06-F16B-41BC-8A95-C30D04EAED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79" name="Rectangle 11">
          <a:extLst>
            <a:ext uri="{FF2B5EF4-FFF2-40B4-BE49-F238E27FC236}">
              <a16:creationId xmlns:a16="http://schemas.microsoft.com/office/drawing/2014/main" id="{99A6428E-3D92-487D-ACFB-12554E4659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0" name="Rectangle 779">
          <a:extLst>
            <a:ext uri="{FF2B5EF4-FFF2-40B4-BE49-F238E27FC236}">
              <a16:creationId xmlns:a16="http://schemas.microsoft.com/office/drawing/2014/main" id="{E580C9E0-4CC7-4FC0-ABE8-B0D86D4F179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1" name="Rectangle 11">
          <a:extLst>
            <a:ext uri="{FF2B5EF4-FFF2-40B4-BE49-F238E27FC236}">
              <a16:creationId xmlns:a16="http://schemas.microsoft.com/office/drawing/2014/main" id="{EF0AD0A3-CD6C-44C1-9EB3-8B555A91CBB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2" name="Rectangle 781">
          <a:extLst>
            <a:ext uri="{FF2B5EF4-FFF2-40B4-BE49-F238E27FC236}">
              <a16:creationId xmlns:a16="http://schemas.microsoft.com/office/drawing/2014/main" id="{03FA4DE5-A4A2-49C9-B165-C74AD1092A8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3" name="Rectangle 11">
          <a:extLst>
            <a:ext uri="{FF2B5EF4-FFF2-40B4-BE49-F238E27FC236}">
              <a16:creationId xmlns:a16="http://schemas.microsoft.com/office/drawing/2014/main" id="{2D5167A7-8D49-43EC-8A75-6837BF09A3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4" name="Rectangle 783">
          <a:extLst>
            <a:ext uri="{FF2B5EF4-FFF2-40B4-BE49-F238E27FC236}">
              <a16:creationId xmlns:a16="http://schemas.microsoft.com/office/drawing/2014/main" id="{E6FDB4D5-A678-4352-892B-ADFA36D784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5" name="Rectangle 11">
          <a:extLst>
            <a:ext uri="{FF2B5EF4-FFF2-40B4-BE49-F238E27FC236}">
              <a16:creationId xmlns:a16="http://schemas.microsoft.com/office/drawing/2014/main" id="{F833404A-B509-4BCD-9B61-F10770E3B84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6" name="Rectangle 785">
          <a:extLst>
            <a:ext uri="{FF2B5EF4-FFF2-40B4-BE49-F238E27FC236}">
              <a16:creationId xmlns:a16="http://schemas.microsoft.com/office/drawing/2014/main" id="{0372996B-8E3A-41B9-AE93-4E040458304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7" name="Rectangle 11">
          <a:extLst>
            <a:ext uri="{FF2B5EF4-FFF2-40B4-BE49-F238E27FC236}">
              <a16:creationId xmlns:a16="http://schemas.microsoft.com/office/drawing/2014/main" id="{5C8E58FB-4D67-46C4-B2A1-2D0E194E685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8" name="Rectangle 787">
          <a:extLst>
            <a:ext uri="{FF2B5EF4-FFF2-40B4-BE49-F238E27FC236}">
              <a16:creationId xmlns:a16="http://schemas.microsoft.com/office/drawing/2014/main" id="{2BE92E18-5FD6-4617-8DA1-A4421E3CAAA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89" name="Rectangle 788">
          <a:extLst>
            <a:ext uri="{FF2B5EF4-FFF2-40B4-BE49-F238E27FC236}">
              <a16:creationId xmlns:a16="http://schemas.microsoft.com/office/drawing/2014/main" id="{050CE964-8987-43DC-9487-BA2D7829E6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0" name="Rectangle 789">
          <a:extLst>
            <a:ext uri="{FF2B5EF4-FFF2-40B4-BE49-F238E27FC236}">
              <a16:creationId xmlns:a16="http://schemas.microsoft.com/office/drawing/2014/main" id="{0DFABAD9-0B40-4A5A-836D-94A3E31F0D4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1" name="Rectangle 11">
          <a:extLst>
            <a:ext uri="{FF2B5EF4-FFF2-40B4-BE49-F238E27FC236}">
              <a16:creationId xmlns:a16="http://schemas.microsoft.com/office/drawing/2014/main" id="{FBA4CAC1-6A9F-4913-B71E-61F714A4D9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2" name="Rectangle 791">
          <a:extLst>
            <a:ext uri="{FF2B5EF4-FFF2-40B4-BE49-F238E27FC236}">
              <a16:creationId xmlns:a16="http://schemas.microsoft.com/office/drawing/2014/main" id="{91153395-C284-4C72-9AC2-BED80B110F1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3" name="Rectangle 11">
          <a:extLst>
            <a:ext uri="{FF2B5EF4-FFF2-40B4-BE49-F238E27FC236}">
              <a16:creationId xmlns:a16="http://schemas.microsoft.com/office/drawing/2014/main" id="{C56383B2-7C54-4617-B120-E9B44A7E887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4" name="Rectangle 793">
          <a:extLst>
            <a:ext uri="{FF2B5EF4-FFF2-40B4-BE49-F238E27FC236}">
              <a16:creationId xmlns:a16="http://schemas.microsoft.com/office/drawing/2014/main" id="{822DD96C-5BD7-4512-B05A-ED2A7240192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5" name="Rectangle 11">
          <a:extLst>
            <a:ext uri="{FF2B5EF4-FFF2-40B4-BE49-F238E27FC236}">
              <a16:creationId xmlns:a16="http://schemas.microsoft.com/office/drawing/2014/main" id="{308C8928-F726-443C-B570-67B1ED56AAF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6" name="Rectangle 795">
          <a:extLst>
            <a:ext uri="{FF2B5EF4-FFF2-40B4-BE49-F238E27FC236}">
              <a16:creationId xmlns:a16="http://schemas.microsoft.com/office/drawing/2014/main" id="{0766FE86-1665-4C64-A3B5-9368A0C9F46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7" name="Rectangle 11">
          <a:extLst>
            <a:ext uri="{FF2B5EF4-FFF2-40B4-BE49-F238E27FC236}">
              <a16:creationId xmlns:a16="http://schemas.microsoft.com/office/drawing/2014/main" id="{F1A132F3-A492-4E5F-AE9A-6FBB1F6AFC8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8" name="Rectangle 797">
          <a:extLst>
            <a:ext uri="{FF2B5EF4-FFF2-40B4-BE49-F238E27FC236}">
              <a16:creationId xmlns:a16="http://schemas.microsoft.com/office/drawing/2014/main" id="{188077F1-060F-41F5-9174-69D98705A26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799" name="Rectangle 11">
          <a:extLst>
            <a:ext uri="{FF2B5EF4-FFF2-40B4-BE49-F238E27FC236}">
              <a16:creationId xmlns:a16="http://schemas.microsoft.com/office/drawing/2014/main" id="{9D981823-2D59-4FF0-A164-B37306805DF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0" name="Rectangle 799">
          <a:extLst>
            <a:ext uri="{FF2B5EF4-FFF2-40B4-BE49-F238E27FC236}">
              <a16:creationId xmlns:a16="http://schemas.microsoft.com/office/drawing/2014/main" id="{B30DB43B-363A-41A9-9E3D-594324FBDDB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1" name="Rectangle 800">
          <a:extLst>
            <a:ext uri="{FF2B5EF4-FFF2-40B4-BE49-F238E27FC236}">
              <a16:creationId xmlns:a16="http://schemas.microsoft.com/office/drawing/2014/main" id="{EB32BE46-05FB-4FE1-87EA-2055C62FB47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2" name="Rectangle 801">
          <a:extLst>
            <a:ext uri="{FF2B5EF4-FFF2-40B4-BE49-F238E27FC236}">
              <a16:creationId xmlns:a16="http://schemas.microsoft.com/office/drawing/2014/main" id="{C12B421F-5B7B-4FF4-A42F-52FCDFA8F88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3" name="Rectangle 11">
          <a:extLst>
            <a:ext uri="{FF2B5EF4-FFF2-40B4-BE49-F238E27FC236}">
              <a16:creationId xmlns:a16="http://schemas.microsoft.com/office/drawing/2014/main" id="{32EC8E43-9C46-4EAF-990D-32668B7BF82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4" name="Rectangle 803">
          <a:extLst>
            <a:ext uri="{FF2B5EF4-FFF2-40B4-BE49-F238E27FC236}">
              <a16:creationId xmlns:a16="http://schemas.microsoft.com/office/drawing/2014/main" id="{50BCA28B-CC19-4B1C-A628-9E73586E930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5" name="Rectangle 11">
          <a:extLst>
            <a:ext uri="{FF2B5EF4-FFF2-40B4-BE49-F238E27FC236}">
              <a16:creationId xmlns:a16="http://schemas.microsoft.com/office/drawing/2014/main" id="{C60E0C64-0342-42FA-8511-A8C24637C9E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6" name="Rectangle 805">
          <a:extLst>
            <a:ext uri="{FF2B5EF4-FFF2-40B4-BE49-F238E27FC236}">
              <a16:creationId xmlns:a16="http://schemas.microsoft.com/office/drawing/2014/main" id="{A313CF46-C7E0-44DE-BEE2-C0CC05212C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7" name="Rectangle 11">
          <a:extLst>
            <a:ext uri="{FF2B5EF4-FFF2-40B4-BE49-F238E27FC236}">
              <a16:creationId xmlns:a16="http://schemas.microsoft.com/office/drawing/2014/main" id="{99311C22-DDAC-44ED-A633-9747351344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8" name="Rectangle 807">
          <a:extLst>
            <a:ext uri="{FF2B5EF4-FFF2-40B4-BE49-F238E27FC236}">
              <a16:creationId xmlns:a16="http://schemas.microsoft.com/office/drawing/2014/main" id="{D94601CE-6833-4646-9EAD-D5E6A4B0C6B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09" name="Rectangle 11">
          <a:extLst>
            <a:ext uri="{FF2B5EF4-FFF2-40B4-BE49-F238E27FC236}">
              <a16:creationId xmlns:a16="http://schemas.microsoft.com/office/drawing/2014/main" id="{4B1D00A7-7C45-4EF3-97B9-E9306924A57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0" name="Rectangle 809">
          <a:extLst>
            <a:ext uri="{FF2B5EF4-FFF2-40B4-BE49-F238E27FC236}">
              <a16:creationId xmlns:a16="http://schemas.microsoft.com/office/drawing/2014/main" id="{68D70FD2-4EF0-448C-81A4-A534E84E1B9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1" name="Rectangle 11">
          <a:extLst>
            <a:ext uri="{FF2B5EF4-FFF2-40B4-BE49-F238E27FC236}">
              <a16:creationId xmlns:a16="http://schemas.microsoft.com/office/drawing/2014/main" id="{AE1E1C2C-88E1-4744-8D5A-167E0D19FE1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2" name="Rectangle 811">
          <a:extLst>
            <a:ext uri="{FF2B5EF4-FFF2-40B4-BE49-F238E27FC236}">
              <a16:creationId xmlns:a16="http://schemas.microsoft.com/office/drawing/2014/main" id="{A75AF766-C476-447B-8E37-A348B26A36D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3" name="Rectangle 812">
          <a:extLst>
            <a:ext uri="{FF2B5EF4-FFF2-40B4-BE49-F238E27FC236}">
              <a16:creationId xmlns:a16="http://schemas.microsoft.com/office/drawing/2014/main" id="{79068AED-1329-48D2-AA4F-F537DEA7B2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4" name="Rectangle 813">
          <a:extLst>
            <a:ext uri="{FF2B5EF4-FFF2-40B4-BE49-F238E27FC236}">
              <a16:creationId xmlns:a16="http://schemas.microsoft.com/office/drawing/2014/main" id="{1550AEFC-7084-44CC-A690-46CA3BC4E1D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5" name="Rectangle 11">
          <a:extLst>
            <a:ext uri="{FF2B5EF4-FFF2-40B4-BE49-F238E27FC236}">
              <a16:creationId xmlns:a16="http://schemas.microsoft.com/office/drawing/2014/main" id="{A5D46956-0262-4E70-AA75-5E70743893C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6" name="Rectangle 815">
          <a:extLst>
            <a:ext uri="{FF2B5EF4-FFF2-40B4-BE49-F238E27FC236}">
              <a16:creationId xmlns:a16="http://schemas.microsoft.com/office/drawing/2014/main" id="{518D1312-B855-46F4-95F5-F1B6B307B77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7" name="Rectangle 11">
          <a:extLst>
            <a:ext uri="{FF2B5EF4-FFF2-40B4-BE49-F238E27FC236}">
              <a16:creationId xmlns:a16="http://schemas.microsoft.com/office/drawing/2014/main" id="{4521B4B7-D53F-410B-93E3-F20AB1873B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8" name="Rectangle 817">
          <a:extLst>
            <a:ext uri="{FF2B5EF4-FFF2-40B4-BE49-F238E27FC236}">
              <a16:creationId xmlns:a16="http://schemas.microsoft.com/office/drawing/2014/main" id="{371B4461-3F2F-4CB3-9BB5-683156C1D9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19" name="Rectangle 11">
          <a:extLst>
            <a:ext uri="{FF2B5EF4-FFF2-40B4-BE49-F238E27FC236}">
              <a16:creationId xmlns:a16="http://schemas.microsoft.com/office/drawing/2014/main" id="{758A69CE-0971-4518-8DF1-C3BA2D225BA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0" name="Rectangle 819">
          <a:extLst>
            <a:ext uri="{FF2B5EF4-FFF2-40B4-BE49-F238E27FC236}">
              <a16:creationId xmlns:a16="http://schemas.microsoft.com/office/drawing/2014/main" id="{C877AE81-EF24-410A-B671-F4F94056B3E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1" name="Rectangle 11">
          <a:extLst>
            <a:ext uri="{FF2B5EF4-FFF2-40B4-BE49-F238E27FC236}">
              <a16:creationId xmlns:a16="http://schemas.microsoft.com/office/drawing/2014/main" id="{C32E7B2F-A359-4357-A7A4-2980FDC6B83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2" name="Rectangle 821">
          <a:extLst>
            <a:ext uri="{FF2B5EF4-FFF2-40B4-BE49-F238E27FC236}">
              <a16:creationId xmlns:a16="http://schemas.microsoft.com/office/drawing/2014/main" id="{5608064E-BA25-497F-8E2D-8384831358C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3" name="Rectangle 11">
          <a:extLst>
            <a:ext uri="{FF2B5EF4-FFF2-40B4-BE49-F238E27FC236}">
              <a16:creationId xmlns:a16="http://schemas.microsoft.com/office/drawing/2014/main" id="{03C68716-AB69-49EB-A2E8-056E79C5E5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4" name="Rectangle 823">
          <a:extLst>
            <a:ext uri="{FF2B5EF4-FFF2-40B4-BE49-F238E27FC236}">
              <a16:creationId xmlns:a16="http://schemas.microsoft.com/office/drawing/2014/main" id="{57491D10-B458-400E-9F61-9A2C9A39C43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5" name="Rectangle 824">
          <a:extLst>
            <a:ext uri="{FF2B5EF4-FFF2-40B4-BE49-F238E27FC236}">
              <a16:creationId xmlns:a16="http://schemas.microsoft.com/office/drawing/2014/main" id="{EB8CB14C-620A-476B-B051-6FC133DA67B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6" name="Rectangle 825">
          <a:extLst>
            <a:ext uri="{FF2B5EF4-FFF2-40B4-BE49-F238E27FC236}">
              <a16:creationId xmlns:a16="http://schemas.microsoft.com/office/drawing/2014/main" id="{5C88773E-73DD-448B-86DB-635DC35659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7" name="Rectangle 11">
          <a:extLst>
            <a:ext uri="{FF2B5EF4-FFF2-40B4-BE49-F238E27FC236}">
              <a16:creationId xmlns:a16="http://schemas.microsoft.com/office/drawing/2014/main" id="{FFA6CD66-384B-488C-AC2B-9667AFC84E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8" name="Rectangle 827">
          <a:extLst>
            <a:ext uri="{FF2B5EF4-FFF2-40B4-BE49-F238E27FC236}">
              <a16:creationId xmlns:a16="http://schemas.microsoft.com/office/drawing/2014/main" id="{FB83F8DF-B716-4F18-985A-C591C902B6E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29" name="Rectangle 11">
          <a:extLst>
            <a:ext uri="{FF2B5EF4-FFF2-40B4-BE49-F238E27FC236}">
              <a16:creationId xmlns:a16="http://schemas.microsoft.com/office/drawing/2014/main" id="{3412D8A3-5C6E-48B1-B982-3EC591E1C4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0" name="Rectangle 829">
          <a:extLst>
            <a:ext uri="{FF2B5EF4-FFF2-40B4-BE49-F238E27FC236}">
              <a16:creationId xmlns:a16="http://schemas.microsoft.com/office/drawing/2014/main" id="{91E3F057-9278-4E00-A27B-3D32AEBC05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1" name="Rectangle 11">
          <a:extLst>
            <a:ext uri="{FF2B5EF4-FFF2-40B4-BE49-F238E27FC236}">
              <a16:creationId xmlns:a16="http://schemas.microsoft.com/office/drawing/2014/main" id="{AFE931AA-8E4C-4063-BCA1-17DE7C6458F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2" name="Rectangle 831">
          <a:extLst>
            <a:ext uri="{FF2B5EF4-FFF2-40B4-BE49-F238E27FC236}">
              <a16:creationId xmlns:a16="http://schemas.microsoft.com/office/drawing/2014/main" id="{850D701C-A983-46F0-BAB2-8C16870B66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3" name="Rectangle 11">
          <a:extLst>
            <a:ext uri="{FF2B5EF4-FFF2-40B4-BE49-F238E27FC236}">
              <a16:creationId xmlns:a16="http://schemas.microsoft.com/office/drawing/2014/main" id="{B0687947-4C08-4D42-BAAF-D052A0F4554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4" name="Rectangle 833">
          <a:extLst>
            <a:ext uri="{FF2B5EF4-FFF2-40B4-BE49-F238E27FC236}">
              <a16:creationId xmlns:a16="http://schemas.microsoft.com/office/drawing/2014/main" id="{AB9B32BD-6759-42A8-B4D5-ACA7FF1E859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5" name="Rectangle 11">
          <a:extLst>
            <a:ext uri="{FF2B5EF4-FFF2-40B4-BE49-F238E27FC236}">
              <a16:creationId xmlns:a16="http://schemas.microsoft.com/office/drawing/2014/main" id="{27B62F1C-8D81-42EF-ACE2-ECA0175B9A7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6" name="Rectangle 835">
          <a:extLst>
            <a:ext uri="{FF2B5EF4-FFF2-40B4-BE49-F238E27FC236}">
              <a16:creationId xmlns:a16="http://schemas.microsoft.com/office/drawing/2014/main" id="{C188D40C-D127-4F47-B418-D70E5F52203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7" name="Rectangle 836">
          <a:extLst>
            <a:ext uri="{FF2B5EF4-FFF2-40B4-BE49-F238E27FC236}">
              <a16:creationId xmlns:a16="http://schemas.microsoft.com/office/drawing/2014/main" id="{B301668C-45AC-4161-B171-D3AB1A4671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8" name="Rectangle 837">
          <a:extLst>
            <a:ext uri="{FF2B5EF4-FFF2-40B4-BE49-F238E27FC236}">
              <a16:creationId xmlns:a16="http://schemas.microsoft.com/office/drawing/2014/main" id="{D6243A44-89D1-434E-A8EA-3E329C67D1B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39" name="Rectangle 11">
          <a:extLst>
            <a:ext uri="{FF2B5EF4-FFF2-40B4-BE49-F238E27FC236}">
              <a16:creationId xmlns:a16="http://schemas.microsoft.com/office/drawing/2014/main" id="{277F83A0-F7B5-4850-B897-50E29C1F30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0" name="Rectangle 839">
          <a:extLst>
            <a:ext uri="{FF2B5EF4-FFF2-40B4-BE49-F238E27FC236}">
              <a16:creationId xmlns:a16="http://schemas.microsoft.com/office/drawing/2014/main" id="{6CDED819-EED4-43FE-A833-7CD9067E4AA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1" name="Rectangle 11">
          <a:extLst>
            <a:ext uri="{FF2B5EF4-FFF2-40B4-BE49-F238E27FC236}">
              <a16:creationId xmlns:a16="http://schemas.microsoft.com/office/drawing/2014/main" id="{465B8F0E-06E8-4F70-8527-6F5170B08CC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2" name="Rectangle 841">
          <a:extLst>
            <a:ext uri="{FF2B5EF4-FFF2-40B4-BE49-F238E27FC236}">
              <a16:creationId xmlns:a16="http://schemas.microsoft.com/office/drawing/2014/main" id="{DBFB859E-798A-457E-87A9-D9D8191E979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3" name="Rectangle 11">
          <a:extLst>
            <a:ext uri="{FF2B5EF4-FFF2-40B4-BE49-F238E27FC236}">
              <a16:creationId xmlns:a16="http://schemas.microsoft.com/office/drawing/2014/main" id="{E5625AB6-909A-45F3-9F90-C7F5E483290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4" name="Rectangle 843">
          <a:extLst>
            <a:ext uri="{FF2B5EF4-FFF2-40B4-BE49-F238E27FC236}">
              <a16:creationId xmlns:a16="http://schemas.microsoft.com/office/drawing/2014/main" id="{7B152659-B3BA-48E6-892C-319B0109D6C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5" name="Rectangle 11">
          <a:extLst>
            <a:ext uri="{FF2B5EF4-FFF2-40B4-BE49-F238E27FC236}">
              <a16:creationId xmlns:a16="http://schemas.microsoft.com/office/drawing/2014/main" id="{E2443B22-B9E2-4126-9CCD-DF6F4B5D173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6" name="Rectangle 845">
          <a:extLst>
            <a:ext uri="{FF2B5EF4-FFF2-40B4-BE49-F238E27FC236}">
              <a16:creationId xmlns:a16="http://schemas.microsoft.com/office/drawing/2014/main" id="{DC97724E-CF17-4633-99CA-FE4FD89AD7B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7" name="Rectangle 11">
          <a:extLst>
            <a:ext uri="{FF2B5EF4-FFF2-40B4-BE49-F238E27FC236}">
              <a16:creationId xmlns:a16="http://schemas.microsoft.com/office/drawing/2014/main" id="{38A156B6-AFCE-4F7B-81D9-A3CBCBC983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8" name="Rectangle 847">
          <a:extLst>
            <a:ext uri="{FF2B5EF4-FFF2-40B4-BE49-F238E27FC236}">
              <a16:creationId xmlns:a16="http://schemas.microsoft.com/office/drawing/2014/main" id="{5A66E1C6-15DF-4B1E-8D5D-BFE4F2DB925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49" name="Rectangle 848">
          <a:extLst>
            <a:ext uri="{FF2B5EF4-FFF2-40B4-BE49-F238E27FC236}">
              <a16:creationId xmlns:a16="http://schemas.microsoft.com/office/drawing/2014/main" id="{0A9902A6-DB06-435A-808A-9C5547E0EF0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0" name="Rectangle 849">
          <a:extLst>
            <a:ext uri="{FF2B5EF4-FFF2-40B4-BE49-F238E27FC236}">
              <a16:creationId xmlns:a16="http://schemas.microsoft.com/office/drawing/2014/main" id="{29474BE0-FD2F-4250-A776-9F1A3A33D93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1" name="Rectangle 11">
          <a:extLst>
            <a:ext uri="{FF2B5EF4-FFF2-40B4-BE49-F238E27FC236}">
              <a16:creationId xmlns:a16="http://schemas.microsoft.com/office/drawing/2014/main" id="{A678C224-DF3F-413F-87C7-43C2B910D5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2" name="Rectangle 851">
          <a:extLst>
            <a:ext uri="{FF2B5EF4-FFF2-40B4-BE49-F238E27FC236}">
              <a16:creationId xmlns:a16="http://schemas.microsoft.com/office/drawing/2014/main" id="{8AA43307-C708-4909-AC92-A723116DEC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3" name="Rectangle 11">
          <a:extLst>
            <a:ext uri="{FF2B5EF4-FFF2-40B4-BE49-F238E27FC236}">
              <a16:creationId xmlns:a16="http://schemas.microsoft.com/office/drawing/2014/main" id="{D6A3A734-742C-4E3E-8749-573AB202388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4" name="Rectangle 853">
          <a:extLst>
            <a:ext uri="{FF2B5EF4-FFF2-40B4-BE49-F238E27FC236}">
              <a16:creationId xmlns:a16="http://schemas.microsoft.com/office/drawing/2014/main" id="{D1F3FA77-9CB4-4328-8131-D87DD1A4FE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5" name="Rectangle 11">
          <a:extLst>
            <a:ext uri="{FF2B5EF4-FFF2-40B4-BE49-F238E27FC236}">
              <a16:creationId xmlns:a16="http://schemas.microsoft.com/office/drawing/2014/main" id="{F3D27F76-A035-4208-8105-D86CB9F97E7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6" name="Rectangle 855">
          <a:extLst>
            <a:ext uri="{FF2B5EF4-FFF2-40B4-BE49-F238E27FC236}">
              <a16:creationId xmlns:a16="http://schemas.microsoft.com/office/drawing/2014/main" id="{6F68CA04-3E53-4681-8220-C69232964B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7" name="Rectangle 11">
          <a:extLst>
            <a:ext uri="{FF2B5EF4-FFF2-40B4-BE49-F238E27FC236}">
              <a16:creationId xmlns:a16="http://schemas.microsoft.com/office/drawing/2014/main" id="{7F89B3EE-40CF-49D6-8A77-D6072BB2DF6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8" name="Rectangle 857">
          <a:extLst>
            <a:ext uri="{FF2B5EF4-FFF2-40B4-BE49-F238E27FC236}">
              <a16:creationId xmlns:a16="http://schemas.microsoft.com/office/drawing/2014/main" id="{B70E7F2F-D6AC-45E3-A3CD-82DCA37A383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59" name="Rectangle 11">
          <a:extLst>
            <a:ext uri="{FF2B5EF4-FFF2-40B4-BE49-F238E27FC236}">
              <a16:creationId xmlns:a16="http://schemas.microsoft.com/office/drawing/2014/main" id="{1150408A-20E9-4A8A-BA75-9E91A05972E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0" name="Rectangle 859">
          <a:extLst>
            <a:ext uri="{FF2B5EF4-FFF2-40B4-BE49-F238E27FC236}">
              <a16:creationId xmlns:a16="http://schemas.microsoft.com/office/drawing/2014/main" id="{3E499EE0-F953-4AA9-A4EB-44A1A29546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1" name="Rectangle 860">
          <a:extLst>
            <a:ext uri="{FF2B5EF4-FFF2-40B4-BE49-F238E27FC236}">
              <a16:creationId xmlns:a16="http://schemas.microsoft.com/office/drawing/2014/main" id="{F4A04373-DD21-4825-8477-04869CF661F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2" name="Rectangle 861">
          <a:extLst>
            <a:ext uri="{FF2B5EF4-FFF2-40B4-BE49-F238E27FC236}">
              <a16:creationId xmlns:a16="http://schemas.microsoft.com/office/drawing/2014/main" id="{540D6CE8-7661-47B7-9530-D9B9B66EEB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3" name="Rectangle 11">
          <a:extLst>
            <a:ext uri="{FF2B5EF4-FFF2-40B4-BE49-F238E27FC236}">
              <a16:creationId xmlns:a16="http://schemas.microsoft.com/office/drawing/2014/main" id="{75F993CA-20C6-4194-BCF5-D09535EFD9D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4" name="Rectangle 863">
          <a:extLst>
            <a:ext uri="{FF2B5EF4-FFF2-40B4-BE49-F238E27FC236}">
              <a16:creationId xmlns:a16="http://schemas.microsoft.com/office/drawing/2014/main" id="{7A7EE3F9-B090-432D-9C55-1AFC07C1D1F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149</xdr:row>
      <xdr:rowOff>0</xdr:rowOff>
    </xdr:from>
    <xdr:ext cx="35266" cy="162160"/>
    <xdr:sp macro="" textlink="">
      <xdr:nvSpPr>
        <xdr:cNvPr id="865" name="Rectangle 11">
          <a:extLst>
            <a:ext uri="{FF2B5EF4-FFF2-40B4-BE49-F238E27FC236}">
              <a16:creationId xmlns:a16="http://schemas.microsoft.com/office/drawing/2014/main" id="{89C99E9F-F9EB-4C3D-968A-150431B7B5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66" name="Rectangle 865">
          <a:extLst>
            <a:ext uri="{FF2B5EF4-FFF2-40B4-BE49-F238E27FC236}">
              <a16:creationId xmlns:a16="http://schemas.microsoft.com/office/drawing/2014/main" id="{8E9F77ED-B4D1-4ED6-BB91-E2E133002B2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67" name="Rectangle 11">
          <a:extLst>
            <a:ext uri="{FF2B5EF4-FFF2-40B4-BE49-F238E27FC236}">
              <a16:creationId xmlns:a16="http://schemas.microsoft.com/office/drawing/2014/main" id="{45E81B4D-F682-45E7-9824-D83FFDBAFE3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68" name="Rectangle 867">
          <a:extLst>
            <a:ext uri="{FF2B5EF4-FFF2-40B4-BE49-F238E27FC236}">
              <a16:creationId xmlns:a16="http://schemas.microsoft.com/office/drawing/2014/main" id="{9B3FA548-17D6-42B3-818D-57C23F6AE3D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69" name="Rectangle 11">
          <a:extLst>
            <a:ext uri="{FF2B5EF4-FFF2-40B4-BE49-F238E27FC236}">
              <a16:creationId xmlns:a16="http://schemas.microsoft.com/office/drawing/2014/main" id="{8C75D5E2-C125-48E1-909B-BDEECE595DD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0" name="Rectangle 869">
          <a:extLst>
            <a:ext uri="{FF2B5EF4-FFF2-40B4-BE49-F238E27FC236}">
              <a16:creationId xmlns:a16="http://schemas.microsoft.com/office/drawing/2014/main" id="{5BFA957A-8C39-4119-BFFA-162BC2E4344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1" name="Rectangle 11">
          <a:extLst>
            <a:ext uri="{FF2B5EF4-FFF2-40B4-BE49-F238E27FC236}">
              <a16:creationId xmlns:a16="http://schemas.microsoft.com/office/drawing/2014/main" id="{297B0978-0E7F-4FD4-9989-43E58B4161D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2" name="Rectangle 871">
          <a:extLst>
            <a:ext uri="{FF2B5EF4-FFF2-40B4-BE49-F238E27FC236}">
              <a16:creationId xmlns:a16="http://schemas.microsoft.com/office/drawing/2014/main" id="{3D84909F-67B4-4FED-B64A-A2D694D821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3" name="Rectangle 872">
          <a:extLst>
            <a:ext uri="{FF2B5EF4-FFF2-40B4-BE49-F238E27FC236}">
              <a16:creationId xmlns:a16="http://schemas.microsoft.com/office/drawing/2014/main" id="{D22A3521-D4CF-4C33-9F80-C64B0ACDBD7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4" name="Rectangle 873">
          <a:extLst>
            <a:ext uri="{FF2B5EF4-FFF2-40B4-BE49-F238E27FC236}">
              <a16:creationId xmlns:a16="http://schemas.microsoft.com/office/drawing/2014/main" id="{C199F69F-D24F-4A50-8B24-05AA5267482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5" name="Rectangle 11">
          <a:extLst>
            <a:ext uri="{FF2B5EF4-FFF2-40B4-BE49-F238E27FC236}">
              <a16:creationId xmlns:a16="http://schemas.microsoft.com/office/drawing/2014/main" id="{5877B818-FEB4-4EE7-A5AF-AD34A0A616A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6" name="Rectangle 875">
          <a:extLst>
            <a:ext uri="{FF2B5EF4-FFF2-40B4-BE49-F238E27FC236}">
              <a16:creationId xmlns:a16="http://schemas.microsoft.com/office/drawing/2014/main" id="{D6AC1340-5D7D-443C-830A-BCB392D4CC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7" name="Rectangle 11">
          <a:extLst>
            <a:ext uri="{FF2B5EF4-FFF2-40B4-BE49-F238E27FC236}">
              <a16:creationId xmlns:a16="http://schemas.microsoft.com/office/drawing/2014/main" id="{A658F32B-FDD2-4BB4-BAEA-9D6750BFB87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8" name="Rectangle 877">
          <a:extLst>
            <a:ext uri="{FF2B5EF4-FFF2-40B4-BE49-F238E27FC236}">
              <a16:creationId xmlns:a16="http://schemas.microsoft.com/office/drawing/2014/main" id="{C61B36AC-F8F6-4D05-9A75-C7803B84F6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79" name="Rectangle 11">
          <a:extLst>
            <a:ext uri="{FF2B5EF4-FFF2-40B4-BE49-F238E27FC236}">
              <a16:creationId xmlns:a16="http://schemas.microsoft.com/office/drawing/2014/main" id="{43419F40-D3C0-4EA0-B3A6-AF775C2837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0" name="Rectangle 879">
          <a:extLst>
            <a:ext uri="{FF2B5EF4-FFF2-40B4-BE49-F238E27FC236}">
              <a16:creationId xmlns:a16="http://schemas.microsoft.com/office/drawing/2014/main" id="{B92F6805-2BBC-4291-A997-9CC57A33FA5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1" name="Rectangle 11">
          <a:extLst>
            <a:ext uri="{FF2B5EF4-FFF2-40B4-BE49-F238E27FC236}">
              <a16:creationId xmlns:a16="http://schemas.microsoft.com/office/drawing/2014/main" id="{F58BDF4F-3A4A-4C12-B22C-167905F5B1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2" name="Rectangle 881">
          <a:extLst>
            <a:ext uri="{FF2B5EF4-FFF2-40B4-BE49-F238E27FC236}">
              <a16:creationId xmlns:a16="http://schemas.microsoft.com/office/drawing/2014/main" id="{EEB6E165-73FA-4CBF-AF23-34968F16991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3" name="Rectangle 11">
          <a:extLst>
            <a:ext uri="{FF2B5EF4-FFF2-40B4-BE49-F238E27FC236}">
              <a16:creationId xmlns:a16="http://schemas.microsoft.com/office/drawing/2014/main" id="{D11221DC-10DA-47B3-8841-5FF7D1C7364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4" name="Rectangle 883">
          <a:extLst>
            <a:ext uri="{FF2B5EF4-FFF2-40B4-BE49-F238E27FC236}">
              <a16:creationId xmlns:a16="http://schemas.microsoft.com/office/drawing/2014/main" id="{CFDCC912-8640-401F-9F19-36A6288BEEE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5" name="Rectangle 884">
          <a:extLst>
            <a:ext uri="{FF2B5EF4-FFF2-40B4-BE49-F238E27FC236}">
              <a16:creationId xmlns:a16="http://schemas.microsoft.com/office/drawing/2014/main" id="{EE6B501E-45DB-4BBC-952C-38FF8D231CF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6" name="Rectangle 885">
          <a:extLst>
            <a:ext uri="{FF2B5EF4-FFF2-40B4-BE49-F238E27FC236}">
              <a16:creationId xmlns:a16="http://schemas.microsoft.com/office/drawing/2014/main" id="{775FF8C1-B82A-4B67-A32E-8748FC8AED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7" name="Rectangle 11">
          <a:extLst>
            <a:ext uri="{FF2B5EF4-FFF2-40B4-BE49-F238E27FC236}">
              <a16:creationId xmlns:a16="http://schemas.microsoft.com/office/drawing/2014/main" id="{45982CEE-EBDB-4897-8639-CBF06F7CEEF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8" name="Rectangle 887">
          <a:extLst>
            <a:ext uri="{FF2B5EF4-FFF2-40B4-BE49-F238E27FC236}">
              <a16:creationId xmlns:a16="http://schemas.microsoft.com/office/drawing/2014/main" id="{096AE34B-308D-43A0-A7CD-EA6EE1708C0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89" name="Rectangle 11">
          <a:extLst>
            <a:ext uri="{FF2B5EF4-FFF2-40B4-BE49-F238E27FC236}">
              <a16:creationId xmlns:a16="http://schemas.microsoft.com/office/drawing/2014/main" id="{0805895B-A1A6-4DE6-AAD8-458E9784D07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0" name="Rectangle 889">
          <a:extLst>
            <a:ext uri="{FF2B5EF4-FFF2-40B4-BE49-F238E27FC236}">
              <a16:creationId xmlns:a16="http://schemas.microsoft.com/office/drawing/2014/main" id="{98C24EB5-D51C-4F1D-AB83-3C27B11CFA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1" name="Rectangle 11">
          <a:extLst>
            <a:ext uri="{FF2B5EF4-FFF2-40B4-BE49-F238E27FC236}">
              <a16:creationId xmlns:a16="http://schemas.microsoft.com/office/drawing/2014/main" id="{4EE3E305-F709-4C74-B58E-9D3F798525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2" name="Rectangle 891">
          <a:extLst>
            <a:ext uri="{FF2B5EF4-FFF2-40B4-BE49-F238E27FC236}">
              <a16:creationId xmlns:a16="http://schemas.microsoft.com/office/drawing/2014/main" id="{32350E94-2600-4858-93A6-A23B9F7BE42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3" name="Rectangle 11">
          <a:extLst>
            <a:ext uri="{FF2B5EF4-FFF2-40B4-BE49-F238E27FC236}">
              <a16:creationId xmlns:a16="http://schemas.microsoft.com/office/drawing/2014/main" id="{3FD51965-56F6-49CC-8C3F-802674ED424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4" name="Rectangle 893">
          <a:extLst>
            <a:ext uri="{FF2B5EF4-FFF2-40B4-BE49-F238E27FC236}">
              <a16:creationId xmlns:a16="http://schemas.microsoft.com/office/drawing/2014/main" id="{AA3C039D-D72E-4B57-B989-0F41AB1ECF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5" name="Rectangle 11">
          <a:extLst>
            <a:ext uri="{FF2B5EF4-FFF2-40B4-BE49-F238E27FC236}">
              <a16:creationId xmlns:a16="http://schemas.microsoft.com/office/drawing/2014/main" id="{340B21D5-344C-4071-892F-FE4B22BC6A1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6" name="Rectangle 895">
          <a:extLst>
            <a:ext uri="{FF2B5EF4-FFF2-40B4-BE49-F238E27FC236}">
              <a16:creationId xmlns:a16="http://schemas.microsoft.com/office/drawing/2014/main" id="{AF7DCDFA-D961-4C8C-9775-0DFFB977487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7" name="Rectangle 896">
          <a:extLst>
            <a:ext uri="{FF2B5EF4-FFF2-40B4-BE49-F238E27FC236}">
              <a16:creationId xmlns:a16="http://schemas.microsoft.com/office/drawing/2014/main" id="{69235FE9-E3F0-4F4D-B226-61CB57801B1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8" name="Rectangle 897">
          <a:extLst>
            <a:ext uri="{FF2B5EF4-FFF2-40B4-BE49-F238E27FC236}">
              <a16:creationId xmlns:a16="http://schemas.microsoft.com/office/drawing/2014/main" id="{4A1166AF-EA09-47DD-B079-6A682B3E92E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899" name="Rectangle 11">
          <a:extLst>
            <a:ext uri="{FF2B5EF4-FFF2-40B4-BE49-F238E27FC236}">
              <a16:creationId xmlns:a16="http://schemas.microsoft.com/office/drawing/2014/main" id="{D4C82ADA-0FE5-4292-AFDF-5CED27EDC6E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0" name="Rectangle 899">
          <a:extLst>
            <a:ext uri="{FF2B5EF4-FFF2-40B4-BE49-F238E27FC236}">
              <a16:creationId xmlns:a16="http://schemas.microsoft.com/office/drawing/2014/main" id="{CC875F16-D548-4431-AB73-DE7E7D006A6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1" name="Rectangle 11">
          <a:extLst>
            <a:ext uri="{FF2B5EF4-FFF2-40B4-BE49-F238E27FC236}">
              <a16:creationId xmlns:a16="http://schemas.microsoft.com/office/drawing/2014/main" id="{79F689DE-3AF2-4480-93D9-00BE6839FBC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2" name="Rectangle 901">
          <a:extLst>
            <a:ext uri="{FF2B5EF4-FFF2-40B4-BE49-F238E27FC236}">
              <a16:creationId xmlns:a16="http://schemas.microsoft.com/office/drawing/2014/main" id="{F04867F9-C8BA-4EEB-A3C9-CA600C08DB8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3" name="Rectangle 11">
          <a:extLst>
            <a:ext uri="{FF2B5EF4-FFF2-40B4-BE49-F238E27FC236}">
              <a16:creationId xmlns:a16="http://schemas.microsoft.com/office/drawing/2014/main" id="{44B2E339-AF0C-497F-8B3C-9E38E2BC5E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4" name="Rectangle 903">
          <a:extLst>
            <a:ext uri="{FF2B5EF4-FFF2-40B4-BE49-F238E27FC236}">
              <a16:creationId xmlns:a16="http://schemas.microsoft.com/office/drawing/2014/main" id="{AC6A41D0-33AC-4B45-A664-FFCBD90C2E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5" name="Rectangle 11">
          <a:extLst>
            <a:ext uri="{FF2B5EF4-FFF2-40B4-BE49-F238E27FC236}">
              <a16:creationId xmlns:a16="http://schemas.microsoft.com/office/drawing/2014/main" id="{BA8DC5E1-DF93-4B1A-9552-195272EEE0A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6" name="Rectangle 905">
          <a:extLst>
            <a:ext uri="{FF2B5EF4-FFF2-40B4-BE49-F238E27FC236}">
              <a16:creationId xmlns:a16="http://schemas.microsoft.com/office/drawing/2014/main" id="{C2EA88B5-2885-4CBA-8F4F-8E93BE6CA79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7" name="Rectangle 11">
          <a:extLst>
            <a:ext uri="{FF2B5EF4-FFF2-40B4-BE49-F238E27FC236}">
              <a16:creationId xmlns:a16="http://schemas.microsoft.com/office/drawing/2014/main" id="{B0E47382-F83F-457E-9F26-A347D9EB51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8" name="Rectangle 907">
          <a:extLst>
            <a:ext uri="{FF2B5EF4-FFF2-40B4-BE49-F238E27FC236}">
              <a16:creationId xmlns:a16="http://schemas.microsoft.com/office/drawing/2014/main" id="{65BF680C-47A9-4D86-9457-FB9B4CAC951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09" name="Rectangle 908">
          <a:extLst>
            <a:ext uri="{FF2B5EF4-FFF2-40B4-BE49-F238E27FC236}">
              <a16:creationId xmlns:a16="http://schemas.microsoft.com/office/drawing/2014/main" id="{A08C1132-0F37-4DB5-A838-6112DCA4F39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0" name="Rectangle 909">
          <a:extLst>
            <a:ext uri="{FF2B5EF4-FFF2-40B4-BE49-F238E27FC236}">
              <a16:creationId xmlns:a16="http://schemas.microsoft.com/office/drawing/2014/main" id="{637A4BE4-6588-4965-B49F-CF3F1C1807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1" name="Rectangle 11">
          <a:extLst>
            <a:ext uri="{FF2B5EF4-FFF2-40B4-BE49-F238E27FC236}">
              <a16:creationId xmlns:a16="http://schemas.microsoft.com/office/drawing/2014/main" id="{DF643355-8D54-433E-8FA4-A06D198537A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2" name="Rectangle 911">
          <a:extLst>
            <a:ext uri="{FF2B5EF4-FFF2-40B4-BE49-F238E27FC236}">
              <a16:creationId xmlns:a16="http://schemas.microsoft.com/office/drawing/2014/main" id="{6CDC19EB-167C-4A5F-BACA-BA8EAB8E4B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3" name="Rectangle 11">
          <a:extLst>
            <a:ext uri="{FF2B5EF4-FFF2-40B4-BE49-F238E27FC236}">
              <a16:creationId xmlns:a16="http://schemas.microsoft.com/office/drawing/2014/main" id="{883511FB-56FB-4146-AE95-92438BC985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4" name="Rectangle 913">
          <a:extLst>
            <a:ext uri="{FF2B5EF4-FFF2-40B4-BE49-F238E27FC236}">
              <a16:creationId xmlns:a16="http://schemas.microsoft.com/office/drawing/2014/main" id="{E1BF991B-AA2A-443E-A5A4-A7E3F2E0D3D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5" name="Rectangle 11">
          <a:extLst>
            <a:ext uri="{FF2B5EF4-FFF2-40B4-BE49-F238E27FC236}">
              <a16:creationId xmlns:a16="http://schemas.microsoft.com/office/drawing/2014/main" id="{0BFC7E63-62BE-4EC6-BF60-44E9E5A7FB0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6" name="Rectangle 915">
          <a:extLst>
            <a:ext uri="{FF2B5EF4-FFF2-40B4-BE49-F238E27FC236}">
              <a16:creationId xmlns:a16="http://schemas.microsoft.com/office/drawing/2014/main" id="{6F009C09-CC89-45C3-9696-74179ABF91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7" name="Rectangle 11">
          <a:extLst>
            <a:ext uri="{FF2B5EF4-FFF2-40B4-BE49-F238E27FC236}">
              <a16:creationId xmlns:a16="http://schemas.microsoft.com/office/drawing/2014/main" id="{D32D75A9-B5FC-4DD0-A9F8-E74ABF5564A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8" name="Rectangle 917">
          <a:extLst>
            <a:ext uri="{FF2B5EF4-FFF2-40B4-BE49-F238E27FC236}">
              <a16:creationId xmlns:a16="http://schemas.microsoft.com/office/drawing/2014/main" id="{A90460EE-3ED0-4260-B297-A7CDB340825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19" name="Rectangle 11">
          <a:extLst>
            <a:ext uri="{FF2B5EF4-FFF2-40B4-BE49-F238E27FC236}">
              <a16:creationId xmlns:a16="http://schemas.microsoft.com/office/drawing/2014/main" id="{48DB7449-004F-41D4-A1F4-96D26DE5FD1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0" name="Rectangle 919">
          <a:extLst>
            <a:ext uri="{FF2B5EF4-FFF2-40B4-BE49-F238E27FC236}">
              <a16:creationId xmlns:a16="http://schemas.microsoft.com/office/drawing/2014/main" id="{38A19747-6163-40A3-A866-B4EF20F627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1" name="Rectangle 920">
          <a:extLst>
            <a:ext uri="{FF2B5EF4-FFF2-40B4-BE49-F238E27FC236}">
              <a16:creationId xmlns:a16="http://schemas.microsoft.com/office/drawing/2014/main" id="{7B77D41B-3C99-4F73-BE1E-E09E930D05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2" name="Rectangle 921">
          <a:extLst>
            <a:ext uri="{FF2B5EF4-FFF2-40B4-BE49-F238E27FC236}">
              <a16:creationId xmlns:a16="http://schemas.microsoft.com/office/drawing/2014/main" id="{C5967FD4-9A30-4280-8FAD-3D5AEBDF631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3" name="Rectangle 11">
          <a:extLst>
            <a:ext uri="{FF2B5EF4-FFF2-40B4-BE49-F238E27FC236}">
              <a16:creationId xmlns:a16="http://schemas.microsoft.com/office/drawing/2014/main" id="{F7059667-6515-4225-B34C-1EB4A9D2F9C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4" name="Rectangle 923">
          <a:extLst>
            <a:ext uri="{FF2B5EF4-FFF2-40B4-BE49-F238E27FC236}">
              <a16:creationId xmlns:a16="http://schemas.microsoft.com/office/drawing/2014/main" id="{05EE6927-79DB-4C46-8BC9-6F6E8AA9CD1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5" name="Rectangle 11">
          <a:extLst>
            <a:ext uri="{FF2B5EF4-FFF2-40B4-BE49-F238E27FC236}">
              <a16:creationId xmlns:a16="http://schemas.microsoft.com/office/drawing/2014/main" id="{7D9A256C-0503-42E5-8E48-1C29D20C55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6" name="Rectangle 925">
          <a:extLst>
            <a:ext uri="{FF2B5EF4-FFF2-40B4-BE49-F238E27FC236}">
              <a16:creationId xmlns:a16="http://schemas.microsoft.com/office/drawing/2014/main" id="{50B64936-D36A-4712-BCB8-BAD47E4A0D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7" name="Rectangle 11">
          <a:extLst>
            <a:ext uri="{FF2B5EF4-FFF2-40B4-BE49-F238E27FC236}">
              <a16:creationId xmlns:a16="http://schemas.microsoft.com/office/drawing/2014/main" id="{D29434B6-743A-4C35-AE75-7C93305BC52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8" name="Rectangle 927">
          <a:extLst>
            <a:ext uri="{FF2B5EF4-FFF2-40B4-BE49-F238E27FC236}">
              <a16:creationId xmlns:a16="http://schemas.microsoft.com/office/drawing/2014/main" id="{36D499DE-0358-4142-8722-744864B7EE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29" name="Rectangle 11">
          <a:extLst>
            <a:ext uri="{FF2B5EF4-FFF2-40B4-BE49-F238E27FC236}">
              <a16:creationId xmlns:a16="http://schemas.microsoft.com/office/drawing/2014/main" id="{A45FBAE4-5F72-428A-B9B6-7EB8852A834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0" name="Rectangle 929">
          <a:extLst>
            <a:ext uri="{FF2B5EF4-FFF2-40B4-BE49-F238E27FC236}">
              <a16:creationId xmlns:a16="http://schemas.microsoft.com/office/drawing/2014/main" id="{A9A81278-7D15-4D23-BB1E-8CFDFEEAE8A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1" name="Rectangle 11">
          <a:extLst>
            <a:ext uri="{FF2B5EF4-FFF2-40B4-BE49-F238E27FC236}">
              <a16:creationId xmlns:a16="http://schemas.microsoft.com/office/drawing/2014/main" id="{F84C9090-82AD-4097-A481-0C140F5805F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2" name="Rectangle 931">
          <a:extLst>
            <a:ext uri="{FF2B5EF4-FFF2-40B4-BE49-F238E27FC236}">
              <a16:creationId xmlns:a16="http://schemas.microsoft.com/office/drawing/2014/main" id="{B67F5FB3-06B0-405A-993A-A077276251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3" name="Rectangle 932">
          <a:extLst>
            <a:ext uri="{FF2B5EF4-FFF2-40B4-BE49-F238E27FC236}">
              <a16:creationId xmlns:a16="http://schemas.microsoft.com/office/drawing/2014/main" id="{8ABC7238-366D-4E0E-9D72-AC4FF6783A0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4" name="Rectangle 933">
          <a:extLst>
            <a:ext uri="{FF2B5EF4-FFF2-40B4-BE49-F238E27FC236}">
              <a16:creationId xmlns:a16="http://schemas.microsoft.com/office/drawing/2014/main" id="{339B3DA5-3D61-4C66-8E84-0AD830C97F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5" name="Rectangle 11">
          <a:extLst>
            <a:ext uri="{FF2B5EF4-FFF2-40B4-BE49-F238E27FC236}">
              <a16:creationId xmlns:a16="http://schemas.microsoft.com/office/drawing/2014/main" id="{D425E882-CA79-4FDF-B482-718FA2A931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6" name="Rectangle 935">
          <a:extLst>
            <a:ext uri="{FF2B5EF4-FFF2-40B4-BE49-F238E27FC236}">
              <a16:creationId xmlns:a16="http://schemas.microsoft.com/office/drawing/2014/main" id="{8E806419-FD7B-42B2-B1B0-58ECA70315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7" name="Rectangle 11">
          <a:extLst>
            <a:ext uri="{FF2B5EF4-FFF2-40B4-BE49-F238E27FC236}">
              <a16:creationId xmlns:a16="http://schemas.microsoft.com/office/drawing/2014/main" id="{653DA17A-86D0-4C7A-9636-702F268CC94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8" name="Rectangle 937">
          <a:extLst>
            <a:ext uri="{FF2B5EF4-FFF2-40B4-BE49-F238E27FC236}">
              <a16:creationId xmlns:a16="http://schemas.microsoft.com/office/drawing/2014/main" id="{E240CBC2-ED48-4B62-92F2-5545D662F24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39" name="Rectangle 11">
          <a:extLst>
            <a:ext uri="{FF2B5EF4-FFF2-40B4-BE49-F238E27FC236}">
              <a16:creationId xmlns:a16="http://schemas.microsoft.com/office/drawing/2014/main" id="{6EB33388-1E64-45D0-8D58-131C7998AB8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0" name="Rectangle 939">
          <a:extLst>
            <a:ext uri="{FF2B5EF4-FFF2-40B4-BE49-F238E27FC236}">
              <a16:creationId xmlns:a16="http://schemas.microsoft.com/office/drawing/2014/main" id="{5687087A-9558-475D-B5FE-0DF01C681DC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1" name="Rectangle 11">
          <a:extLst>
            <a:ext uri="{FF2B5EF4-FFF2-40B4-BE49-F238E27FC236}">
              <a16:creationId xmlns:a16="http://schemas.microsoft.com/office/drawing/2014/main" id="{74933A1C-294F-45FC-83A6-C4ECB4CEC15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2" name="Rectangle 941">
          <a:extLst>
            <a:ext uri="{FF2B5EF4-FFF2-40B4-BE49-F238E27FC236}">
              <a16:creationId xmlns:a16="http://schemas.microsoft.com/office/drawing/2014/main" id="{80D30021-53EB-41EE-9EBE-B4CB3FC076A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3" name="Rectangle 11">
          <a:extLst>
            <a:ext uri="{FF2B5EF4-FFF2-40B4-BE49-F238E27FC236}">
              <a16:creationId xmlns:a16="http://schemas.microsoft.com/office/drawing/2014/main" id="{3925D4EA-72AF-4F48-ADD8-3059E7C5F55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4" name="Rectangle 943">
          <a:extLst>
            <a:ext uri="{FF2B5EF4-FFF2-40B4-BE49-F238E27FC236}">
              <a16:creationId xmlns:a16="http://schemas.microsoft.com/office/drawing/2014/main" id="{0582D6AB-F73C-44F2-A878-6C677BF1EBF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5" name="Rectangle 944">
          <a:extLst>
            <a:ext uri="{FF2B5EF4-FFF2-40B4-BE49-F238E27FC236}">
              <a16:creationId xmlns:a16="http://schemas.microsoft.com/office/drawing/2014/main" id="{2B37C5C4-BFEC-4786-BEF3-24C10F34D38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6" name="Rectangle 945">
          <a:extLst>
            <a:ext uri="{FF2B5EF4-FFF2-40B4-BE49-F238E27FC236}">
              <a16:creationId xmlns:a16="http://schemas.microsoft.com/office/drawing/2014/main" id="{30D58458-EC00-4A60-B86D-DFDE7374841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7" name="Rectangle 11">
          <a:extLst>
            <a:ext uri="{FF2B5EF4-FFF2-40B4-BE49-F238E27FC236}">
              <a16:creationId xmlns:a16="http://schemas.microsoft.com/office/drawing/2014/main" id="{9980A6F8-3FE0-497E-83D3-507A1A0873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8" name="Rectangle 947">
          <a:extLst>
            <a:ext uri="{FF2B5EF4-FFF2-40B4-BE49-F238E27FC236}">
              <a16:creationId xmlns:a16="http://schemas.microsoft.com/office/drawing/2014/main" id="{67B4A4EB-7193-4EBC-825F-B7E9F675E93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49" name="Rectangle 11">
          <a:extLst>
            <a:ext uri="{FF2B5EF4-FFF2-40B4-BE49-F238E27FC236}">
              <a16:creationId xmlns:a16="http://schemas.microsoft.com/office/drawing/2014/main" id="{BAA3FDC2-F456-477C-8639-A19F15B8003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0" name="Rectangle 949">
          <a:extLst>
            <a:ext uri="{FF2B5EF4-FFF2-40B4-BE49-F238E27FC236}">
              <a16:creationId xmlns:a16="http://schemas.microsoft.com/office/drawing/2014/main" id="{DD15E2F5-EBF7-46A2-A6F4-9FCBE4AF1CC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1" name="Rectangle 11">
          <a:extLst>
            <a:ext uri="{FF2B5EF4-FFF2-40B4-BE49-F238E27FC236}">
              <a16:creationId xmlns:a16="http://schemas.microsoft.com/office/drawing/2014/main" id="{113893CF-D6A6-4935-90A0-E15B93FB069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2" name="Rectangle 951">
          <a:extLst>
            <a:ext uri="{FF2B5EF4-FFF2-40B4-BE49-F238E27FC236}">
              <a16:creationId xmlns:a16="http://schemas.microsoft.com/office/drawing/2014/main" id="{595FACFD-40B7-41BB-BA0A-5B7EBAFD6C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3" name="Rectangle 11">
          <a:extLst>
            <a:ext uri="{FF2B5EF4-FFF2-40B4-BE49-F238E27FC236}">
              <a16:creationId xmlns:a16="http://schemas.microsoft.com/office/drawing/2014/main" id="{1DC4151E-FCF2-4B28-937D-393AF8795D8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4" name="Rectangle 953">
          <a:extLst>
            <a:ext uri="{FF2B5EF4-FFF2-40B4-BE49-F238E27FC236}">
              <a16:creationId xmlns:a16="http://schemas.microsoft.com/office/drawing/2014/main" id="{2951A82B-D69F-4E9E-B296-1A20977D7E7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5" name="Rectangle 11">
          <a:extLst>
            <a:ext uri="{FF2B5EF4-FFF2-40B4-BE49-F238E27FC236}">
              <a16:creationId xmlns:a16="http://schemas.microsoft.com/office/drawing/2014/main" id="{761F7642-972D-4A89-9142-140B98939D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6" name="Rectangle 955">
          <a:extLst>
            <a:ext uri="{FF2B5EF4-FFF2-40B4-BE49-F238E27FC236}">
              <a16:creationId xmlns:a16="http://schemas.microsoft.com/office/drawing/2014/main" id="{5C904A95-502C-4C92-98CF-126B97FD38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7" name="Rectangle 956">
          <a:extLst>
            <a:ext uri="{FF2B5EF4-FFF2-40B4-BE49-F238E27FC236}">
              <a16:creationId xmlns:a16="http://schemas.microsoft.com/office/drawing/2014/main" id="{FD0CCB6A-4E1B-47CE-9942-BEEF381A29E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8" name="Rectangle 957">
          <a:extLst>
            <a:ext uri="{FF2B5EF4-FFF2-40B4-BE49-F238E27FC236}">
              <a16:creationId xmlns:a16="http://schemas.microsoft.com/office/drawing/2014/main" id="{27CC3A7F-BB92-4DE6-9FDF-86D5617DB6A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59" name="Rectangle 11">
          <a:extLst>
            <a:ext uri="{FF2B5EF4-FFF2-40B4-BE49-F238E27FC236}">
              <a16:creationId xmlns:a16="http://schemas.microsoft.com/office/drawing/2014/main" id="{063ED5E2-097F-4F5F-A81E-54D01D6C833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60" name="Rectangle 959">
          <a:extLst>
            <a:ext uri="{FF2B5EF4-FFF2-40B4-BE49-F238E27FC236}">
              <a16:creationId xmlns:a16="http://schemas.microsoft.com/office/drawing/2014/main" id="{D1D930DA-04F5-47CD-B39C-18801742D8D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961" name="Rectangle 11">
          <a:extLst>
            <a:ext uri="{FF2B5EF4-FFF2-40B4-BE49-F238E27FC236}">
              <a16:creationId xmlns:a16="http://schemas.microsoft.com/office/drawing/2014/main" id="{09F8BC97-45CA-4DE1-8A74-2613D29C71B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2" name="Rectangle 961">
          <a:extLst>
            <a:ext uri="{FF2B5EF4-FFF2-40B4-BE49-F238E27FC236}">
              <a16:creationId xmlns:a16="http://schemas.microsoft.com/office/drawing/2014/main" id="{C251B681-C460-43B5-B879-265305DAFA2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3" name="Rectangle 11">
          <a:extLst>
            <a:ext uri="{FF2B5EF4-FFF2-40B4-BE49-F238E27FC236}">
              <a16:creationId xmlns:a16="http://schemas.microsoft.com/office/drawing/2014/main" id="{F5D81278-05ED-4EC8-A39E-2F3A3D06CC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4" name="Rectangle 963">
          <a:extLst>
            <a:ext uri="{FF2B5EF4-FFF2-40B4-BE49-F238E27FC236}">
              <a16:creationId xmlns:a16="http://schemas.microsoft.com/office/drawing/2014/main" id="{2845C003-2487-474A-9CB7-5C736535832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5" name="Rectangle 11">
          <a:extLst>
            <a:ext uri="{FF2B5EF4-FFF2-40B4-BE49-F238E27FC236}">
              <a16:creationId xmlns:a16="http://schemas.microsoft.com/office/drawing/2014/main" id="{EB551143-2A60-4B2F-8A4F-6C528B97B49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6" name="Rectangle 965">
          <a:extLst>
            <a:ext uri="{FF2B5EF4-FFF2-40B4-BE49-F238E27FC236}">
              <a16:creationId xmlns:a16="http://schemas.microsoft.com/office/drawing/2014/main" id="{D28082CA-98B2-4095-B5CC-D808EB5BEC5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7" name="Rectangle 11">
          <a:extLst>
            <a:ext uri="{FF2B5EF4-FFF2-40B4-BE49-F238E27FC236}">
              <a16:creationId xmlns:a16="http://schemas.microsoft.com/office/drawing/2014/main" id="{4F5F7F8D-7728-45D5-A2B1-9BC5A1E64C3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8" name="Rectangle 967">
          <a:extLst>
            <a:ext uri="{FF2B5EF4-FFF2-40B4-BE49-F238E27FC236}">
              <a16:creationId xmlns:a16="http://schemas.microsoft.com/office/drawing/2014/main" id="{976E2233-39ED-4F2D-B03F-E689FC2966E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69" name="Rectangle 968">
          <a:extLst>
            <a:ext uri="{FF2B5EF4-FFF2-40B4-BE49-F238E27FC236}">
              <a16:creationId xmlns:a16="http://schemas.microsoft.com/office/drawing/2014/main" id="{7DFC9F2D-A17B-48A7-8561-519122EC34E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0" name="Rectangle 969">
          <a:extLst>
            <a:ext uri="{FF2B5EF4-FFF2-40B4-BE49-F238E27FC236}">
              <a16:creationId xmlns:a16="http://schemas.microsoft.com/office/drawing/2014/main" id="{9BE5C75E-81E8-4A09-8072-1CE8E61E14C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1" name="Rectangle 11">
          <a:extLst>
            <a:ext uri="{FF2B5EF4-FFF2-40B4-BE49-F238E27FC236}">
              <a16:creationId xmlns:a16="http://schemas.microsoft.com/office/drawing/2014/main" id="{F1088876-21D7-4118-87D0-6D1EC1518BE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2" name="Rectangle 971">
          <a:extLst>
            <a:ext uri="{FF2B5EF4-FFF2-40B4-BE49-F238E27FC236}">
              <a16:creationId xmlns:a16="http://schemas.microsoft.com/office/drawing/2014/main" id="{C496303A-867E-455A-997A-769B336BD8D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3" name="Rectangle 11">
          <a:extLst>
            <a:ext uri="{FF2B5EF4-FFF2-40B4-BE49-F238E27FC236}">
              <a16:creationId xmlns:a16="http://schemas.microsoft.com/office/drawing/2014/main" id="{0C888970-B59E-4A97-95D5-BDA3470607C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4" name="Rectangle 973">
          <a:extLst>
            <a:ext uri="{FF2B5EF4-FFF2-40B4-BE49-F238E27FC236}">
              <a16:creationId xmlns:a16="http://schemas.microsoft.com/office/drawing/2014/main" id="{70AA6B52-9092-45EE-86F2-EA207A72947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5" name="Rectangle 11">
          <a:extLst>
            <a:ext uri="{FF2B5EF4-FFF2-40B4-BE49-F238E27FC236}">
              <a16:creationId xmlns:a16="http://schemas.microsoft.com/office/drawing/2014/main" id="{99F25CAB-6636-4988-8EA9-5398363EB6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6" name="Rectangle 975">
          <a:extLst>
            <a:ext uri="{FF2B5EF4-FFF2-40B4-BE49-F238E27FC236}">
              <a16:creationId xmlns:a16="http://schemas.microsoft.com/office/drawing/2014/main" id="{5385AD9E-924B-4B5E-A1DB-4FA94316482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7" name="Rectangle 11">
          <a:extLst>
            <a:ext uri="{FF2B5EF4-FFF2-40B4-BE49-F238E27FC236}">
              <a16:creationId xmlns:a16="http://schemas.microsoft.com/office/drawing/2014/main" id="{8CE6A513-4DF7-4A06-BE0A-1D56969997E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8" name="Rectangle 977">
          <a:extLst>
            <a:ext uri="{FF2B5EF4-FFF2-40B4-BE49-F238E27FC236}">
              <a16:creationId xmlns:a16="http://schemas.microsoft.com/office/drawing/2014/main" id="{B1EE7DFD-23EF-42DF-B59B-3BAF5EDC45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79" name="Rectangle 11">
          <a:extLst>
            <a:ext uri="{FF2B5EF4-FFF2-40B4-BE49-F238E27FC236}">
              <a16:creationId xmlns:a16="http://schemas.microsoft.com/office/drawing/2014/main" id="{AF1855E6-474C-4EC7-AC73-149AB82B14A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0" name="Rectangle 979">
          <a:extLst>
            <a:ext uri="{FF2B5EF4-FFF2-40B4-BE49-F238E27FC236}">
              <a16:creationId xmlns:a16="http://schemas.microsoft.com/office/drawing/2014/main" id="{6AB8132D-D6C0-4F8F-98AE-54B9F7F5019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1" name="Rectangle 980">
          <a:extLst>
            <a:ext uri="{FF2B5EF4-FFF2-40B4-BE49-F238E27FC236}">
              <a16:creationId xmlns:a16="http://schemas.microsoft.com/office/drawing/2014/main" id="{9E81B8A0-EA66-4315-8637-9E0BC7EE64E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2" name="Rectangle 981">
          <a:extLst>
            <a:ext uri="{FF2B5EF4-FFF2-40B4-BE49-F238E27FC236}">
              <a16:creationId xmlns:a16="http://schemas.microsoft.com/office/drawing/2014/main" id="{5A416396-ADCB-484B-894B-2BF53527D47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3" name="Rectangle 11">
          <a:extLst>
            <a:ext uri="{FF2B5EF4-FFF2-40B4-BE49-F238E27FC236}">
              <a16:creationId xmlns:a16="http://schemas.microsoft.com/office/drawing/2014/main" id="{664D9466-3E05-4C9B-BCAF-8731FB48D5A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4" name="Rectangle 983">
          <a:extLst>
            <a:ext uri="{FF2B5EF4-FFF2-40B4-BE49-F238E27FC236}">
              <a16:creationId xmlns:a16="http://schemas.microsoft.com/office/drawing/2014/main" id="{863192CF-865D-4A9D-929B-59C143DF1D8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5" name="Rectangle 11">
          <a:extLst>
            <a:ext uri="{FF2B5EF4-FFF2-40B4-BE49-F238E27FC236}">
              <a16:creationId xmlns:a16="http://schemas.microsoft.com/office/drawing/2014/main" id="{987B7E19-35AD-4238-8941-A01778A6C6C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6" name="Rectangle 985">
          <a:extLst>
            <a:ext uri="{FF2B5EF4-FFF2-40B4-BE49-F238E27FC236}">
              <a16:creationId xmlns:a16="http://schemas.microsoft.com/office/drawing/2014/main" id="{3A1D5DF1-1EC2-484A-9F7F-5367EBA83DE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7" name="Rectangle 11">
          <a:extLst>
            <a:ext uri="{FF2B5EF4-FFF2-40B4-BE49-F238E27FC236}">
              <a16:creationId xmlns:a16="http://schemas.microsoft.com/office/drawing/2014/main" id="{829224DB-9ABC-42C6-91EB-CDD5A0B2113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8" name="Rectangle 987">
          <a:extLst>
            <a:ext uri="{FF2B5EF4-FFF2-40B4-BE49-F238E27FC236}">
              <a16:creationId xmlns:a16="http://schemas.microsoft.com/office/drawing/2014/main" id="{380AC9CB-4E95-48B0-AC19-4E9C2287CB6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89" name="Rectangle 11">
          <a:extLst>
            <a:ext uri="{FF2B5EF4-FFF2-40B4-BE49-F238E27FC236}">
              <a16:creationId xmlns:a16="http://schemas.microsoft.com/office/drawing/2014/main" id="{9AAD729A-4AD6-49C3-AD7B-6B6C7F3AFD8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0" name="Rectangle 989">
          <a:extLst>
            <a:ext uri="{FF2B5EF4-FFF2-40B4-BE49-F238E27FC236}">
              <a16:creationId xmlns:a16="http://schemas.microsoft.com/office/drawing/2014/main" id="{E7C19E70-9D78-4DAE-BD05-B8FBCCB960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1" name="Rectangle 11">
          <a:extLst>
            <a:ext uri="{FF2B5EF4-FFF2-40B4-BE49-F238E27FC236}">
              <a16:creationId xmlns:a16="http://schemas.microsoft.com/office/drawing/2014/main" id="{9E5CB117-0C59-443D-A1B5-3AD670819EB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2" name="Rectangle 991">
          <a:extLst>
            <a:ext uri="{FF2B5EF4-FFF2-40B4-BE49-F238E27FC236}">
              <a16:creationId xmlns:a16="http://schemas.microsoft.com/office/drawing/2014/main" id="{0D1D5A29-CBA7-4913-BBCE-09495B206F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3" name="Rectangle 992">
          <a:extLst>
            <a:ext uri="{FF2B5EF4-FFF2-40B4-BE49-F238E27FC236}">
              <a16:creationId xmlns:a16="http://schemas.microsoft.com/office/drawing/2014/main" id="{7300972C-547D-4D4E-AC37-3FBE668ED3A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4" name="Rectangle 993">
          <a:extLst>
            <a:ext uri="{FF2B5EF4-FFF2-40B4-BE49-F238E27FC236}">
              <a16:creationId xmlns:a16="http://schemas.microsoft.com/office/drawing/2014/main" id="{3DF282F0-3F60-4F87-ABA5-8676EC825E4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5" name="Rectangle 11">
          <a:extLst>
            <a:ext uri="{FF2B5EF4-FFF2-40B4-BE49-F238E27FC236}">
              <a16:creationId xmlns:a16="http://schemas.microsoft.com/office/drawing/2014/main" id="{93EEC0D4-3799-415D-8FB4-DCAD7C07B3E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6" name="Rectangle 995">
          <a:extLst>
            <a:ext uri="{FF2B5EF4-FFF2-40B4-BE49-F238E27FC236}">
              <a16:creationId xmlns:a16="http://schemas.microsoft.com/office/drawing/2014/main" id="{71751772-C039-4841-AB75-F1B83C53585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7" name="Rectangle 11">
          <a:extLst>
            <a:ext uri="{FF2B5EF4-FFF2-40B4-BE49-F238E27FC236}">
              <a16:creationId xmlns:a16="http://schemas.microsoft.com/office/drawing/2014/main" id="{1426ACE3-7059-4EE7-B2E6-94DAE776FD9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8" name="Rectangle 997">
          <a:extLst>
            <a:ext uri="{FF2B5EF4-FFF2-40B4-BE49-F238E27FC236}">
              <a16:creationId xmlns:a16="http://schemas.microsoft.com/office/drawing/2014/main" id="{34AEF650-D57E-4143-AFE1-AE82757E0B4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999" name="Rectangle 11">
          <a:extLst>
            <a:ext uri="{FF2B5EF4-FFF2-40B4-BE49-F238E27FC236}">
              <a16:creationId xmlns:a16="http://schemas.microsoft.com/office/drawing/2014/main" id="{5C9CC576-5854-4FD4-A4D7-29EDA7487A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0" name="Rectangle 999">
          <a:extLst>
            <a:ext uri="{FF2B5EF4-FFF2-40B4-BE49-F238E27FC236}">
              <a16:creationId xmlns:a16="http://schemas.microsoft.com/office/drawing/2014/main" id="{019974F9-DCD1-4888-8B18-8950B21F59C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1" name="Rectangle 11">
          <a:extLst>
            <a:ext uri="{FF2B5EF4-FFF2-40B4-BE49-F238E27FC236}">
              <a16:creationId xmlns:a16="http://schemas.microsoft.com/office/drawing/2014/main" id="{569CCD9A-B7C7-4D2A-857E-CB597F14136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2" name="Rectangle 1001">
          <a:extLst>
            <a:ext uri="{FF2B5EF4-FFF2-40B4-BE49-F238E27FC236}">
              <a16:creationId xmlns:a16="http://schemas.microsoft.com/office/drawing/2014/main" id="{FF3717A5-00BD-4142-981E-A9B8DC335BF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3" name="Rectangle 11">
          <a:extLst>
            <a:ext uri="{FF2B5EF4-FFF2-40B4-BE49-F238E27FC236}">
              <a16:creationId xmlns:a16="http://schemas.microsoft.com/office/drawing/2014/main" id="{212AD9D6-6A9E-486A-BAAB-5395D6045DC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4" name="Rectangle 1003">
          <a:extLst>
            <a:ext uri="{FF2B5EF4-FFF2-40B4-BE49-F238E27FC236}">
              <a16:creationId xmlns:a16="http://schemas.microsoft.com/office/drawing/2014/main" id="{00C15549-CDA9-4422-8338-9DF447C6727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5" name="Rectangle 1004">
          <a:extLst>
            <a:ext uri="{FF2B5EF4-FFF2-40B4-BE49-F238E27FC236}">
              <a16:creationId xmlns:a16="http://schemas.microsoft.com/office/drawing/2014/main" id="{13989A7B-3F2F-4781-B49E-003424C52E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6" name="Rectangle 1005">
          <a:extLst>
            <a:ext uri="{FF2B5EF4-FFF2-40B4-BE49-F238E27FC236}">
              <a16:creationId xmlns:a16="http://schemas.microsoft.com/office/drawing/2014/main" id="{8FDC24CD-E0E2-4CED-AEAE-64B821C35E2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7" name="Rectangle 11">
          <a:extLst>
            <a:ext uri="{FF2B5EF4-FFF2-40B4-BE49-F238E27FC236}">
              <a16:creationId xmlns:a16="http://schemas.microsoft.com/office/drawing/2014/main" id="{AE2CB0C0-27D1-476C-BAC1-D2F972D94C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8" name="Rectangle 1007">
          <a:extLst>
            <a:ext uri="{FF2B5EF4-FFF2-40B4-BE49-F238E27FC236}">
              <a16:creationId xmlns:a16="http://schemas.microsoft.com/office/drawing/2014/main" id="{7C9F6611-9D9F-4198-BC06-8947BEB9371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09" name="Rectangle 11">
          <a:extLst>
            <a:ext uri="{FF2B5EF4-FFF2-40B4-BE49-F238E27FC236}">
              <a16:creationId xmlns:a16="http://schemas.microsoft.com/office/drawing/2014/main" id="{60480FD8-6ADD-441A-BC2B-F62C4AB2870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0" name="Rectangle 1009">
          <a:extLst>
            <a:ext uri="{FF2B5EF4-FFF2-40B4-BE49-F238E27FC236}">
              <a16:creationId xmlns:a16="http://schemas.microsoft.com/office/drawing/2014/main" id="{FAF4A8CA-9CF1-4326-9558-23A660517ED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1" name="Rectangle 11">
          <a:extLst>
            <a:ext uri="{FF2B5EF4-FFF2-40B4-BE49-F238E27FC236}">
              <a16:creationId xmlns:a16="http://schemas.microsoft.com/office/drawing/2014/main" id="{B4BA8392-8653-47E3-94FD-073111098E6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2" name="Rectangle 1011">
          <a:extLst>
            <a:ext uri="{FF2B5EF4-FFF2-40B4-BE49-F238E27FC236}">
              <a16:creationId xmlns:a16="http://schemas.microsoft.com/office/drawing/2014/main" id="{681DBE35-4480-4CBE-A262-3FF20A6EBCC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3" name="Rectangle 11">
          <a:extLst>
            <a:ext uri="{FF2B5EF4-FFF2-40B4-BE49-F238E27FC236}">
              <a16:creationId xmlns:a16="http://schemas.microsoft.com/office/drawing/2014/main" id="{B9F1136A-42A0-4B4A-BC56-42A16718ED5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4" name="Rectangle 1013">
          <a:extLst>
            <a:ext uri="{FF2B5EF4-FFF2-40B4-BE49-F238E27FC236}">
              <a16:creationId xmlns:a16="http://schemas.microsoft.com/office/drawing/2014/main" id="{B9ECAE20-46F4-4CD5-8F14-25AB9EF6C64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5" name="Rectangle 11">
          <a:extLst>
            <a:ext uri="{FF2B5EF4-FFF2-40B4-BE49-F238E27FC236}">
              <a16:creationId xmlns:a16="http://schemas.microsoft.com/office/drawing/2014/main" id="{DCC9028E-2192-4128-9EEC-A701C4CFA91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6" name="Rectangle 1015">
          <a:extLst>
            <a:ext uri="{FF2B5EF4-FFF2-40B4-BE49-F238E27FC236}">
              <a16:creationId xmlns:a16="http://schemas.microsoft.com/office/drawing/2014/main" id="{C8190581-8C07-4BF7-B353-4E4EB77AC2C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7" name="Rectangle 1016">
          <a:extLst>
            <a:ext uri="{FF2B5EF4-FFF2-40B4-BE49-F238E27FC236}">
              <a16:creationId xmlns:a16="http://schemas.microsoft.com/office/drawing/2014/main" id="{49097915-BB53-4519-84CF-07983AF22FA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8" name="Rectangle 1017">
          <a:extLst>
            <a:ext uri="{FF2B5EF4-FFF2-40B4-BE49-F238E27FC236}">
              <a16:creationId xmlns:a16="http://schemas.microsoft.com/office/drawing/2014/main" id="{03F20F8A-EBFB-4BD4-9EF2-8252C2219BE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19" name="Rectangle 11">
          <a:extLst>
            <a:ext uri="{FF2B5EF4-FFF2-40B4-BE49-F238E27FC236}">
              <a16:creationId xmlns:a16="http://schemas.microsoft.com/office/drawing/2014/main" id="{50C05487-A0FE-46D5-A6C9-09B5FD2CE59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0" name="Rectangle 1019">
          <a:extLst>
            <a:ext uri="{FF2B5EF4-FFF2-40B4-BE49-F238E27FC236}">
              <a16:creationId xmlns:a16="http://schemas.microsoft.com/office/drawing/2014/main" id="{5458D39A-EFDC-47BC-A139-C3BCBFD7204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1" name="Rectangle 11">
          <a:extLst>
            <a:ext uri="{FF2B5EF4-FFF2-40B4-BE49-F238E27FC236}">
              <a16:creationId xmlns:a16="http://schemas.microsoft.com/office/drawing/2014/main" id="{1A12CCDA-4E80-49B6-BBCC-F55BBF67DCB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2" name="Rectangle 1021">
          <a:extLst>
            <a:ext uri="{FF2B5EF4-FFF2-40B4-BE49-F238E27FC236}">
              <a16:creationId xmlns:a16="http://schemas.microsoft.com/office/drawing/2014/main" id="{9A72CA5B-EBBA-47DC-883A-276F4D2CFB3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3" name="Rectangle 11">
          <a:extLst>
            <a:ext uri="{FF2B5EF4-FFF2-40B4-BE49-F238E27FC236}">
              <a16:creationId xmlns:a16="http://schemas.microsoft.com/office/drawing/2014/main" id="{B5D57BE3-1656-4005-BFEF-08663B0C543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4" name="Rectangle 1023">
          <a:extLst>
            <a:ext uri="{FF2B5EF4-FFF2-40B4-BE49-F238E27FC236}">
              <a16:creationId xmlns:a16="http://schemas.microsoft.com/office/drawing/2014/main" id="{94B13F5D-6352-487F-96DA-6D588F9AC2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5" name="Rectangle 11">
          <a:extLst>
            <a:ext uri="{FF2B5EF4-FFF2-40B4-BE49-F238E27FC236}">
              <a16:creationId xmlns:a16="http://schemas.microsoft.com/office/drawing/2014/main" id="{8C7728D7-5E71-4104-91B3-EF45C159F17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6" name="Rectangle 1025">
          <a:extLst>
            <a:ext uri="{FF2B5EF4-FFF2-40B4-BE49-F238E27FC236}">
              <a16:creationId xmlns:a16="http://schemas.microsoft.com/office/drawing/2014/main" id="{EA6299E0-E272-483C-866F-F61915DDF6A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7" name="Rectangle 11">
          <a:extLst>
            <a:ext uri="{FF2B5EF4-FFF2-40B4-BE49-F238E27FC236}">
              <a16:creationId xmlns:a16="http://schemas.microsoft.com/office/drawing/2014/main" id="{A7CB1CDB-E173-4F6D-A326-60F46367343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8" name="Rectangle 1027">
          <a:extLst>
            <a:ext uri="{FF2B5EF4-FFF2-40B4-BE49-F238E27FC236}">
              <a16:creationId xmlns:a16="http://schemas.microsoft.com/office/drawing/2014/main" id="{392058A1-A8AB-41F7-957A-4E199844586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29" name="Rectangle 1028">
          <a:extLst>
            <a:ext uri="{FF2B5EF4-FFF2-40B4-BE49-F238E27FC236}">
              <a16:creationId xmlns:a16="http://schemas.microsoft.com/office/drawing/2014/main" id="{FFE66A9C-B43D-42FB-8C8C-C7ADC0D573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0" name="Rectangle 1029">
          <a:extLst>
            <a:ext uri="{FF2B5EF4-FFF2-40B4-BE49-F238E27FC236}">
              <a16:creationId xmlns:a16="http://schemas.microsoft.com/office/drawing/2014/main" id="{DF7A501E-88F3-45EE-8F36-F44A2BD39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1" name="Rectangle 11">
          <a:extLst>
            <a:ext uri="{FF2B5EF4-FFF2-40B4-BE49-F238E27FC236}">
              <a16:creationId xmlns:a16="http://schemas.microsoft.com/office/drawing/2014/main" id="{32F9957E-EEF4-4D12-971D-BC18CA332B9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2" name="Rectangle 1031">
          <a:extLst>
            <a:ext uri="{FF2B5EF4-FFF2-40B4-BE49-F238E27FC236}">
              <a16:creationId xmlns:a16="http://schemas.microsoft.com/office/drawing/2014/main" id="{C9847C2E-7E26-40E2-891B-5BCF58191D1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3" name="Rectangle 11">
          <a:extLst>
            <a:ext uri="{FF2B5EF4-FFF2-40B4-BE49-F238E27FC236}">
              <a16:creationId xmlns:a16="http://schemas.microsoft.com/office/drawing/2014/main" id="{45F3861C-08D0-4BFF-88DE-8431159046F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4" name="Rectangle 1033">
          <a:extLst>
            <a:ext uri="{FF2B5EF4-FFF2-40B4-BE49-F238E27FC236}">
              <a16:creationId xmlns:a16="http://schemas.microsoft.com/office/drawing/2014/main" id="{66348530-87B2-4987-ABCD-0070743AA21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5" name="Rectangle 11">
          <a:extLst>
            <a:ext uri="{FF2B5EF4-FFF2-40B4-BE49-F238E27FC236}">
              <a16:creationId xmlns:a16="http://schemas.microsoft.com/office/drawing/2014/main" id="{5DAF6EE1-113B-43B9-BB07-8645FFA4F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6" name="Rectangle 1035">
          <a:extLst>
            <a:ext uri="{FF2B5EF4-FFF2-40B4-BE49-F238E27FC236}">
              <a16:creationId xmlns:a16="http://schemas.microsoft.com/office/drawing/2014/main" id="{36E643AB-911A-4734-9F81-915AF3F55DC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7" name="Rectangle 11">
          <a:extLst>
            <a:ext uri="{FF2B5EF4-FFF2-40B4-BE49-F238E27FC236}">
              <a16:creationId xmlns:a16="http://schemas.microsoft.com/office/drawing/2014/main" id="{1EECD8C7-7FCF-4051-91A6-873F650158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8" name="Rectangle 1037">
          <a:extLst>
            <a:ext uri="{FF2B5EF4-FFF2-40B4-BE49-F238E27FC236}">
              <a16:creationId xmlns:a16="http://schemas.microsoft.com/office/drawing/2014/main" id="{DD8B189B-3DD7-47EA-B3CA-080C2BCE0F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39" name="Rectangle 11">
          <a:extLst>
            <a:ext uri="{FF2B5EF4-FFF2-40B4-BE49-F238E27FC236}">
              <a16:creationId xmlns:a16="http://schemas.microsoft.com/office/drawing/2014/main" id="{0A52F35B-7B4E-44B3-9A78-392B2859F8A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0" name="Rectangle 1039">
          <a:extLst>
            <a:ext uri="{FF2B5EF4-FFF2-40B4-BE49-F238E27FC236}">
              <a16:creationId xmlns:a16="http://schemas.microsoft.com/office/drawing/2014/main" id="{E7BBBEEC-A099-464A-AFDC-480B3A208F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1" name="Rectangle 1040">
          <a:extLst>
            <a:ext uri="{FF2B5EF4-FFF2-40B4-BE49-F238E27FC236}">
              <a16:creationId xmlns:a16="http://schemas.microsoft.com/office/drawing/2014/main" id="{769F3D46-33D5-4BE9-A546-A18A60F54FD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2" name="Rectangle 1041">
          <a:extLst>
            <a:ext uri="{FF2B5EF4-FFF2-40B4-BE49-F238E27FC236}">
              <a16:creationId xmlns:a16="http://schemas.microsoft.com/office/drawing/2014/main" id="{F37A4AEC-F9F3-4EF6-A6D2-5A27E6D6E80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3" name="Rectangle 11">
          <a:extLst>
            <a:ext uri="{FF2B5EF4-FFF2-40B4-BE49-F238E27FC236}">
              <a16:creationId xmlns:a16="http://schemas.microsoft.com/office/drawing/2014/main" id="{F2D2F763-1162-411B-B192-79A11FBC850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4" name="Rectangle 1043">
          <a:extLst>
            <a:ext uri="{FF2B5EF4-FFF2-40B4-BE49-F238E27FC236}">
              <a16:creationId xmlns:a16="http://schemas.microsoft.com/office/drawing/2014/main" id="{F62C3E73-F01A-436B-999E-B3A811DCCF2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5" name="Rectangle 11">
          <a:extLst>
            <a:ext uri="{FF2B5EF4-FFF2-40B4-BE49-F238E27FC236}">
              <a16:creationId xmlns:a16="http://schemas.microsoft.com/office/drawing/2014/main" id="{CDD81295-3E6B-45D7-8E49-4045706415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6" name="Rectangle 1045">
          <a:extLst>
            <a:ext uri="{FF2B5EF4-FFF2-40B4-BE49-F238E27FC236}">
              <a16:creationId xmlns:a16="http://schemas.microsoft.com/office/drawing/2014/main" id="{2AFCF1B2-14AC-4C27-ADCF-CD55FBAFC9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7" name="Rectangle 11">
          <a:extLst>
            <a:ext uri="{FF2B5EF4-FFF2-40B4-BE49-F238E27FC236}">
              <a16:creationId xmlns:a16="http://schemas.microsoft.com/office/drawing/2014/main" id="{C50B000D-7DCE-4133-80E6-4539BE3372D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8" name="Rectangle 1047">
          <a:extLst>
            <a:ext uri="{FF2B5EF4-FFF2-40B4-BE49-F238E27FC236}">
              <a16:creationId xmlns:a16="http://schemas.microsoft.com/office/drawing/2014/main" id="{B31EE1CE-24A4-4702-8DCB-54D3A293E82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49" name="Rectangle 11">
          <a:extLst>
            <a:ext uri="{FF2B5EF4-FFF2-40B4-BE49-F238E27FC236}">
              <a16:creationId xmlns:a16="http://schemas.microsoft.com/office/drawing/2014/main" id="{0A1F1592-B1FA-40C5-9729-48F215B0CD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0" name="Rectangle 1049">
          <a:extLst>
            <a:ext uri="{FF2B5EF4-FFF2-40B4-BE49-F238E27FC236}">
              <a16:creationId xmlns:a16="http://schemas.microsoft.com/office/drawing/2014/main" id="{D1A261E5-1744-4389-9AFD-D5F8F47F351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1" name="Rectangle 11">
          <a:extLst>
            <a:ext uri="{FF2B5EF4-FFF2-40B4-BE49-F238E27FC236}">
              <a16:creationId xmlns:a16="http://schemas.microsoft.com/office/drawing/2014/main" id="{812C2E95-87E8-445A-8233-7B0AA609F9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2" name="Rectangle 1051">
          <a:extLst>
            <a:ext uri="{FF2B5EF4-FFF2-40B4-BE49-F238E27FC236}">
              <a16:creationId xmlns:a16="http://schemas.microsoft.com/office/drawing/2014/main" id="{39ECBDC6-E5BA-438A-8DBC-A7D2A8AC53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3" name="Rectangle 1052">
          <a:extLst>
            <a:ext uri="{FF2B5EF4-FFF2-40B4-BE49-F238E27FC236}">
              <a16:creationId xmlns:a16="http://schemas.microsoft.com/office/drawing/2014/main" id="{292193FE-FB78-4D3D-BBDC-D2985A6F8F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4" name="Rectangle 1053">
          <a:extLst>
            <a:ext uri="{FF2B5EF4-FFF2-40B4-BE49-F238E27FC236}">
              <a16:creationId xmlns:a16="http://schemas.microsoft.com/office/drawing/2014/main" id="{E0237002-7CED-4E7B-8F27-C8F8E368BEE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5" name="Rectangle 11">
          <a:extLst>
            <a:ext uri="{FF2B5EF4-FFF2-40B4-BE49-F238E27FC236}">
              <a16:creationId xmlns:a16="http://schemas.microsoft.com/office/drawing/2014/main" id="{E360C703-4488-43D2-9306-C27C17C2FDE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6" name="Rectangle 1055">
          <a:extLst>
            <a:ext uri="{FF2B5EF4-FFF2-40B4-BE49-F238E27FC236}">
              <a16:creationId xmlns:a16="http://schemas.microsoft.com/office/drawing/2014/main" id="{1C5D6828-4D97-440D-8927-94EC0199D7B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057" name="Rectangle 11">
          <a:extLst>
            <a:ext uri="{FF2B5EF4-FFF2-40B4-BE49-F238E27FC236}">
              <a16:creationId xmlns:a16="http://schemas.microsoft.com/office/drawing/2014/main" id="{56949993-1135-4768-B838-4FD31BF3ADF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58" name="Rectangle 1057">
          <a:extLst>
            <a:ext uri="{FF2B5EF4-FFF2-40B4-BE49-F238E27FC236}">
              <a16:creationId xmlns:a16="http://schemas.microsoft.com/office/drawing/2014/main" id="{D8857777-700B-4FBF-A943-09F56FDA78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59" name="Rectangle 11">
          <a:extLst>
            <a:ext uri="{FF2B5EF4-FFF2-40B4-BE49-F238E27FC236}">
              <a16:creationId xmlns:a16="http://schemas.microsoft.com/office/drawing/2014/main" id="{712D521A-D5E4-49F9-A07D-6A36626156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0" name="Rectangle 1059">
          <a:extLst>
            <a:ext uri="{FF2B5EF4-FFF2-40B4-BE49-F238E27FC236}">
              <a16:creationId xmlns:a16="http://schemas.microsoft.com/office/drawing/2014/main" id="{932C6E95-AF8D-45FE-9EA6-09EF4D535B3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1" name="Rectangle 11">
          <a:extLst>
            <a:ext uri="{FF2B5EF4-FFF2-40B4-BE49-F238E27FC236}">
              <a16:creationId xmlns:a16="http://schemas.microsoft.com/office/drawing/2014/main" id="{8CFBB63F-6CEA-4715-ABF0-7C9239EE41F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2" name="Rectangle 1061">
          <a:extLst>
            <a:ext uri="{FF2B5EF4-FFF2-40B4-BE49-F238E27FC236}">
              <a16:creationId xmlns:a16="http://schemas.microsoft.com/office/drawing/2014/main" id="{0AB33063-2D66-4577-BD6B-A8297E0D4DE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3" name="Rectangle 11">
          <a:extLst>
            <a:ext uri="{FF2B5EF4-FFF2-40B4-BE49-F238E27FC236}">
              <a16:creationId xmlns:a16="http://schemas.microsoft.com/office/drawing/2014/main" id="{1D847FBB-C0D3-4B9E-9DB2-FF31789B1C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4" name="Rectangle 1063">
          <a:extLst>
            <a:ext uri="{FF2B5EF4-FFF2-40B4-BE49-F238E27FC236}">
              <a16:creationId xmlns:a16="http://schemas.microsoft.com/office/drawing/2014/main" id="{309F04F3-B5EE-4C46-8459-A4380713345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5" name="Rectangle 1064">
          <a:extLst>
            <a:ext uri="{FF2B5EF4-FFF2-40B4-BE49-F238E27FC236}">
              <a16:creationId xmlns:a16="http://schemas.microsoft.com/office/drawing/2014/main" id="{9DF5D21B-9132-49D6-BE11-961C0FA667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6" name="Rectangle 1065">
          <a:extLst>
            <a:ext uri="{FF2B5EF4-FFF2-40B4-BE49-F238E27FC236}">
              <a16:creationId xmlns:a16="http://schemas.microsoft.com/office/drawing/2014/main" id="{1E5B4384-7ED8-4FB1-87A3-689B4E868EF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7" name="Rectangle 11">
          <a:extLst>
            <a:ext uri="{FF2B5EF4-FFF2-40B4-BE49-F238E27FC236}">
              <a16:creationId xmlns:a16="http://schemas.microsoft.com/office/drawing/2014/main" id="{B1AAC045-4DF5-4936-8CAE-13A2B772406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8" name="Rectangle 1067">
          <a:extLst>
            <a:ext uri="{FF2B5EF4-FFF2-40B4-BE49-F238E27FC236}">
              <a16:creationId xmlns:a16="http://schemas.microsoft.com/office/drawing/2014/main" id="{C2E1266E-C3D9-42F7-A1F9-90CFBFDE41B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69" name="Rectangle 11">
          <a:extLst>
            <a:ext uri="{FF2B5EF4-FFF2-40B4-BE49-F238E27FC236}">
              <a16:creationId xmlns:a16="http://schemas.microsoft.com/office/drawing/2014/main" id="{046B74D4-0F5E-497E-B136-A0E632A1280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0" name="Rectangle 1069">
          <a:extLst>
            <a:ext uri="{FF2B5EF4-FFF2-40B4-BE49-F238E27FC236}">
              <a16:creationId xmlns:a16="http://schemas.microsoft.com/office/drawing/2014/main" id="{2422B576-392B-4F86-8036-6B63D022D3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1" name="Rectangle 11">
          <a:extLst>
            <a:ext uri="{FF2B5EF4-FFF2-40B4-BE49-F238E27FC236}">
              <a16:creationId xmlns:a16="http://schemas.microsoft.com/office/drawing/2014/main" id="{F6D06A56-E911-4BE4-925F-BD2E4834AB0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2" name="Rectangle 1071">
          <a:extLst>
            <a:ext uri="{FF2B5EF4-FFF2-40B4-BE49-F238E27FC236}">
              <a16:creationId xmlns:a16="http://schemas.microsoft.com/office/drawing/2014/main" id="{43B5735A-281F-4E4B-9C16-011D4205AE1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3" name="Rectangle 11">
          <a:extLst>
            <a:ext uri="{FF2B5EF4-FFF2-40B4-BE49-F238E27FC236}">
              <a16:creationId xmlns:a16="http://schemas.microsoft.com/office/drawing/2014/main" id="{3A9A7975-9854-4097-B94A-11E37A3A0E9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4" name="Rectangle 1073">
          <a:extLst>
            <a:ext uri="{FF2B5EF4-FFF2-40B4-BE49-F238E27FC236}">
              <a16:creationId xmlns:a16="http://schemas.microsoft.com/office/drawing/2014/main" id="{2211F643-D70C-42AE-B336-91FB13DCC4B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5" name="Rectangle 11">
          <a:extLst>
            <a:ext uri="{FF2B5EF4-FFF2-40B4-BE49-F238E27FC236}">
              <a16:creationId xmlns:a16="http://schemas.microsoft.com/office/drawing/2014/main" id="{B0DD1976-D766-4947-BA0F-897EDC3F82A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6" name="Rectangle 1075">
          <a:extLst>
            <a:ext uri="{FF2B5EF4-FFF2-40B4-BE49-F238E27FC236}">
              <a16:creationId xmlns:a16="http://schemas.microsoft.com/office/drawing/2014/main" id="{F1F60CCE-DB83-4AD1-A574-B3F15147C20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7" name="Rectangle 1076">
          <a:extLst>
            <a:ext uri="{FF2B5EF4-FFF2-40B4-BE49-F238E27FC236}">
              <a16:creationId xmlns:a16="http://schemas.microsoft.com/office/drawing/2014/main" id="{BABD2EA5-2ADA-42E0-ACF9-1387A62F0D9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8" name="Rectangle 1077">
          <a:extLst>
            <a:ext uri="{FF2B5EF4-FFF2-40B4-BE49-F238E27FC236}">
              <a16:creationId xmlns:a16="http://schemas.microsoft.com/office/drawing/2014/main" id="{85B5D585-8474-45E7-B07A-17B6B71843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79" name="Rectangle 11">
          <a:extLst>
            <a:ext uri="{FF2B5EF4-FFF2-40B4-BE49-F238E27FC236}">
              <a16:creationId xmlns:a16="http://schemas.microsoft.com/office/drawing/2014/main" id="{EAA6A2E6-897C-42A3-91EA-66E288BCF54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0" name="Rectangle 1079">
          <a:extLst>
            <a:ext uri="{FF2B5EF4-FFF2-40B4-BE49-F238E27FC236}">
              <a16:creationId xmlns:a16="http://schemas.microsoft.com/office/drawing/2014/main" id="{E6FD3200-69E1-48EB-B1FD-B1F493D39BF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1" name="Rectangle 11">
          <a:extLst>
            <a:ext uri="{FF2B5EF4-FFF2-40B4-BE49-F238E27FC236}">
              <a16:creationId xmlns:a16="http://schemas.microsoft.com/office/drawing/2014/main" id="{2655AF05-B9E0-4AF6-BAF0-FFAA09AEADD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2" name="Rectangle 1081">
          <a:extLst>
            <a:ext uri="{FF2B5EF4-FFF2-40B4-BE49-F238E27FC236}">
              <a16:creationId xmlns:a16="http://schemas.microsoft.com/office/drawing/2014/main" id="{70EBAE2E-1BC6-4837-B1CF-D8BB724736E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3" name="Rectangle 11">
          <a:extLst>
            <a:ext uri="{FF2B5EF4-FFF2-40B4-BE49-F238E27FC236}">
              <a16:creationId xmlns:a16="http://schemas.microsoft.com/office/drawing/2014/main" id="{C22AE6EA-E3DE-4CAE-B503-14EBEEF2E33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4" name="Rectangle 1083">
          <a:extLst>
            <a:ext uri="{FF2B5EF4-FFF2-40B4-BE49-F238E27FC236}">
              <a16:creationId xmlns:a16="http://schemas.microsoft.com/office/drawing/2014/main" id="{DF97C53A-5AF7-4CC1-A6BA-2D449400ADD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5" name="Rectangle 11">
          <a:extLst>
            <a:ext uri="{FF2B5EF4-FFF2-40B4-BE49-F238E27FC236}">
              <a16:creationId xmlns:a16="http://schemas.microsoft.com/office/drawing/2014/main" id="{38A58A54-B669-42BF-B89A-569FF967AB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6" name="Rectangle 1085">
          <a:extLst>
            <a:ext uri="{FF2B5EF4-FFF2-40B4-BE49-F238E27FC236}">
              <a16:creationId xmlns:a16="http://schemas.microsoft.com/office/drawing/2014/main" id="{83BB19FA-57A5-4EA5-94D7-5C952EE256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7" name="Rectangle 11">
          <a:extLst>
            <a:ext uri="{FF2B5EF4-FFF2-40B4-BE49-F238E27FC236}">
              <a16:creationId xmlns:a16="http://schemas.microsoft.com/office/drawing/2014/main" id="{377A141F-433B-457B-B22E-C9989B1A7F4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8" name="Rectangle 1087">
          <a:extLst>
            <a:ext uri="{FF2B5EF4-FFF2-40B4-BE49-F238E27FC236}">
              <a16:creationId xmlns:a16="http://schemas.microsoft.com/office/drawing/2014/main" id="{E933FBF5-941C-421E-9574-6D2D283D3D0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89" name="Rectangle 1088">
          <a:extLst>
            <a:ext uri="{FF2B5EF4-FFF2-40B4-BE49-F238E27FC236}">
              <a16:creationId xmlns:a16="http://schemas.microsoft.com/office/drawing/2014/main" id="{A5940BCF-02A7-4A32-9712-9F0C351832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0" name="Rectangle 1089">
          <a:extLst>
            <a:ext uri="{FF2B5EF4-FFF2-40B4-BE49-F238E27FC236}">
              <a16:creationId xmlns:a16="http://schemas.microsoft.com/office/drawing/2014/main" id="{9523A700-1EA2-4A80-91D7-B93577510DB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1" name="Rectangle 11">
          <a:extLst>
            <a:ext uri="{FF2B5EF4-FFF2-40B4-BE49-F238E27FC236}">
              <a16:creationId xmlns:a16="http://schemas.microsoft.com/office/drawing/2014/main" id="{AF3B9A8A-301A-484F-9891-116052391F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2" name="Rectangle 1091">
          <a:extLst>
            <a:ext uri="{FF2B5EF4-FFF2-40B4-BE49-F238E27FC236}">
              <a16:creationId xmlns:a16="http://schemas.microsoft.com/office/drawing/2014/main" id="{4B70B9FD-9EFF-4164-A3FD-4B693FE06BD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3" name="Rectangle 11">
          <a:extLst>
            <a:ext uri="{FF2B5EF4-FFF2-40B4-BE49-F238E27FC236}">
              <a16:creationId xmlns:a16="http://schemas.microsoft.com/office/drawing/2014/main" id="{8A98CB33-70C5-42DB-9096-646FD225C3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4" name="Rectangle 1093">
          <a:extLst>
            <a:ext uri="{FF2B5EF4-FFF2-40B4-BE49-F238E27FC236}">
              <a16:creationId xmlns:a16="http://schemas.microsoft.com/office/drawing/2014/main" id="{148B1F3C-33A6-4DEA-A283-C0BF52CD84A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5" name="Rectangle 11">
          <a:extLst>
            <a:ext uri="{FF2B5EF4-FFF2-40B4-BE49-F238E27FC236}">
              <a16:creationId xmlns:a16="http://schemas.microsoft.com/office/drawing/2014/main" id="{C254672A-3EC8-4899-AF32-C7FB9C71C5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6" name="Rectangle 1095">
          <a:extLst>
            <a:ext uri="{FF2B5EF4-FFF2-40B4-BE49-F238E27FC236}">
              <a16:creationId xmlns:a16="http://schemas.microsoft.com/office/drawing/2014/main" id="{A9109379-7D4E-43BF-A13A-B3DF0478CC1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7" name="Rectangle 11">
          <a:extLst>
            <a:ext uri="{FF2B5EF4-FFF2-40B4-BE49-F238E27FC236}">
              <a16:creationId xmlns:a16="http://schemas.microsoft.com/office/drawing/2014/main" id="{3AD08D06-E166-486E-9141-5EEEA57ADF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8" name="Rectangle 1097">
          <a:extLst>
            <a:ext uri="{FF2B5EF4-FFF2-40B4-BE49-F238E27FC236}">
              <a16:creationId xmlns:a16="http://schemas.microsoft.com/office/drawing/2014/main" id="{3CCD03D4-E8F4-4603-984E-E7C7466445E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099" name="Rectangle 11">
          <a:extLst>
            <a:ext uri="{FF2B5EF4-FFF2-40B4-BE49-F238E27FC236}">
              <a16:creationId xmlns:a16="http://schemas.microsoft.com/office/drawing/2014/main" id="{82B2B2EE-2677-49C2-A07A-E003F4C635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0" name="Rectangle 1099">
          <a:extLst>
            <a:ext uri="{FF2B5EF4-FFF2-40B4-BE49-F238E27FC236}">
              <a16:creationId xmlns:a16="http://schemas.microsoft.com/office/drawing/2014/main" id="{BCFE292A-967D-4E9C-9180-8BAA213AAD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1" name="Rectangle 1100">
          <a:extLst>
            <a:ext uri="{FF2B5EF4-FFF2-40B4-BE49-F238E27FC236}">
              <a16:creationId xmlns:a16="http://schemas.microsoft.com/office/drawing/2014/main" id="{F7579B48-9820-4B83-B515-FE790993020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2" name="Rectangle 1101">
          <a:extLst>
            <a:ext uri="{FF2B5EF4-FFF2-40B4-BE49-F238E27FC236}">
              <a16:creationId xmlns:a16="http://schemas.microsoft.com/office/drawing/2014/main" id="{AE818A43-2F4A-41A4-A528-881BDBEF869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3" name="Rectangle 11">
          <a:extLst>
            <a:ext uri="{FF2B5EF4-FFF2-40B4-BE49-F238E27FC236}">
              <a16:creationId xmlns:a16="http://schemas.microsoft.com/office/drawing/2014/main" id="{F725FA80-3CD1-45F7-AB50-ED73DFF1446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4" name="Rectangle 1103">
          <a:extLst>
            <a:ext uri="{FF2B5EF4-FFF2-40B4-BE49-F238E27FC236}">
              <a16:creationId xmlns:a16="http://schemas.microsoft.com/office/drawing/2014/main" id="{06E2152C-44E2-4FE0-ADEC-C92460AF845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5" name="Rectangle 11">
          <a:extLst>
            <a:ext uri="{FF2B5EF4-FFF2-40B4-BE49-F238E27FC236}">
              <a16:creationId xmlns:a16="http://schemas.microsoft.com/office/drawing/2014/main" id="{1023CA76-487D-45A6-AE6E-C0C25B7EECA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6" name="Rectangle 1105">
          <a:extLst>
            <a:ext uri="{FF2B5EF4-FFF2-40B4-BE49-F238E27FC236}">
              <a16:creationId xmlns:a16="http://schemas.microsoft.com/office/drawing/2014/main" id="{3116FB3F-A375-47CC-B97D-DF631B548B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7" name="Rectangle 11">
          <a:extLst>
            <a:ext uri="{FF2B5EF4-FFF2-40B4-BE49-F238E27FC236}">
              <a16:creationId xmlns:a16="http://schemas.microsoft.com/office/drawing/2014/main" id="{489AF4D8-0450-4B08-8528-A2C1FAB230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8" name="Rectangle 1107">
          <a:extLst>
            <a:ext uri="{FF2B5EF4-FFF2-40B4-BE49-F238E27FC236}">
              <a16:creationId xmlns:a16="http://schemas.microsoft.com/office/drawing/2014/main" id="{76346064-9EBA-4FEA-9F54-CE081A6C398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09" name="Rectangle 11">
          <a:extLst>
            <a:ext uri="{FF2B5EF4-FFF2-40B4-BE49-F238E27FC236}">
              <a16:creationId xmlns:a16="http://schemas.microsoft.com/office/drawing/2014/main" id="{A4B4EBBE-1FD4-4617-B054-B2DE55C28D6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0" name="Rectangle 1109">
          <a:extLst>
            <a:ext uri="{FF2B5EF4-FFF2-40B4-BE49-F238E27FC236}">
              <a16:creationId xmlns:a16="http://schemas.microsoft.com/office/drawing/2014/main" id="{B02CD896-D91A-4AD4-AD3A-A8E2ECA3141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1" name="Rectangle 11">
          <a:extLst>
            <a:ext uri="{FF2B5EF4-FFF2-40B4-BE49-F238E27FC236}">
              <a16:creationId xmlns:a16="http://schemas.microsoft.com/office/drawing/2014/main" id="{4360DB3B-D4FC-46CC-9239-F377596524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2" name="Rectangle 1111">
          <a:extLst>
            <a:ext uri="{FF2B5EF4-FFF2-40B4-BE49-F238E27FC236}">
              <a16:creationId xmlns:a16="http://schemas.microsoft.com/office/drawing/2014/main" id="{AC7C2630-7D9C-41E9-8DAD-C22DC6372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3" name="Rectangle 1112">
          <a:extLst>
            <a:ext uri="{FF2B5EF4-FFF2-40B4-BE49-F238E27FC236}">
              <a16:creationId xmlns:a16="http://schemas.microsoft.com/office/drawing/2014/main" id="{6B8E5664-82E9-43F0-9CAA-3F1D0C2ACD7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4" name="Rectangle 1113">
          <a:extLst>
            <a:ext uri="{FF2B5EF4-FFF2-40B4-BE49-F238E27FC236}">
              <a16:creationId xmlns:a16="http://schemas.microsoft.com/office/drawing/2014/main" id="{D3004E7C-3C7F-4EDD-8159-7363C70A47B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5" name="Rectangle 11">
          <a:extLst>
            <a:ext uri="{FF2B5EF4-FFF2-40B4-BE49-F238E27FC236}">
              <a16:creationId xmlns:a16="http://schemas.microsoft.com/office/drawing/2014/main" id="{713CC371-D24D-439B-BFE3-46E06291435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6" name="Rectangle 1115">
          <a:extLst>
            <a:ext uri="{FF2B5EF4-FFF2-40B4-BE49-F238E27FC236}">
              <a16:creationId xmlns:a16="http://schemas.microsoft.com/office/drawing/2014/main" id="{7FEB6A53-6683-4F73-8206-09445306F87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7" name="Rectangle 11">
          <a:extLst>
            <a:ext uri="{FF2B5EF4-FFF2-40B4-BE49-F238E27FC236}">
              <a16:creationId xmlns:a16="http://schemas.microsoft.com/office/drawing/2014/main" id="{04581CF5-9EAB-476E-AFFA-EEADF493A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8" name="Rectangle 1117">
          <a:extLst>
            <a:ext uri="{FF2B5EF4-FFF2-40B4-BE49-F238E27FC236}">
              <a16:creationId xmlns:a16="http://schemas.microsoft.com/office/drawing/2014/main" id="{80BC2B40-CF0B-4EE5-B812-D00D8679365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19" name="Rectangle 11">
          <a:extLst>
            <a:ext uri="{FF2B5EF4-FFF2-40B4-BE49-F238E27FC236}">
              <a16:creationId xmlns:a16="http://schemas.microsoft.com/office/drawing/2014/main" id="{24D5A29D-CCED-4E31-B2AB-DCB5F510351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0" name="Rectangle 1119">
          <a:extLst>
            <a:ext uri="{FF2B5EF4-FFF2-40B4-BE49-F238E27FC236}">
              <a16:creationId xmlns:a16="http://schemas.microsoft.com/office/drawing/2014/main" id="{D178F7D2-328F-402A-8610-D247AB6F89B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1" name="Rectangle 11">
          <a:extLst>
            <a:ext uri="{FF2B5EF4-FFF2-40B4-BE49-F238E27FC236}">
              <a16:creationId xmlns:a16="http://schemas.microsoft.com/office/drawing/2014/main" id="{3364ABFA-CD76-421F-9C29-0D8CA9C65BE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2" name="Rectangle 1121">
          <a:extLst>
            <a:ext uri="{FF2B5EF4-FFF2-40B4-BE49-F238E27FC236}">
              <a16:creationId xmlns:a16="http://schemas.microsoft.com/office/drawing/2014/main" id="{279CC8C6-E1EF-435A-B506-6AC4864E94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3" name="Rectangle 11">
          <a:extLst>
            <a:ext uri="{FF2B5EF4-FFF2-40B4-BE49-F238E27FC236}">
              <a16:creationId xmlns:a16="http://schemas.microsoft.com/office/drawing/2014/main" id="{29DEDCAC-1702-445E-9158-CE8764FFAB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4" name="Rectangle 1123">
          <a:extLst>
            <a:ext uri="{FF2B5EF4-FFF2-40B4-BE49-F238E27FC236}">
              <a16:creationId xmlns:a16="http://schemas.microsoft.com/office/drawing/2014/main" id="{12F44389-1463-4B63-B108-A6DEC68E073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5" name="Rectangle 1124">
          <a:extLst>
            <a:ext uri="{FF2B5EF4-FFF2-40B4-BE49-F238E27FC236}">
              <a16:creationId xmlns:a16="http://schemas.microsoft.com/office/drawing/2014/main" id="{950D0B8F-BA7A-42EA-9CE9-0748F1DEA5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6" name="Rectangle 1125">
          <a:extLst>
            <a:ext uri="{FF2B5EF4-FFF2-40B4-BE49-F238E27FC236}">
              <a16:creationId xmlns:a16="http://schemas.microsoft.com/office/drawing/2014/main" id="{370515AA-EBF0-4E1C-8674-29F337C4277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7" name="Rectangle 11">
          <a:extLst>
            <a:ext uri="{FF2B5EF4-FFF2-40B4-BE49-F238E27FC236}">
              <a16:creationId xmlns:a16="http://schemas.microsoft.com/office/drawing/2014/main" id="{835E75B5-937D-43E9-8336-0C32E0C9B71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8" name="Rectangle 1127">
          <a:extLst>
            <a:ext uri="{FF2B5EF4-FFF2-40B4-BE49-F238E27FC236}">
              <a16:creationId xmlns:a16="http://schemas.microsoft.com/office/drawing/2014/main" id="{420EF35B-3A0A-4DB7-A948-C0ADDD91FF2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29" name="Rectangle 11">
          <a:extLst>
            <a:ext uri="{FF2B5EF4-FFF2-40B4-BE49-F238E27FC236}">
              <a16:creationId xmlns:a16="http://schemas.microsoft.com/office/drawing/2014/main" id="{956BA803-82B0-47BF-A4CB-8382671CAB7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0" name="Rectangle 1129">
          <a:extLst>
            <a:ext uri="{FF2B5EF4-FFF2-40B4-BE49-F238E27FC236}">
              <a16:creationId xmlns:a16="http://schemas.microsoft.com/office/drawing/2014/main" id="{D0B41AAA-3032-493D-915D-FA3C57BF8E0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1" name="Rectangle 11">
          <a:extLst>
            <a:ext uri="{FF2B5EF4-FFF2-40B4-BE49-F238E27FC236}">
              <a16:creationId xmlns:a16="http://schemas.microsoft.com/office/drawing/2014/main" id="{96B3052C-4534-48BA-9865-99BEFF44EFC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2" name="Rectangle 1131">
          <a:extLst>
            <a:ext uri="{FF2B5EF4-FFF2-40B4-BE49-F238E27FC236}">
              <a16:creationId xmlns:a16="http://schemas.microsoft.com/office/drawing/2014/main" id="{D6BFF125-E5D5-4E8B-891B-C2732A37B6D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3" name="Rectangle 11">
          <a:extLst>
            <a:ext uri="{FF2B5EF4-FFF2-40B4-BE49-F238E27FC236}">
              <a16:creationId xmlns:a16="http://schemas.microsoft.com/office/drawing/2014/main" id="{296E4349-FD14-4CDF-8A3F-7747FF4CC6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4" name="Rectangle 1133">
          <a:extLst>
            <a:ext uri="{FF2B5EF4-FFF2-40B4-BE49-F238E27FC236}">
              <a16:creationId xmlns:a16="http://schemas.microsoft.com/office/drawing/2014/main" id="{63938598-D81A-4A3D-A2F8-5977354FC4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5" name="Rectangle 11">
          <a:extLst>
            <a:ext uri="{FF2B5EF4-FFF2-40B4-BE49-F238E27FC236}">
              <a16:creationId xmlns:a16="http://schemas.microsoft.com/office/drawing/2014/main" id="{944FC06C-2184-4A31-B476-6300B5071D2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6" name="Rectangle 1135">
          <a:extLst>
            <a:ext uri="{FF2B5EF4-FFF2-40B4-BE49-F238E27FC236}">
              <a16:creationId xmlns:a16="http://schemas.microsoft.com/office/drawing/2014/main" id="{CD2B4966-5416-4266-B759-49C03892623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7" name="Rectangle 1136">
          <a:extLst>
            <a:ext uri="{FF2B5EF4-FFF2-40B4-BE49-F238E27FC236}">
              <a16:creationId xmlns:a16="http://schemas.microsoft.com/office/drawing/2014/main" id="{CC6B213A-58F7-405F-845E-6023419DDC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8" name="Rectangle 1137">
          <a:extLst>
            <a:ext uri="{FF2B5EF4-FFF2-40B4-BE49-F238E27FC236}">
              <a16:creationId xmlns:a16="http://schemas.microsoft.com/office/drawing/2014/main" id="{8B5C31A4-B962-44A9-9DA5-6E258D839B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39" name="Rectangle 11">
          <a:extLst>
            <a:ext uri="{FF2B5EF4-FFF2-40B4-BE49-F238E27FC236}">
              <a16:creationId xmlns:a16="http://schemas.microsoft.com/office/drawing/2014/main" id="{75957304-80C7-4AE1-848A-AFA57113F33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0" name="Rectangle 1139">
          <a:extLst>
            <a:ext uri="{FF2B5EF4-FFF2-40B4-BE49-F238E27FC236}">
              <a16:creationId xmlns:a16="http://schemas.microsoft.com/office/drawing/2014/main" id="{980F90B0-211F-454F-BD7A-84899E8C232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1" name="Rectangle 11">
          <a:extLst>
            <a:ext uri="{FF2B5EF4-FFF2-40B4-BE49-F238E27FC236}">
              <a16:creationId xmlns:a16="http://schemas.microsoft.com/office/drawing/2014/main" id="{FD6CDA31-9025-4C0D-A340-73D386C70B2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2" name="Rectangle 1141">
          <a:extLst>
            <a:ext uri="{FF2B5EF4-FFF2-40B4-BE49-F238E27FC236}">
              <a16:creationId xmlns:a16="http://schemas.microsoft.com/office/drawing/2014/main" id="{38DE7B02-8292-4101-B39B-8556E5CF9FB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3" name="Rectangle 11">
          <a:extLst>
            <a:ext uri="{FF2B5EF4-FFF2-40B4-BE49-F238E27FC236}">
              <a16:creationId xmlns:a16="http://schemas.microsoft.com/office/drawing/2014/main" id="{DE9B90A1-BE87-4D34-9608-BBCE580CE90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4" name="Rectangle 1143">
          <a:extLst>
            <a:ext uri="{FF2B5EF4-FFF2-40B4-BE49-F238E27FC236}">
              <a16:creationId xmlns:a16="http://schemas.microsoft.com/office/drawing/2014/main" id="{31CACD70-3C54-46B1-A305-2BA0799E7B9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5" name="Rectangle 11">
          <a:extLst>
            <a:ext uri="{FF2B5EF4-FFF2-40B4-BE49-F238E27FC236}">
              <a16:creationId xmlns:a16="http://schemas.microsoft.com/office/drawing/2014/main" id="{DA908DFD-861E-4DD0-89E0-6ACFF121061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6" name="Rectangle 1145">
          <a:extLst>
            <a:ext uri="{FF2B5EF4-FFF2-40B4-BE49-F238E27FC236}">
              <a16:creationId xmlns:a16="http://schemas.microsoft.com/office/drawing/2014/main" id="{4A5F74BB-389B-41FE-BB1A-E07F53D74F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7" name="Rectangle 11">
          <a:extLst>
            <a:ext uri="{FF2B5EF4-FFF2-40B4-BE49-F238E27FC236}">
              <a16:creationId xmlns:a16="http://schemas.microsoft.com/office/drawing/2014/main" id="{EDC26EDB-57B8-4679-9609-CDBB72EF6F7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8" name="Rectangle 1147">
          <a:extLst>
            <a:ext uri="{FF2B5EF4-FFF2-40B4-BE49-F238E27FC236}">
              <a16:creationId xmlns:a16="http://schemas.microsoft.com/office/drawing/2014/main" id="{75E08010-0723-4B1A-AED1-50E29AB7B3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49" name="Rectangle 1148">
          <a:extLst>
            <a:ext uri="{FF2B5EF4-FFF2-40B4-BE49-F238E27FC236}">
              <a16:creationId xmlns:a16="http://schemas.microsoft.com/office/drawing/2014/main" id="{F30DCC2F-C10F-4432-809F-E6E246DD3A9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0" name="Rectangle 1149">
          <a:extLst>
            <a:ext uri="{FF2B5EF4-FFF2-40B4-BE49-F238E27FC236}">
              <a16:creationId xmlns:a16="http://schemas.microsoft.com/office/drawing/2014/main" id="{2DFA88E3-02BC-436F-A2A1-9EE5E064C8E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1" name="Rectangle 11">
          <a:extLst>
            <a:ext uri="{FF2B5EF4-FFF2-40B4-BE49-F238E27FC236}">
              <a16:creationId xmlns:a16="http://schemas.microsoft.com/office/drawing/2014/main" id="{56548EBD-09B2-42CC-A0B4-FC6CF00ABF6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2" name="Rectangle 1151">
          <a:extLst>
            <a:ext uri="{FF2B5EF4-FFF2-40B4-BE49-F238E27FC236}">
              <a16:creationId xmlns:a16="http://schemas.microsoft.com/office/drawing/2014/main" id="{7183CA74-6CF8-4E1F-A04C-9A0132D06D1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153</xdr:row>
      <xdr:rowOff>0</xdr:rowOff>
    </xdr:from>
    <xdr:ext cx="35266" cy="162160"/>
    <xdr:sp macro="" textlink="">
      <xdr:nvSpPr>
        <xdr:cNvPr id="1153" name="Rectangle 11">
          <a:extLst>
            <a:ext uri="{FF2B5EF4-FFF2-40B4-BE49-F238E27FC236}">
              <a16:creationId xmlns:a16="http://schemas.microsoft.com/office/drawing/2014/main" id="{5053A49C-6FAA-420A-A783-4E51C9D297D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54" name="Rectangle 1153">
          <a:extLst>
            <a:ext uri="{FF2B5EF4-FFF2-40B4-BE49-F238E27FC236}">
              <a16:creationId xmlns:a16="http://schemas.microsoft.com/office/drawing/2014/main" id="{B5456A37-721A-491B-9751-3B0FBB2D479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55" name="Rectangle 11">
          <a:extLst>
            <a:ext uri="{FF2B5EF4-FFF2-40B4-BE49-F238E27FC236}">
              <a16:creationId xmlns:a16="http://schemas.microsoft.com/office/drawing/2014/main" id="{071BCAD7-B970-416D-AEE3-24E51EFB2B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56" name="Rectangle 1155">
          <a:extLst>
            <a:ext uri="{FF2B5EF4-FFF2-40B4-BE49-F238E27FC236}">
              <a16:creationId xmlns:a16="http://schemas.microsoft.com/office/drawing/2014/main" id="{4D717002-3E3B-49C9-9857-35242C140CF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57" name="Rectangle 11">
          <a:extLst>
            <a:ext uri="{FF2B5EF4-FFF2-40B4-BE49-F238E27FC236}">
              <a16:creationId xmlns:a16="http://schemas.microsoft.com/office/drawing/2014/main" id="{6030B637-677A-4730-896A-23D592BBAD4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58" name="Rectangle 1157">
          <a:extLst>
            <a:ext uri="{FF2B5EF4-FFF2-40B4-BE49-F238E27FC236}">
              <a16:creationId xmlns:a16="http://schemas.microsoft.com/office/drawing/2014/main" id="{D8593ADA-0377-48B0-B1F6-C4DB60D2512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59" name="Rectangle 11">
          <a:extLst>
            <a:ext uri="{FF2B5EF4-FFF2-40B4-BE49-F238E27FC236}">
              <a16:creationId xmlns:a16="http://schemas.microsoft.com/office/drawing/2014/main" id="{8AEBC63D-22BA-426D-9982-EA1BF2BE09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0" name="Rectangle 1159">
          <a:extLst>
            <a:ext uri="{FF2B5EF4-FFF2-40B4-BE49-F238E27FC236}">
              <a16:creationId xmlns:a16="http://schemas.microsoft.com/office/drawing/2014/main" id="{143226F5-B02D-4875-B228-A5C02C1C07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1" name="Rectangle 1160">
          <a:extLst>
            <a:ext uri="{FF2B5EF4-FFF2-40B4-BE49-F238E27FC236}">
              <a16:creationId xmlns:a16="http://schemas.microsoft.com/office/drawing/2014/main" id="{B5B9224E-F1A3-45AA-B060-A4D5D9FA1E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2" name="Rectangle 1161">
          <a:extLst>
            <a:ext uri="{FF2B5EF4-FFF2-40B4-BE49-F238E27FC236}">
              <a16:creationId xmlns:a16="http://schemas.microsoft.com/office/drawing/2014/main" id="{02314097-1224-43EF-9037-8BAF4D3975A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3" name="Rectangle 11">
          <a:extLst>
            <a:ext uri="{FF2B5EF4-FFF2-40B4-BE49-F238E27FC236}">
              <a16:creationId xmlns:a16="http://schemas.microsoft.com/office/drawing/2014/main" id="{01E31A37-8682-40B0-B343-618227EDC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4" name="Rectangle 1163">
          <a:extLst>
            <a:ext uri="{FF2B5EF4-FFF2-40B4-BE49-F238E27FC236}">
              <a16:creationId xmlns:a16="http://schemas.microsoft.com/office/drawing/2014/main" id="{6FA540D9-9DF5-4CBE-8D6C-276EEA3E70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5" name="Rectangle 11">
          <a:extLst>
            <a:ext uri="{FF2B5EF4-FFF2-40B4-BE49-F238E27FC236}">
              <a16:creationId xmlns:a16="http://schemas.microsoft.com/office/drawing/2014/main" id="{56EE2348-68C1-41AD-B48E-9C3A5ABC00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6" name="Rectangle 1165">
          <a:extLst>
            <a:ext uri="{FF2B5EF4-FFF2-40B4-BE49-F238E27FC236}">
              <a16:creationId xmlns:a16="http://schemas.microsoft.com/office/drawing/2014/main" id="{E4E4D9F5-ADB1-4A96-BC0B-97BF491E35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7" name="Rectangle 11">
          <a:extLst>
            <a:ext uri="{FF2B5EF4-FFF2-40B4-BE49-F238E27FC236}">
              <a16:creationId xmlns:a16="http://schemas.microsoft.com/office/drawing/2014/main" id="{C985F5F4-38CF-4CC5-AEB6-C18C5EFE22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8" name="Rectangle 1167">
          <a:extLst>
            <a:ext uri="{FF2B5EF4-FFF2-40B4-BE49-F238E27FC236}">
              <a16:creationId xmlns:a16="http://schemas.microsoft.com/office/drawing/2014/main" id="{F22190D9-B609-42F0-AEE5-A910FCDC879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69" name="Rectangle 11">
          <a:extLst>
            <a:ext uri="{FF2B5EF4-FFF2-40B4-BE49-F238E27FC236}">
              <a16:creationId xmlns:a16="http://schemas.microsoft.com/office/drawing/2014/main" id="{FFD03CD7-A84B-4B8B-8BE3-F0EDC618E2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0" name="Rectangle 1169">
          <a:extLst>
            <a:ext uri="{FF2B5EF4-FFF2-40B4-BE49-F238E27FC236}">
              <a16:creationId xmlns:a16="http://schemas.microsoft.com/office/drawing/2014/main" id="{571079D5-13EF-458A-8012-421DFB0F367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1" name="Rectangle 11">
          <a:extLst>
            <a:ext uri="{FF2B5EF4-FFF2-40B4-BE49-F238E27FC236}">
              <a16:creationId xmlns:a16="http://schemas.microsoft.com/office/drawing/2014/main" id="{80BD6632-0540-4535-8B9F-CE36137BE54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2" name="Rectangle 1171">
          <a:extLst>
            <a:ext uri="{FF2B5EF4-FFF2-40B4-BE49-F238E27FC236}">
              <a16:creationId xmlns:a16="http://schemas.microsoft.com/office/drawing/2014/main" id="{DA283B7E-D18D-4143-BBAD-6EC15E1AEF1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3" name="Rectangle 1172">
          <a:extLst>
            <a:ext uri="{FF2B5EF4-FFF2-40B4-BE49-F238E27FC236}">
              <a16:creationId xmlns:a16="http://schemas.microsoft.com/office/drawing/2014/main" id="{5EC6FFAA-BCE2-4325-A4E2-186799F0E3E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4" name="Rectangle 1173">
          <a:extLst>
            <a:ext uri="{FF2B5EF4-FFF2-40B4-BE49-F238E27FC236}">
              <a16:creationId xmlns:a16="http://schemas.microsoft.com/office/drawing/2014/main" id="{008C5B29-479C-4360-8AA3-E9D940E8EC9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5" name="Rectangle 11">
          <a:extLst>
            <a:ext uri="{FF2B5EF4-FFF2-40B4-BE49-F238E27FC236}">
              <a16:creationId xmlns:a16="http://schemas.microsoft.com/office/drawing/2014/main" id="{35E9E6DE-B7CF-497C-BB96-CF7ABBADC65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6" name="Rectangle 1175">
          <a:extLst>
            <a:ext uri="{FF2B5EF4-FFF2-40B4-BE49-F238E27FC236}">
              <a16:creationId xmlns:a16="http://schemas.microsoft.com/office/drawing/2014/main" id="{1820844B-3BCA-48A2-B524-C90619048D8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7" name="Rectangle 11">
          <a:extLst>
            <a:ext uri="{FF2B5EF4-FFF2-40B4-BE49-F238E27FC236}">
              <a16:creationId xmlns:a16="http://schemas.microsoft.com/office/drawing/2014/main" id="{79DF13D9-90E5-4042-A593-2606CE98D5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8" name="Rectangle 1177">
          <a:extLst>
            <a:ext uri="{FF2B5EF4-FFF2-40B4-BE49-F238E27FC236}">
              <a16:creationId xmlns:a16="http://schemas.microsoft.com/office/drawing/2014/main" id="{AFEBB671-1BA4-4C4C-98E1-4B39774FC2B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79" name="Rectangle 11">
          <a:extLst>
            <a:ext uri="{FF2B5EF4-FFF2-40B4-BE49-F238E27FC236}">
              <a16:creationId xmlns:a16="http://schemas.microsoft.com/office/drawing/2014/main" id="{5BA5C691-48C6-4051-9570-A50BF2D160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0" name="Rectangle 1179">
          <a:extLst>
            <a:ext uri="{FF2B5EF4-FFF2-40B4-BE49-F238E27FC236}">
              <a16:creationId xmlns:a16="http://schemas.microsoft.com/office/drawing/2014/main" id="{80DE7797-0D70-4192-AD98-F7DAC2C111A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1" name="Rectangle 11">
          <a:extLst>
            <a:ext uri="{FF2B5EF4-FFF2-40B4-BE49-F238E27FC236}">
              <a16:creationId xmlns:a16="http://schemas.microsoft.com/office/drawing/2014/main" id="{5C1C4D82-86EA-4E02-ABBC-63C228C9233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2" name="Rectangle 1181">
          <a:extLst>
            <a:ext uri="{FF2B5EF4-FFF2-40B4-BE49-F238E27FC236}">
              <a16:creationId xmlns:a16="http://schemas.microsoft.com/office/drawing/2014/main" id="{A2521355-8B2B-42F8-8C8A-1EEC3EE9D9A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3" name="Rectangle 11">
          <a:extLst>
            <a:ext uri="{FF2B5EF4-FFF2-40B4-BE49-F238E27FC236}">
              <a16:creationId xmlns:a16="http://schemas.microsoft.com/office/drawing/2014/main" id="{1B14314F-380E-4E4D-9333-FBEE6CC5CA4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4" name="Rectangle 1183">
          <a:extLst>
            <a:ext uri="{FF2B5EF4-FFF2-40B4-BE49-F238E27FC236}">
              <a16:creationId xmlns:a16="http://schemas.microsoft.com/office/drawing/2014/main" id="{6CA81048-1FD5-4B8A-9E25-6878173D07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5" name="Rectangle 1184">
          <a:extLst>
            <a:ext uri="{FF2B5EF4-FFF2-40B4-BE49-F238E27FC236}">
              <a16:creationId xmlns:a16="http://schemas.microsoft.com/office/drawing/2014/main" id="{3FDBA667-0C12-4857-979E-C36DCE7E63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6" name="Rectangle 1185">
          <a:extLst>
            <a:ext uri="{FF2B5EF4-FFF2-40B4-BE49-F238E27FC236}">
              <a16:creationId xmlns:a16="http://schemas.microsoft.com/office/drawing/2014/main" id="{EAA5D8BA-DE81-4550-A91F-D1B4264D217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7" name="Rectangle 11">
          <a:extLst>
            <a:ext uri="{FF2B5EF4-FFF2-40B4-BE49-F238E27FC236}">
              <a16:creationId xmlns:a16="http://schemas.microsoft.com/office/drawing/2014/main" id="{87F91F73-008B-4304-8849-B9853668D6C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8" name="Rectangle 1187">
          <a:extLst>
            <a:ext uri="{FF2B5EF4-FFF2-40B4-BE49-F238E27FC236}">
              <a16:creationId xmlns:a16="http://schemas.microsoft.com/office/drawing/2014/main" id="{F2DC6929-3AE4-4803-89B4-01DE58F4DC8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89" name="Rectangle 11">
          <a:extLst>
            <a:ext uri="{FF2B5EF4-FFF2-40B4-BE49-F238E27FC236}">
              <a16:creationId xmlns:a16="http://schemas.microsoft.com/office/drawing/2014/main" id="{BFEA79A8-3C9B-4F20-A414-1CD4D68FB37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0" name="Rectangle 1189">
          <a:extLst>
            <a:ext uri="{FF2B5EF4-FFF2-40B4-BE49-F238E27FC236}">
              <a16:creationId xmlns:a16="http://schemas.microsoft.com/office/drawing/2014/main" id="{4C12E3F8-32D7-4D54-9213-CC633564FE3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1" name="Rectangle 11">
          <a:extLst>
            <a:ext uri="{FF2B5EF4-FFF2-40B4-BE49-F238E27FC236}">
              <a16:creationId xmlns:a16="http://schemas.microsoft.com/office/drawing/2014/main" id="{70F36F84-37A1-452C-8EDF-A5511F6661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2" name="Rectangle 1191">
          <a:extLst>
            <a:ext uri="{FF2B5EF4-FFF2-40B4-BE49-F238E27FC236}">
              <a16:creationId xmlns:a16="http://schemas.microsoft.com/office/drawing/2014/main" id="{84C9CF01-153D-484F-9F32-04F32699AB6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3" name="Rectangle 11">
          <a:extLst>
            <a:ext uri="{FF2B5EF4-FFF2-40B4-BE49-F238E27FC236}">
              <a16:creationId xmlns:a16="http://schemas.microsoft.com/office/drawing/2014/main" id="{B29392C0-9AF6-4839-A500-A3A03FCE98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4" name="Rectangle 1193">
          <a:extLst>
            <a:ext uri="{FF2B5EF4-FFF2-40B4-BE49-F238E27FC236}">
              <a16:creationId xmlns:a16="http://schemas.microsoft.com/office/drawing/2014/main" id="{4EEFAAF1-08DD-4585-BF37-80FC32C34D5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5" name="Rectangle 11">
          <a:extLst>
            <a:ext uri="{FF2B5EF4-FFF2-40B4-BE49-F238E27FC236}">
              <a16:creationId xmlns:a16="http://schemas.microsoft.com/office/drawing/2014/main" id="{4FA9C0A7-45BB-4C69-B87B-5AD7559578F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6" name="Rectangle 1195">
          <a:extLst>
            <a:ext uri="{FF2B5EF4-FFF2-40B4-BE49-F238E27FC236}">
              <a16:creationId xmlns:a16="http://schemas.microsoft.com/office/drawing/2014/main" id="{07AED7E7-9B19-40A3-9A18-B09219FEDE8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7" name="Rectangle 1196">
          <a:extLst>
            <a:ext uri="{FF2B5EF4-FFF2-40B4-BE49-F238E27FC236}">
              <a16:creationId xmlns:a16="http://schemas.microsoft.com/office/drawing/2014/main" id="{5FF377C8-894D-4135-BD2F-0EC35E0E69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8" name="Rectangle 1197">
          <a:extLst>
            <a:ext uri="{FF2B5EF4-FFF2-40B4-BE49-F238E27FC236}">
              <a16:creationId xmlns:a16="http://schemas.microsoft.com/office/drawing/2014/main" id="{E2DBAFAF-F667-4833-B8B6-C06F4B253EE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199" name="Rectangle 11">
          <a:extLst>
            <a:ext uri="{FF2B5EF4-FFF2-40B4-BE49-F238E27FC236}">
              <a16:creationId xmlns:a16="http://schemas.microsoft.com/office/drawing/2014/main" id="{A0640466-0AFC-4266-9DDD-B8E58C850B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0" name="Rectangle 1199">
          <a:extLst>
            <a:ext uri="{FF2B5EF4-FFF2-40B4-BE49-F238E27FC236}">
              <a16:creationId xmlns:a16="http://schemas.microsoft.com/office/drawing/2014/main" id="{C9CD84D9-1AD1-484D-B75E-A3B11EDB6AD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1" name="Rectangle 11">
          <a:extLst>
            <a:ext uri="{FF2B5EF4-FFF2-40B4-BE49-F238E27FC236}">
              <a16:creationId xmlns:a16="http://schemas.microsoft.com/office/drawing/2014/main" id="{02FB5037-7A29-4A49-880D-39A1996A5E4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2" name="Rectangle 1201">
          <a:extLst>
            <a:ext uri="{FF2B5EF4-FFF2-40B4-BE49-F238E27FC236}">
              <a16:creationId xmlns:a16="http://schemas.microsoft.com/office/drawing/2014/main" id="{CBC3377D-41BE-4815-AB3F-50E4DF9215D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3" name="Rectangle 11">
          <a:extLst>
            <a:ext uri="{FF2B5EF4-FFF2-40B4-BE49-F238E27FC236}">
              <a16:creationId xmlns:a16="http://schemas.microsoft.com/office/drawing/2014/main" id="{E2A6771F-4EA7-4296-9ADF-E8B6574F523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4" name="Rectangle 1203">
          <a:extLst>
            <a:ext uri="{FF2B5EF4-FFF2-40B4-BE49-F238E27FC236}">
              <a16:creationId xmlns:a16="http://schemas.microsoft.com/office/drawing/2014/main" id="{80D09BB9-C03F-4E36-8EE9-0C2769B097E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5" name="Rectangle 11">
          <a:extLst>
            <a:ext uri="{FF2B5EF4-FFF2-40B4-BE49-F238E27FC236}">
              <a16:creationId xmlns:a16="http://schemas.microsoft.com/office/drawing/2014/main" id="{AACF57A8-8701-4A65-A854-CA1A08356C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6" name="Rectangle 1205">
          <a:extLst>
            <a:ext uri="{FF2B5EF4-FFF2-40B4-BE49-F238E27FC236}">
              <a16:creationId xmlns:a16="http://schemas.microsoft.com/office/drawing/2014/main" id="{4E0672E4-A29C-4DF9-B1C0-B89CD3CB728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7" name="Rectangle 11">
          <a:extLst>
            <a:ext uri="{FF2B5EF4-FFF2-40B4-BE49-F238E27FC236}">
              <a16:creationId xmlns:a16="http://schemas.microsoft.com/office/drawing/2014/main" id="{DFF30EC9-7437-4220-A906-EF4D220C16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8" name="Rectangle 1207">
          <a:extLst>
            <a:ext uri="{FF2B5EF4-FFF2-40B4-BE49-F238E27FC236}">
              <a16:creationId xmlns:a16="http://schemas.microsoft.com/office/drawing/2014/main" id="{A58400E5-00E9-48AB-BC0D-363239E031C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09" name="Rectangle 1208">
          <a:extLst>
            <a:ext uri="{FF2B5EF4-FFF2-40B4-BE49-F238E27FC236}">
              <a16:creationId xmlns:a16="http://schemas.microsoft.com/office/drawing/2014/main" id="{A93D51A4-839A-4DB8-B083-87FEDA6931E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0" name="Rectangle 1209">
          <a:extLst>
            <a:ext uri="{FF2B5EF4-FFF2-40B4-BE49-F238E27FC236}">
              <a16:creationId xmlns:a16="http://schemas.microsoft.com/office/drawing/2014/main" id="{0012DC60-4B74-4C78-9E37-04E94357BA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1" name="Rectangle 11">
          <a:extLst>
            <a:ext uri="{FF2B5EF4-FFF2-40B4-BE49-F238E27FC236}">
              <a16:creationId xmlns:a16="http://schemas.microsoft.com/office/drawing/2014/main" id="{7B0B15DB-2CEA-42BD-84EA-4DD126CB8E2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2" name="Rectangle 1211">
          <a:extLst>
            <a:ext uri="{FF2B5EF4-FFF2-40B4-BE49-F238E27FC236}">
              <a16:creationId xmlns:a16="http://schemas.microsoft.com/office/drawing/2014/main" id="{9C3D9A08-D4EB-4920-84D2-C1C2101E3B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3" name="Rectangle 11">
          <a:extLst>
            <a:ext uri="{FF2B5EF4-FFF2-40B4-BE49-F238E27FC236}">
              <a16:creationId xmlns:a16="http://schemas.microsoft.com/office/drawing/2014/main" id="{99637801-82DC-4BDA-AA96-034E2B4353F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4" name="Rectangle 1213">
          <a:extLst>
            <a:ext uri="{FF2B5EF4-FFF2-40B4-BE49-F238E27FC236}">
              <a16:creationId xmlns:a16="http://schemas.microsoft.com/office/drawing/2014/main" id="{2AF9E2F5-9032-4BB7-AA90-42EF930BEFC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5" name="Rectangle 11">
          <a:extLst>
            <a:ext uri="{FF2B5EF4-FFF2-40B4-BE49-F238E27FC236}">
              <a16:creationId xmlns:a16="http://schemas.microsoft.com/office/drawing/2014/main" id="{84E80E3B-3EB0-4624-9B39-FA4308AFEDE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6" name="Rectangle 1215">
          <a:extLst>
            <a:ext uri="{FF2B5EF4-FFF2-40B4-BE49-F238E27FC236}">
              <a16:creationId xmlns:a16="http://schemas.microsoft.com/office/drawing/2014/main" id="{74840001-D2F9-4FE5-AF17-2683639F7A7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7" name="Rectangle 11">
          <a:extLst>
            <a:ext uri="{FF2B5EF4-FFF2-40B4-BE49-F238E27FC236}">
              <a16:creationId xmlns:a16="http://schemas.microsoft.com/office/drawing/2014/main" id="{62377860-4ED2-4FC3-9601-EEF7B7FCBA0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8" name="Rectangle 1217">
          <a:extLst>
            <a:ext uri="{FF2B5EF4-FFF2-40B4-BE49-F238E27FC236}">
              <a16:creationId xmlns:a16="http://schemas.microsoft.com/office/drawing/2014/main" id="{C4E9A117-EE38-4886-82D3-05C7CC5225E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19" name="Rectangle 11">
          <a:extLst>
            <a:ext uri="{FF2B5EF4-FFF2-40B4-BE49-F238E27FC236}">
              <a16:creationId xmlns:a16="http://schemas.microsoft.com/office/drawing/2014/main" id="{D631A37B-7A26-4D9C-A358-C810BAF803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0" name="Rectangle 1219">
          <a:extLst>
            <a:ext uri="{FF2B5EF4-FFF2-40B4-BE49-F238E27FC236}">
              <a16:creationId xmlns:a16="http://schemas.microsoft.com/office/drawing/2014/main" id="{5587FDE2-7C41-41DB-81B7-535DA91C2BD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1" name="Rectangle 1220">
          <a:extLst>
            <a:ext uri="{FF2B5EF4-FFF2-40B4-BE49-F238E27FC236}">
              <a16:creationId xmlns:a16="http://schemas.microsoft.com/office/drawing/2014/main" id="{DB802314-3E17-4BB3-957D-2469555BCE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2" name="Rectangle 1221">
          <a:extLst>
            <a:ext uri="{FF2B5EF4-FFF2-40B4-BE49-F238E27FC236}">
              <a16:creationId xmlns:a16="http://schemas.microsoft.com/office/drawing/2014/main" id="{3E7BBD3F-7B83-41B0-9BAB-3776818D593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3" name="Rectangle 11">
          <a:extLst>
            <a:ext uri="{FF2B5EF4-FFF2-40B4-BE49-F238E27FC236}">
              <a16:creationId xmlns:a16="http://schemas.microsoft.com/office/drawing/2014/main" id="{7F3FF9B8-E28E-4635-9566-63230F32FE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4" name="Rectangle 1223">
          <a:extLst>
            <a:ext uri="{FF2B5EF4-FFF2-40B4-BE49-F238E27FC236}">
              <a16:creationId xmlns:a16="http://schemas.microsoft.com/office/drawing/2014/main" id="{1B23390A-3B8C-40BA-AAA5-5254DE33936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5" name="Rectangle 11">
          <a:extLst>
            <a:ext uri="{FF2B5EF4-FFF2-40B4-BE49-F238E27FC236}">
              <a16:creationId xmlns:a16="http://schemas.microsoft.com/office/drawing/2014/main" id="{5052BB15-00DE-43D0-BB72-D182CC7211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6" name="Rectangle 1225">
          <a:extLst>
            <a:ext uri="{FF2B5EF4-FFF2-40B4-BE49-F238E27FC236}">
              <a16:creationId xmlns:a16="http://schemas.microsoft.com/office/drawing/2014/main" id="{9FC008AC-2EEB-4E43-A8BF-A6C8508B07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7" name="Rectangle 11">
          <a:extLst>
            <a:ext uri="{FF2B5EF4-FFF2-40B4-BE49-F238E27FC236}">
              <a16:creationId xmlns:a16="http://schemas.microsoft.com/office/drawing/2014/main" id="{9FA73A37-B573-43EE-A4B2-9F9BB54BB09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8" name="Rectangle 1227">
          <a:extLst>
            <a:ext uri="{FF2B5EF4-FFF2-40B4-BE49-F238E27FC236}">
              <a16:creationId xmlns:a16="http://schemas.microsoft.com/office/drawing/2014/main" id="{D04B071D-6666-49B4-B160-DF28321CD6F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29" name="Rectangle 11">
          <a:extLst>
            <a:ext uri="{FF2B5EF4-FFF2-40B4-BE49-F238E27FC236}">
              <a16:creationId xmlns:a16="http://schemas.microsoft.com/office/drawing/2014/main" id="{93345378-EBEE-426C-8383-023A53FE8FA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0" name="Rectangle 1229">
          <a:extLst>
            <a:ext uri="{FF2B5EF4-FFF2-40B4-BE49-F238E27FC236}">
              <a16:creationId xmlns:a16="http://schemas.microsoft.com/office/drawing/2014/main" id="{4DC9832E-274E-45DC-BF2A-8EE9CD37B5A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1" name="Rectangle 11">
          <a:extLst>
            <a:ext uri="{FF2B5EF4-FFF2-40B4-BE49-F238E27FC236}">
              <a16:creationId xmlns:a16="http://schemas.microsoft.com/office/drawing/2014/main" id="{6ECB9B38-752D-4187-AFCC-F56E3602C00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2" name="Rectangle 1231">
          <a:extLst>
            <a:ext uri="{FF2B5EF4-FFF2-40B4-BE49-F238E27FC236}">
              <a16:creationId xmlns:a16="http://schemas.microsoft.com/office/drawing/2014/main" id="{DF386FDA-0AD1-479D-835D-06D0F556013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3" name="Rectangle 1232">
          <a:extLst>
            <a:ext uri="{FF2B5EF4-FFF2-40B4-BE49-F238E27FC236}">
              <a16:creationId xmlns:a16="http://schemas.microsoft.com/office/drawing/2014/main" id="{BA0F2F75-C287-4249-A5A0-23CCD383ED6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4" name="Rectangle 1233">
          <a:extLst>
            <a:ext uri="{FF2B5EF4-FFF2-40B4-BE49-F238E27FC236}">
              <a16:creationId xmlns:a16="http://schemas.microsoft.com/office/drawing/2014/main" id="{9F3709FB-A89E-466D-AB4C-23A178C0AF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5" name="Rectangle 11">
          <a:extLst>
            <a:ext uri="{FF2B5EF4-FFF2-40B4-BE49-F238E27FC236}">
              <a16:creationId xmlns:a16="http://schemas.microsoft.com/office/drawing/2014/main" id="{5DB153F8-4B2A-47BF-960E-F69B1C315C9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6" name="Rectangle 1235">
          <a:extLst>
            <a:ext uri="{FF2B5EF4-FFF2-40B4-BE49-F238E27FC236}">
              <a16:creationId xmlns:a16="http://schemas.microsoft.com/office/drawing/2014/main" id="{DF164707-5489-4977-B55B-E7B1FB0122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7" name="Rectangle 11">
          <a:extLst>
            <a:ext uri="{FF2B5EF4-FFF2-40B4-BE49-F238E27FC236}">
              <a16:creationId xmlns:a16="http://schemas.microsoft.com/office/drawing/2014/main" id="{26E65BCF-A8A4-442D-9561-A5BCB7BA516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8" name="Rectangle 1237">
          <a:extLst>
            <a:ext uri="{FF2B5EF4-FFF2-40B4-BE49-F238E27FC236}">
              <a16:creationId xmlns:a16="http://schemas.microsoft.com/office/drawing/2014/main" id="{9E561DEA-588C-47FF-AF76-CC2C292F20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39" name="Rectangle 11">
          <a:extLst>
            <a:ext uri="{FF2B5EF4-FFF2-40B4-BE49-F238E27FC236}">
              <a16:creationId xmlns:a16="http://schemas.microsoft.com/office/drawing/2014/main" id="{B079448B-513F-4C3A-99AC-8DEB47FE37B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0" name="Rectangle 1239">
          <a:extLst>
            <a:ext uri="{FF2B5EF4-FFF2-40B4-BE49-F238E27FC236}">
              <a16:creationId xmlns:a16="http://schemas.microsoft.com/office/drawing/2014/main" id="{A395BAC6-8FBD-4EF3-AB96-EE61757E3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1" name="Rectangle 11">
          <a:extLst>
            <a:ext uri="{FF2B5EF4-FFF2-40B4-BE49-F238E27FC236}">
              <a16:creationId xmlns:a16="http://schemas.microsoft.com/office/drawing/2014/main" id="{52BBD3C2-1FF7-4C28-85F5-124229C40C5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2" name="Rectangle 1241">
          <a:extLst>
            <a:ext uri="{FF2B5EF4-FFF2-40B4-BE49-F238E27FC236}">
              <a16:creationId xmlns:a16="http://schemas.microsoft.com/office/drawing/2014/main" id="{8BDFB884-A582-4552-9F06-18D4F8CA8A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3" name="Rectangle 11">
          <a:extLst>
            <a:ext uri="{FF2B5EF4-FFF2-40B4-BE49-F238E27FC236}">
              <a16:creationId xmlns:a16="http://schemas.microsoft.com/office/drawing/2014/main" id="{4729422C-2F12-47F2-AFE7-DD2B58995B7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4" name="Rectangle 1243">
          <a:extLst>
            <a:ext uri="{FF2B5EF4-FFF2-40B4-BE49-F238E27FC236}">
              <a16:creationId xmlns:a16="http://schemas.microsoft.com/office/drawing/2014/main" id="{2F8EE100-791D-455C-861F-FB89C6B89A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5" name="Rectangle 1244">
          <a:extLst>
            <a:ext uri="{FF2B5EF4-FFF2-40B4-BE49-F238E27FC236}">
              <a16:creationId xmlns:a16="http://schemas.microsoft.com/office/drawing/2014/main" id="{00DAE6EC-2032-44C4-8870-BDE106DFCEC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6" name="Rectangle 1245">
          <a:extLst>
            <a:ext uri="{FF2B5EF4-FFF2-40B4-BE49-F238E27FC236}">
              <a16:creationId xmlns:a16="http://schemas.microsoft.com/office/drawing/2014/main" id="{EF1A94E3-1433-4BCF-B0E8-DB76E197D5C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7" name="Rectangle 11">
          <a:extLst>
            <a:ext uri="{FF2B5EF4-FFF2-40B4-BE49-F238E27FC236}">
              <a16:creationId xmlns:a16="http://schemas.microsoft.com/office/drawing/2014/main" id="{55D0F9F2-984C-4539-9B3E-641BCE3DA9D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8" name="Rectangle 1247">
          <a:extLst>
            <a:ext uri="{FF2B5EF4-FFF2-40B4-BE49-F238E27FC236}">
              <a16:creationId xmlns:a16="http://schemas.microsoft.com/office/drawing/2014/main" id="{6B3E7A2C-BF3E-4159-8B6B-815A2A8B3A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144</xdr:row>
      <xdr:rowOff>0</xdr:rowOff>
    </xdr:from>
    <xdr:ext cx="35266" cy="162160"/>
    <xdr:sp macro="" textlink="">
      <xdr:nvSpPr>
        <xdr:cNvPr id="1249" name="Rectangle 11">
          <a:extLst>
            <a:ext uri="{FF2B5EF4-FFF2-40B4-BE49-F238E27FC236}">
              <a16:creationId xmlns:a16="http://schemas.microsoft.com/office/drawing/2014/main" id="{E1D1EEF1-8977-4872-BB8C-B934D3E10B6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0" name="Rectangle 1249">
          <a:extLst>
            <a:ext uri="{FF2B5EF4-FFF2-40B4-BE49-F238E27FC236}">
              <a16:creationId xmlns:a16="http://schemas.microsoft.com/office/drawing/2014/main" id="{1CED308B-D357-4E0B-88BE-18954F0807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1" name="Rectangle 11">
          <a:extLst>
            <a:ext uri="{FF2B5EF4-FFF2-40B4-BE49-F238E27FC236}">
              <a16:creationId xmlns:a16="http://schemas.microsoft.com/office/drawing/2014/main" id="{38C623AB-42C5-4820-BED2-F46D12428A4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2" name="Rectangle 1251">
          <a:extLst>
            <a:ext uri="{FF2B5EF4-FFF2-40B4-BE49-F238E27FC236}">
              <a16:creationId xmlns:a16="http://schemas.microsoft.com/office/drawing/2014/main" id="{731B55D3-5BF2-4E03-937B-029E0277529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3" name="Rectangle 11">
          <a:extLst>
            <a:ext uri="{FF2B5EF4-FFF2-40B4-BE49-F238E27FC236}">
              <a16:creationId xmlns:a16="http://schemas.microsoft.com/office/drawing/2014/main" id="{6EF5C868-B0CF-4802-8277-EAE05FF8FF6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4" name="Rectangle 1253">
          <a:extLst>
            <a:ext uri="{FF2B5EF4-FFF2-40B4-BE49-F238E27FC236}">
              <a16:creationId xmlns:a16="http://schemas.microsoft.com/office/drawing/2014/main" id="{A68D7839-00F8-42F3-882C-81B1F893806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5" name="Rectangle 11">
          <a:extLst>
            <a:ext uri="{FF2B5EF4-FFF2-40B4-BE49-F238E27FC236}">
              <a16:creationId xmlns:a16="http://schemas.microsoft.com/office/drawing/2014/main" id="{4219FD65-56CF-4777-82E7-6DBD1DDF47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6" name="Rectangle 1255">
          <a:extLst>
            <a:ext uri="{FF2B5EF4-FFF2-40B4-BE49-F238E27FC236}">
              <a16:creationId xmlns:a16="http://schemas.microsoft.com/office/drawing/2014/main" id="{67D26C1A-9906-4451-8BFD-6739301A6E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7" name="Rectangle 1256">
          <a:extLst>
            <a:ext uri="{FF2B5EF4-FFF2-40B4-BE49-F238E27FC236}">
              <a16:creationId xmlns:a16="http://schemas.microsoft.com/office/drawing/2014/main" id="{0D2EFF5B-A88D-4B01-B550-90AE4C25B10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8" name="Rectangle 1257">
          <a:extLst>
            <a:ext uri="{FF2B5EF4-FFF2-40B4-BE49-F238E27FC236}">
              <a16:creationId xmlns:a16="http://schemas.microsoft.com/office/drawing/2014/main" id="{F54BAD9E-0357-4141-BCAB-46E3201D963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59" name="Rectangle 11">
          <a:extLst>
            <a:ext uri="{FF2B5EF4-FFF2-40B4-BE49-F238E27FC236}">
              <a16:creationId xmlns:a16="http://schemas.microsoft.com/office/drawing/2014/main" id="{37EE8549-42D0-4D9B-A678-B054F5C71EB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0" name="Rectangle 1259">
          <a:extLst>
            <a:ext uri="{FF2B5EF4-FFF2-40B4-BE49-F238E27FC236}">
              <a16:creationId xmlns:a16="http://schemas.microsoft.com/office/drawing/2014/main" id="{D4419B46-3E89-49D3-8B6A-203A3AB86B1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1" name="Rectangle 11">
          <a:extLst>
            <a:ext uri="{FF2B5EF4-FFF2-40B4-BE49-F238E27FC236}">
              <a16:creationId xmlns:a16="http://schemas.microsoft.com/office/drawing/2014/main" id="{7C171215-8D7A-4F2D-AC54-F486E65519B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2" name="Rectangle 1261">
          <a:extLst>
            <a:ext uri="{FF2B5EF4-FFF2-40B4-BE49-F238E27FC236}">
              <a16:creationId xmlns:a16="http://schemas.microsoft.com/office/drawing/2014/main" id="{5986D71E-BB33-43A8-84A4-AB57E43447B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3" name="Rectangle 11">
          <a:extLst>
            <a:ext uri="{FF2B5EF4-FFF2-40B4-BE49-F238E27FC236}">
              <a16:creationId xmlns:a16="http://schemas.microsoft.com/office/drawing/2014/main" id="{092D217B-19E3-4E21-8926-8650AD58578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4" name="Rectangle 1263">
          <a:extLst>
            <a:ext uri="{FF2B5EF4-FFF2-40B4-BE49-F238E27FC236}">
              <a16:creationId xmlns:a16="http://schemas.microsoft.com/office/drawing/2014/main" id="{C64CC402-4A6A-4BEF-8420-A7568379C4D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5" name="Rectangle 11">
          <a:extLst>
            <a:ext uri="{FF2B5EF4-FFF2-40B4-BE49-F238E27FC236}">
              <a16:creationId xmlns:a16="http://schemas.microsoft.com/office/drawing/2014/main" id="{61691C70-C1D0-4E68-BC41-90E0ACFFACA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6" name="Rectangle 1265">
          <a:extLst>
            <a:ext uri="{FF2B5EF4-FFF2-40B4-BE49-F238E27FC236}">
              <a16:creationId xmlns:a16="http://schemas.microsoft.com/office/drawing/2014/main" id="{2772BC02-83C8-4265-A472-29FFB093C05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7" name="Rectangle 11">
          <a:extLst>
            <a:ext uri="{FF2B5EF4-FFF2-40B4-BE49-F238E27FC236}">
              <a16:creationId xmlns:a16="http://schemas.microsoft.com/office/drawing/2014/main" id="{E95F6FA4-3A3A-4FFC-8915-4B2C715A0C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8" name="Rectangle 1267">
          <a:extLst>
            <a:ext uri="{FF2B5EF4-FFF2-40B4-BE49-F238E27FC236}">
              <a16:creationId xmlns:a16="http://schemas.microsoft.com/office/drawing/2014/main" id="{D9C50F5D-A9BF-4C86-B84A-2C8E94BDDAF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69" name="Rectangle 1268">
          <a:extLst>
            <a:ext uri="{FF2B5EF4-FFF2-40B4-BE49-F238E27FC236}">
              <a16:creationId xmlns:a16="http://schemas.microsoft.com/office/drawing/2014/main" id="{8940786A-66BA-4467-B611-E714756A20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0" name="Rectangle 1269">
          <a:extLst>
            <a:ext uri="{FF2B5EF4-FFF2-40B4-BE49-F238E27FC236}">
              <a16:creationId xmlns:a16="http://schemas.microsoft.com/office/drawing/2014/main" id="{8445E573-E11A-46C0-A538-0523E94C1E2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1" name="Rectangle 11">
          <a:extLst>
            <a:ext uri="{FF2B5EF4-FFF2-40B4-BE49-F238E27FC236}">
              <a16:creationId xmlns:a16="http://schemas.microsoft.com/office/drawing/2014/main" id="{5F453072-8F1F-4F6C-8A77-26204C27AA0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2" name="Rectangle 1271">
          <a:extLst>
            <a:ext uri="{FF2B5EF4-FFF2-40B4-BE49-F238E27FC236}">
              <a16:creationId xmlns:a16="http://schemas.microsoft.com/office/drawing/2014/main" id="{20C61A7E-27F1-4000-822D-4F38A5E6C03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3" name="Rectangle 11">
          <a:extLst>
            <a:ext uri="{FF2B5EF4-FFF2-40B4-BE49-F238E27FC236}">
              <a16:creationId xmlns:a16="http://schemas.microsoft.com/office/drawing/2014/main" id="{E3C88F01-D4EE-41DC-A3E1-1D67943DD56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4" name="Rectangle 1273">
          <a:extLst>
            <a:ext uri="{FF2B5EF4-FFF2-40B4-BE49-F238E27FC236}">
              <a16:creationId xmlns:a16="http://schemas.microsoft.com/office/drawing/2014/main" id="{5E40C089-AAC0-40D8-86D1-C7F4C5C045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5" name="Rectangle 11">
          <a:extLst>
            <a:ext uri="{FF2B5EF4-FFF2-40B4-BE49-F238E27FC236}">
              <a16:creationId xmlns:a16="http://schemas.microsoft.com/office/drawing/2014/main" id="{1B389363-EFF8-408F-858B-DEAEADAAD4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6" name="Rectangle 1275">
          <a:extLst>
            <a:ext uri="{FF2B5EF4-FFF2-40B4-BE49-F238E27FC236}">
              <a16:creationId xmlns:a16="http://schemas.microsoft.com/office/drawing/2014/main" id="{3D828F3C-FCDC-4C20-8626-B6176498E1B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7" name="Rectangle 11">
          <a:extLst>
            <a:ext uri="{FF2B5EF4-FFF2-40B4-BE49-F238E27FC236}">
              <a16:creationId xmlns:a16="http://schemas.microsoft.com/office/drawing/2014/main" id="{2329F2F5-45A3-4855-95D8-02F2B2C525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8" name="Rectangle 1277">
          <a:extLst>
            <a:ext uri="{FF2B5EF4-FFF2-40B4-BE49-F238E27FC236}">
              <a16:creationId xmlns:a16="http://schemas.microsoft.com/office/drawing/2014/main" id="{9490CB83-01F1-4905-A7E0-567BEC95950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79" name="Rectangle 11">
          <a:extLst>
            <a:ext uri="{FF2B5EF4-FFF2-40B4-BE49-F238E27FC236}">
              <a16:creationId xmlns:a16="http://schemas.microsoft.com/office/drawing/2014/main" id="{98ABE4BA-6697-4056-ACCC-990018181AD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0" name="Rectangle 1279">
          <a:extLst>
            <a:ext uri="{FF2B5EF4-FFF2-40B4-BE49-F238E27FC236}">
              <a16:creationId xmlns:a16="http://schemas.microsoft.com/office/drawing/2014/main" id="{CD35AAC1-C9A0-45E3-B604-BD5497CFEF1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1" name="Rectangle 1280">
          <a:extLst>
            <a:ext uri="{FF2B5EF4-FFF2-40B4-BE49-F238E27FC236}">
              <a16:creationId xmlns:a16="http://schemas.microsoft.com/office/drawing/2014/main" id="{6AC3B6E4-626C-48B5-B0EB-E05E9E520A4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2" name="Rectangle 1281">
          <a:extLst>
            <a:ext uri="{FF2B5EF4-FFF2-40B4-BE49-F238E27FC236}">
              <a16:creationId xmlns:a16="http://schemas.microsoft.com/office/drawing/2014/main" id="{4BB084D3-3025-46C9-8249-2F38384312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3" name="Rectangle 11">
          <a:extLst>
            <a:ext uri="{FF2B5EF4-FFF2-40B4-BE49-F238E27FC236}">
              <a16:creationId xmlns:a16="http://schemas.microsoft.com/office/drawing/2014/main" id="{15836A8B-2AE4-403F-8610-AF9145669B1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4" name="Rectangle 1283">
          <a:extLst>
            <a:ext uri="{FF2B5EF4-FFF2-40B4-BE49-F238E27FC236}">
              <a16:creationId xmlns:a16="http://schemas.microsoft.com/office/drawing/2014/main" id="{FB50FEA4-1797-414F-B34D-76601531C91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5" name="Rectangle 11">
          <a:extLst>
            <a:ext uri="{FF2B5EF4-FFF2-40B4-BE49-F238E27FC236}">
              <a16:creationId xmlns:a16="http://schemas.microsoft.com/office/drawing/2014/main" id="{A42664CE-3D9E-40D4-8276-F6DD55D3662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6" name="Rectangle 1285">
          <a:extLst>
            <a:ext uri="{FF2B5EF4-FFF2-40B4-BE49-F238E27FC236}">
              <a16:creationId xmlns:a16="http://schemas.microsoft.com/office/drawing/2014/main" id="{88DD1F2A-4902-4238-9804-F8B184BCC8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7" name="Rectangle 11">
          <a:extLst>
            <a:ext uri="{FF2B5EF4-FFF2-40B4-BE49-F238E27FC236}">
              <a16:creationId xmlns:a16="http://schemas.microsoft.com/office/drawing/2014/main" id="{61344D31-3902-440F-A3CC-AEEC75C2F8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8" name="Rectangle 1287">
          <a:extLst>
            <a:ext uri="{FF2B5EF4-FFF2-40B4-BE49-F238E27FC236}">
              <a16:creationId xmlns:a16="http://schemas.microsoft.com/office/drawing/2014/main" id="{2B60D272-81FD-4D5D-A547-60ED64A32F6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89" name="Rectangle 11">
          <a:extLst>
            <a:ext uri="{FF2B5EF4-FFF2-40B4-BE49-F238E27FC236}">
              <a16:creationId xmlns:a16="http://schemas.microsoft.com/office/drawing/2014/main" id="{E3C52D8D-B878-4249-B545-E820A2C9BF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0" name="Rectangle 1289">
          <a:extLst>
            <a:ext uri="{FF2B5EF4-FFF2-40B4-BE49-F238E27FC236}">
              <a16:creationId xmlns:a16="http://schemas.microsoft.com/office/drawing/2014/main" id="{D973FDCF-8223-4596-9D85-3CD21925E6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1" name="Rectangle 11">
          <a:extLst>
            <a:ext uri="{FF2B5EF4-FFF2-40B4-BE49-F238E27FC236}">
              <a16:creationId xmlns:a16="http://schemas.microsoft.com/office/drawing/2014/main" id="{A853BE23-BA37-4BF8-A583-C463636466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2" name="Rectangle 1291">
          <a:extLst>
            <a:ext uri="{FF2B5EF4-FFF2-40B4-BE49-F238E27FC236}">
              <a16:creationId xmlns:a16="http://schemas.microsoft.com/office/drawing/2014/main" id="{02875DA4-3492-465D-A422-74AE5E11D35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3" name="Rectangle 1292">
          <a:extLst>
            <a:ext uri="{FF2B5EF4-FFF2-40B4-BE49-F238E27FC236}">
              <a16:creationId xmlns:a16="http://schemas.microsoft.com/office/drawing/2014/main" id="{CEBA7593-D577-40E4-9BD7-10AA30ECB27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4" name="Rectangle 1293">
          <a:extLst>
            <a:ext uri="{FF2B5EF4-FFF2-40B4-BE49-F238E27FC236}">
              <a16:creationId xmlns:a16="http://schemas.microsoft.com/office/drawing/2014/main" id="{97B5FD60-5C07-4387-A5BA-32774C0C5F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5" name="Rectangle 11">
          <a:extLst>
            <a:ext uri="{FF2B5EF4-FFF2-40B4-BE49-F238E27FC236}">
              <a16:creationId xmlns:a16="http://schemas.microsoft.com/office/drawing/2014/main" id="{332721F2-FCD3-4DC2-90C9-5DE672371C8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6" name="Rectangle 1295">
          <a:extLst>
            <a:ext uri="{FF2B5EF4-FFF2-40B4-BE49-F238E27FC236}">
              <a16:creationId xmlns:a16="http://schemas.microsoft.com/office/drawing/2014/main" id="{EE29CCCC-782A-4C2D-B0E5-DEEDCEE984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7" name="Rectangle 11">
          <a:extLst>
            <a:ext uri="{FF2B5EF4-FFF2-40B4-BE49-F238E27FC236}">
              <a16:creationId xmlns:a16="http://schemas.microsoft.com/office/drawing/2014/main" id="{6A00D7D7-1990-4CDA-A7A4-345A5667E3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8" name="Rectangle 1297">
          <a:extLst>
            <a:ext uri="{FF2B5EF4-FFF2-40B4-BE49-F238E27FC236}">
              <a16:creationId xmlns:a16="http://schemas.microsoft.com/office/drawing/2014/main" id="{4A3BE32C-1295-4FC1-8147-250CAB2F74A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299" name="Rectangle 11">
          <a:extLst>
            <a:ext uri="{FF2B5EF4-FFF2-40B4-BE49-F238E27FC236}">
              <a16:creationId xmlns:a16="http://schemas.microsoft.com/office/drawing/2014/main" id="{F53A6560-2ECC-4C0E-8761-ECC2255B9BC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0" name="Rectangle 1299">
          <a:extLst>
            <a:ext uri="{FF2B5EF4-FFF2-40B4-BE49-F238E27FC236}">
              <a16:creationId xmlns:a16="http://schemas.microsoft.com/office/drawing/2014/main" id="{0434869F-4A9C-4E9F-B08B-6A39010701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1" name="Rectangle 11">
          <a:extLst>
            <a:ext uri="{FF2B5EF4-FFF2-40B4-BE49-F238E27FC236}">
              <a16:creationId xmlns:a16="http://schemas.microsoft.com/office/drawing/2014/main" id="{FBE9117D-C0B1-40AB-BFC6-7AF9DD85CA5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2" name="Rectangle 1301">
          <a:extLst>
            <a:ext uri="{FF2B5EF4-FFF2-40B4-BE49-F238E27FC236}">
              <a16:creationId xmlns:a16="http://schemas.microsoft.com/office/drawing/2014/main" id="{FC937EE3-CFAB-4B32-9AF0-31B58817F6D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3" name="Rectangle 11">
          <a:extLst>
            <a:ext uri="{FF2B5EF4-FFF2-40B4-BE49-F238E27FC236}">
              <a16:creationId xmlns:a16="http://schemas.microsoft.com/office/drawing/2014/main" id="{51E97A71-1AE0-42EE-9EE0-5E2A2C214D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4" name="Rectangle 1303">
          <a:extLst>
            <a:ext uri="{FF2B5EF4-FFF2-40B4-BE49-F238E27FC236}">
              <a16:creationId xmlns:a16="http://schemas.microsoft.com/office/drawing/2014/main" id="{F8B4687A-32BF-4726-A143-0F6486D26B9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5" name="Rectangle 1304">
          <a:extLst>
            <a:ext uri="{FF2B5EF4-FFF2-40B4-BE49-F238E27FC236}">
              <a16:creationId xmlns:a16="http://schemas.microsoft.com/office/drawing/2014/main" id="{62630039-1AC2-425C-942A-C9CECADDCBC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6" name="Rectangle 1305">
          <a:extLst>
            <a:ext uri="{FF2B5EF4-FFF2-40B4-BE49-F238E27FC236}">
              <a16:creationId xmlns:a16="http://schemas.microsoft.com/office/drawing/2014/main" id="{309CAADC-6975-40E2-B869-D9CACCB0E73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7" name="Rectangle 11">
          <a:extLst>
            <a:ext uri="{FF2B5EF4-FFF2-40B4-BE49-F238E27FC236}">
              <a16:creationId xmlns:a16="http://schemas.microsoft.com/office/drawing/2014/main" id="{D89D7EF0-FB59-4F52-979C-67AD4DB64AF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8" name="Rectangle 1307">
          <a:extLst>
            <a:ext uri="{FF2B5EF4-FFF2-40B4-BE49-F238E27FC236}">
              <a16:creationId xmlns:a16="http://schemas.microsoft.com/office/drawing/2014/main" id="{C895C2FA-0ACC-4373-8B61-10A9CEB3047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09" name="Rectangle 11">
          <a:extLst>
            <a:ext uri="{FF2B5EF4-FFF2-40B4-BE49-F238E27FC236}">
              <a16:creationId xmlns:a16="http://schemas.microsoft.com/office/drawing/2014/main" id="{F11579A8-B361-4BF9-8EB6-A603FB159EB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0" name="Rectangle 1309">
          <a:extLst>
            <a:ext uri="{FF2B5EF4-FFF2-40B4-BE49-F238E27FC236}">
              <a16:creationId xmlns:a16="http://schemas.microsoft.com/office/drawing/2014/main" id="{60263489-2911-43DA-93C7-202178B3A1B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1" name="Rectangle 11">
          <a:extLst>
            <a:ext uri="{FF2B5EF4-FFF2-40B4-BE49-F238E27FC236}">
              <a16:creationId xmlns:a16="http://schemas.microsoft.com/office/drawing/2014/main" id="{08DB0D23-478A-4898-8199-E52A03ABF40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2" name="Rectangle 1311">
          <a:extLst>
            <a:ext uri="{FF2B5EF4-FFF2-40B4-BE49-F238E27FC236}">
              <a16:creationId xmlns:a16="http://schemas.microsoft.com/office/drawing/2014/main" id="{3B6282CD-F5C3-4A79-9E0F-3A5A46A14C8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3" name="Rectangle 11">
          <a:extLst>
            <a:ext uri="{FF2B5EF4-FFF2-40B4-BE49-F238E27FC236}">
              <a16:creationId xmlns:a16="http://schemas.microsoft.com/office/drawing/2014/main" id="{E394326A-4207-4379-AD7F-A72CF6419BE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4" name="Rectangle 1313">
          <a:extLst>
            <a:ext uri="{FF2B5EF4-FFF2-40B4-BE49-F238E27FC236}">
              <a16:creationId xmlns:a16="http://schemas.microsoft.com/office/drawing/2014/main" id="{94E1D09F-B459-4A61-988A-FEE6099593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5" name="Rectangle 11">
          <a:extLst>
            <a:ext uri="{FF2B5EF4-FFF2-40B4-BE49-F238E27FC236}">
              <a16:creationId xmlns:a16="http://schemas.microsoft.com/office/drawing/2014/main" id="{F53E066A-85C2-43C1-A035-267134FE2D2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6" name="Rectangle 1315">
          <a:extLst>
            <a:ext uri="{FF2B5EF4-FFF2-40B4-BE49-F238E27FC236}">
              <a16:creationId xmlns:a16="http://schemas.microsoft.com/office/drawing/2014/main" id="{6C6B5EDD-6370-4D14-A32D-79800AE770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7" name="Rectangle 1316">
          <a:extLst>
            <a:ext uri="{FF2B5EF4-FFF2-40B4-BE49-F238E27FC236}">
              <a16:creationId xmlns:a16="http://schemas.microsoft.com/office/drawing/2014/main" id="{A215AF5D-34DB-4231-A167-0AF4092FD2C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8" name="Rectangle 1317">
          <a:extLst>
            <a:ext uri="{FF2B5EF4-FFF2-40B4-BE49-F238E27FC236}">
              <a16:creationId xmlns:a16="http://schemas.microsoft.com/office/drawing/2014/main" id="{6E87B6A6-AE10-445A-BEE7-F1F94BA41D1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19" name="Rectangle 11">
          <a:extLst>
            <a:ext uri="{FF2B5EF4-FFF2-40B4-BE49-F238E27FC236}">
              <a16:creationId xmlns:a16="http://schemas.microsoft.com/office/drawing/2014/main" id="{E74DEFB4-A1DC-4335-9D02-6A860F9D6E4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0" name="Rectangle 1319">
          <a:extLst>
            <a:ext uri="{FF2B5EF4-FFF2-40B4-BE49-F238E27FC236}">
              <a16:creationId xmlns:a16="http://schemas.microsoft.com/office/drawing/2014/main" id="{A2C7EBAB-7839-44E0-95C6-F01BE9F863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1" name="Rectangle 11">
          <a:extLst>
            <a:ext uri="{FF2B5EF4-FFF2-40B4-BE49-F238E27FC236}">
              <a16:creationId xmlns:a16="http://schemas.microsoft.com/office/drawing/2014/main" id="{96AD74AE-1AA4-47E3-83AC-8E4A45DA3F7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2" name="Rectangle 1321">
          <a:extLst>
            <a:ext uri="{FF2B5EF4-FFF2-40B4-BE49-F238E27FC236}">
              <a16:creationId xmlns:a16="http://schemas.microsoft.com/office/drawing/2014/main" id="{9FDEA400-B3C1-482A-B6EA-9E56F03519E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3" name="Rectangle 11">
          <a:extLst>
            <a:ext uri="{FF2B5EF4-FFF2-40B4-BE49-F238E27FC236}">
              <a16:creationId xmlns:a16="http://schemas.microsoft.com/office/drawing/2014/main" id="{6C09C465-8622-40A3-BB28-92538CDF9E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4" name="Rectangle 1323">
          <a:extLst>
            <a:ext uri="{FF2B5EF4-FFF2-40B4-BE49-F238E27FC236}">
              <a16:creationId xmlns:a16="http://schemas.microsoft.com/office/drawing/2014/main" id="{D5236EE7-7F72-4DAF-8BA1-129991550C8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5" name="Rectangle 11">
          <a:extLst>
            <a:ext uri="{FF2B5EF4-FFF2-40B4-BE49-F238E27FC236}">
              <a16:creationId xmlns:a16="http://schemas.microsoft.com/office/drawing/2014/main" id="{76693B6D-5311-4301-A6D6-BCA153DC6C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6" name="Rectangle 1325">
          <a:extLst>
            <a:ext uri="{FF2B5EF4-FFF2-40B4-BE49-F238E27FC236}">
              <a16:creationId xmlns:a16="http://schemas.microsoft.com/office/drawing/2014/main" id="{3F5AC77E-8399-4B96-B275-E24BC7ED478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7" name="Rectangle 11">
          <a:extLst>
            <a:ext uri="{FF2B5EF4-FFF2-40B4-BE49-F238E27FC236}">
              <a16:creationId xmlns:a16="http://schemas.microsoft.com/office/drawing/2014/main" id="{2D93522F-CAAE-408C-A841-6E99E2409D3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8" name="Rectangle 1327">
          <a:extLst>
            <a:ext uri="{FF2B5EF4-FFF2-40B4-BE49-F238E27FC236}">
              <a16:creationId xmlns:a16="http://schemas.microsoft.com/office/drawing/2014/main" id="{BFAD3696-943F-4362-BF38-F00C1D3980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29" name="Rectangle 1328">
          <a:extLst>
            <a:ext uri="{FF2B5EF4-FFF2-40B4-BE49-F238E27FC236}">
              <a16:creationId xmlns:a16="http://schemas.microsoft.com/office/drawing/2014/main" id="{96BA0C98-070B-4D7B-9C95-46DEF52C173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0" name="Rectangle 1329">
          <a:extLst>
            <a:ext uri="{FF2B5EF4-FFF2-40B4-BE49-F238E27FC236}">
              <a16:creationId xmlns:a16="http://schemas.microsoft.com/office/drawing/2014/main" id="{BC8B3FF1-F43E-4189-8242-34CBF787F74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1" name="Rectangle 11">
          <a:extLst>
            <a:ext uri="{FF2B5EF4-FFF2-40B4-BE49-F238E27FC236}">
              <a16:creationId xmlns:a16="http://schemas.microsoft.com/office/drawing/2014/main" id="{55DB6BE7-BD78-4BAD-9674-7FF8F2C6B1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2" name="Rectangle 1331">
          <a:extLst>
            <a:ext uri="{FF2B5EF4-FFF2-40B4-BE49-F238E27FC236}">
              <a16:creationId xmlns:a16="http://schemas.microsoft.com/office/drawing/2014/main" id="{DA11868E-FE04-4F09-A0C2-428CC6650B6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3" name="Rectangle 11">
          <a:extLst>
            <a:ext uri="{FF2B5EF4-FFF2-40B4-BE49-F238E27FC236}">
              <a16:creationId xmlns:a16="http://schemas.microsoft.com/office/drawing/2014/main" id="{FA125042-2635-4F2A-AA0A-CDA8501967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4" name="Rectangle 1333">
          <a:extLst>
            <a:ext uri="{FF2B5EF4-FFF2-40B4-BE49-F238E27FC236}">
              <a16:creationId xmlns:a16="http://schemas.microsoft.com/office/drawing/2014/main" id="{1471E512-662E-4768-A606-01E22817E3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5" name="Rectangle 11">
          <a:extLst>
            <a:ext uri="{FF2B5EF4-FFF2-40B4-BE49-F238E27FC236}">
              <a16:creationId xmlns:a16="http://schemas.microsoft.com/office/drawing/2014/main" id="{72CA76F5-166B-4F0B-A8FA-5F4AB6F5D73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6" name="Rectangle 1335">
          <a:extLst>
            <a:ext uri="{FF2B5EF4-FFF2-40B4-BE49-F238E27FC236}">
              <a16:creationId xmlns:a16="http://schemas.microsoft.com/office/drawing/2014/main" id="{009A30F0-ECE6-4E95-9C9E-13A59EF19E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7" name="Rectangle 11">
          <a:extLst>
            <a:ext uri="{FF2B5EF4-FFF2-40B4-BE49-F238E27FC236}">
              <a16:creationId xmlns:a16="http://schemas.microsoft.com/office/drawing/2014/main" id="{04042B3B-DBF7-42E3-B678-98849A715E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8" name="Rectangle 1337">
          <a:extLst>
            <a:ext uri="{FF2B5EF4-FFF2-40B4-BE49-F238E27FC236}">
              <a16:creationId xmlns:a16="http://schemas.microsoft.com/office/drawing/2014/main" id="{87F1E9BF-CEBD-46F4-A285-8E4F9257D08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39" name="Rectangle 11">
          <a:extLst>
            <a:ext uri="{FF2B5EF4-FFF2-40B4-BE49-F238E27FC236}">
              <a16:creationId xmlns:a16="http://schemas.microsoft.com/office/drawing/2014/main" id="{959CABE3-A039-4013-92D3-803795C5BD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0" name="Rectangle 1339">
          <a:extLst>
            <a:ext uri="{FF2B5EF4-FFF2-40B4-BE49-F238E27FC236}">
              <a16:creationId xmlns:a16="http://schemas.microsoft.com/office/drawing/2014/main" id="{FD5D8D0C-7FF2-4B0C-B2C7-84415B2B3B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1" name="Rectangle 1340">
          <a:extLst>
            <a:ext uri="{FF2B5EF4-FFF2-40B4-BE49-F238E27FC236}">
              <a16:creationId xmlns:a16="http://schemas.microsoft.com/office/drawing/2014/main" id="{B9B40B65-8A2D-4A5E-A678-7AC63634539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2" name="Rectangle 1341">
          <a:extLst>
            <a:ext uri="{FF2B5EF4-FFF2-40B4-BE49-F238E27FC236}">
              <a16:creationId xmlns:a16="http://schemas.microsoft.com/office/drawing/2014/main" id="{875B4FF8-BF52-4772-A18D-39EEA4C4A6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3" name="Rectangle 11">
          <a:extLst>
            <a:ext uri="{FF2B5EF4-FFF2-40B4-BE49-F238E27FC236}">
              <a16:creationId xmlns:a16="http://schemas.microsoft.com/office/drawing/2014/main" id="{B33A70FC-FBA5-4E02-8278-6F3CD4AC343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4" name="Rectangle 1343">
          <a:extLst>
            <a:ext uri="{FF2B5EF4-FFF2-40B4-BE49-F238E27FC236}">
              <a16:creationId xmlns:a16="http://schemas.microsoft.com/office/drawing/2014/main" id="{24A1D4A3-29D0-4BB9-8825-0B7ACA017CD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144</xdr:row>
      <xdr:rowOff>0</xdr:rowOff>
    </xdr:from>
    <xdr:ext cx="35266" cy="162160"/>
    <xdr:sp macro="" textlink="">
      <xdr:nvSpPr>
        <xdr:cNvPr id="1345" name="Rectangle 11">
          <a:extLst>
            <a:ext uri="{FF2B5EF4-FFF2-40B4-BE49-F238E27FC236}">
              <a16:creationId xmlns:a16="http://schemas.microsoft.com/office/drawing/2014/main" id="{7A2FF9BE-CB09-456F-AED8-EF2D537E91B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6" name="Rectangle 1345">
          <a:extLst>
            <a:ext uri="{FF2B5EF4-FFF2-40B4-BE49-F238E27FC236}">
              <a16:creationId xmlns:a16="http://schemas.microsoft.com/office/drawing/2014/main" id="{F1E24629-410A-48DA-AC60-2603E9376F3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7" name="Rectangle 11">
          <a:extLst>
            <a:ext uri="{FF2B5EF4-FFF2-40B4-BE49-F238E27FC236}">
              <a16:creationId xmlns:a16="http://schemas.microsoft.com/office/drawing/2014/main" id="{FD5DA087-9D5F-4842-A534-C8B2062FCBA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8" name="Rectangle 1347">
          <a:extLst>
            <a:ext uri="{FF2B5EF4-FFF2-40B4-BE49-F238E27FC236}">
              <a16:creationId xmlns:a16="http://schemas.microsoft.com/office/drawing/2014/main" id="{5823EBF6-AC17-41BE-9C30-9AC04A55D24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49" name="Rectangle 11">
          <a:extLst>
            <a:ext uri="{FF2B5EF4-FFF2-40B4-BE49-F238E27FC236}">
              <a16:creationId xmlns:a16="http://schemas.microsoft.com/office/drawing/2014/main" id="{1B3016C6-3C39-434E-B2C2-1C9EFE33791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0" name="Rectangle 1349">
          <a:extLst>
            <a:ext uri="{FF2B5EF4-FFF2-40B4-BE49-F238E27FC236}">
              <a16:creationId xmlns:a16="http://schemas.microsoft.com/office/drawing/2014/main" id="{D5B04CD9-AE7C-471A-88CD-75691A9C1E1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1" name="Rectangle 11">
          <a:extLst>
            <a:ext uri="{FF2B5EF4-FFF2-40B4-BE49-F238E27FC236}">
              <a16:creationId xmlns:a16="http://schemas.microsoft.com/office/drawing/2014/main" id="{F8185031-687B-4C26-889A-D9488E14A36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2" name="Rectangle 1351">
          <a:extLst>
            <a:ext uri="{FF2B5EF4-FFF2-40B4-BE49-F238E27FC236}">
              <a16:creationId xmlns:a16="http://schemas.microsoft.com/office/drawing/2014/main" id="{FDAA7E24-D498-4A52-BDB1-BDC8DE6DA8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3" name="Rectangle 1352">
          <a:extLst>
            <a:ext uri="{FF2B5EF4-FFF2-40B4-BE49-F238E27FC236}">
              <a16:creationId xmlns:a16="http://schemas.microsoft.com/office/drawing/2014/main" id="{41243739-011D-4BAD-AC30-7ABBAA4A77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4" name="Rectangle 1353">
          <a:extLst>
            <a:ext uri="{FF2B5EF4-FFF2-40B4-BE49-F238E27FC236}">
              <a16:creationId xmlns:a16="http://schemas.microsoft.com/office/drawing/2014/main" id="{F9C5DC99-7FD9-453D-A217-E1ACACCB348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5" name="Rectangle 11">
          <a:extLst>
            <a:ext uri="{FF2B5EF4-FFF2-40B4-BE49-F238E27FC236}">
              <a16:creationId xmlns:a16="http://schemas.microsoft.com/office/drawing/2014/main" id="{490B3E36-D6D9-4104-B9FF-003DF5C46D8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6" name="Rectangle 1355">
          <a:extLst>
            <a:ext uri="{FF2B5EF4-FFF2-40B4-BE49-F238E27FC236}">
              <a16:creationId xmlns:a16="http://schemas.microsoft.com/office/drawing/2014/main" id="{968E5472-0817-4CEC-A775-6ED2C66A453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7" name="Rectangle 11">
          <a:extLst>
            <a:ext uri="{FF2B5EF4-FFF2-40B4-BE49-F238E27FC236}">
              <a16:creationId xmlns:a16="http://schemas.microsoft.com/office/drawing/2014/main" id="{AFCE13D5-3260-428F-A6FA-699998E6620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8" name="Rectangle 1357">
          <a:extLst>
            <a:ext uri="{FF2B5EF4-FFF2-40B4-BE49-F238E27FC236}">
              <a16:creationId xmlns:a16="http://schemas.microsoft.com/office/drawing/2014/main" id="{040D8A28-2843-420F-ADCC-1000EEA2A1B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59" name="Rectangle 11">
          <a:extLst>
            <a:ext uri="{FF2B5EF4-FFF2-40B4-BE49-F238E27FC236}">
              <a16:creationId xmlns:a16="http://schemas.microsoft.com/office/drawing/2014/main" id="{6C675698-82AB-4F80-8D75-D7066A2DFDC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0" name="Rectangle 1359">
          <a:extLst>
            <a:ext uri="{FF2B5EF4-FFF2-40B4-BE49-F238E27FC236}">
              <a16:creationId xmlns:a16="http://schemas.microsoft.com/office/drawing/2014/main" id="{BF8D5874-A7C4-43E2-802C-D8D6CEA0BDB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1" name="Rectangle 11">
          <a:extLst>
            <a:ext uri="{FF2B5EF4-FFF2-40B4-BE49-F238E27FC236}">
              <a16:creationId xmlns:a16="http://schemas.microsoft.com/office/drawing/2014/main" id="{3193FF3E-1162-4BA8-B190-FAC3BF63C1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2" name="Rectangle 1361">
          <a:extLst>
            <a:ext uri="{FF2B5EF4-FFF2-40B4-BE49-F238E27FC236}">
              <a16:creationId xmlns:a16="http://schemas.microsoft.com/office/drawing/2014/main" id="{D6BAB71F-254A-4485-9AFE-0C42A690C15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3" name="Rectangle 11">
          <a:extLst>
            <a:ext uri="{FF2B5EF4-FFF2-40B4-BE49-F238E27FC236}">
              <a16:creationId xmlns:a16="http://schemas.microsoft.com/office/drawing/2014/main" id="{4A90736E-331D-4769-813A-549029A4A0E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4" name="Rectangle 1363">
          <a:extLst>
            <a:ext uri="{FF2B5EF4-FFF2-40B4-BE49-F238E27FC236}">
              <a16:creationId xmlns:a16="http://schemas.microsoft.com/office/drawing/2014/main" id="{733B4A83-0FDE-4B81-9265-EFD2838DE1A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5" name="Rectangle 1364">
          <a:extLst>
            <a:ext uri="{FF2B5EF4-FFF2-40B4-BE49-F238E27FC236}">
              <a16:creationId xmlns:a16="http://schemas.microsoft.com/office/drawing/2014/main" id="{734E06E8-FD1A-40BE-98C3-4EF1F1C67CC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6" name="Rectangle 1365">
          <a:extLst>
            <a:ext uri="{FF2B5EF4-FFF2-40B4-BE49-F238E27FC236}">
              <a16:creationId xmlns:a16="http://schemas.microsoft.com/office/drawing/2014/main" id="{4EE30C07-0286-48E4-8295-08D2D891EA5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7" name="Rectangle 11">
          <a:extLst>
            <a:ext uri="{FF2B5EF4-FFF2-40B4-BE49-F238E27FC236}">
              <a16:creationId xmlns:a16="http://schemas.microsoft.com/office/drawing/2014/main" id="{62CD9CF1-3401-4C98-A746-71B2096F5AC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8" name="Rectangle 1367">
          <a:extLst>
            <a:ext uri="{FF2B5EF4-FFF2-40B4-BE49-F238E27FC236}">
              <a16:creationId xmlns:a16="http://schemas.microsoft.com/office/drawing/2014/main" id="{712F7AA0-2DDB-4E4E-BA26-AC4889B2E7E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69" name="Rectangle 11">
          <a:extLst>
            <a:ext uri="{FF2B5EF4-FFF2-40B4-BE49-F238E27FC236}">
              <a16:creationId xmlns:a16="http://schemas.microsoft.com/office/drawing/2014/main" id="{2EBD9C4E-1427-4051-B438-B9D6DC19D7B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0" name="Rectangle 1369">
          <a:extLst>
            <a:ext uri="{FF2B5EF4-FFF2-40B4-BE49-F238E27FC236}">
              <a16:creationId xmlns:a16="http://schemas.microsoft.com/office/drawing/2014/main" id="{DFD90BA8-D67C-44A0-8AEF-36DD9F3163B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1" name="Rectangle 11">
          <a:extLst>
            <a:ext uri="{FF2B5EF4-FFF2-40B4-BE49-F238E27FC236}">
              <a16:creationId xmlns:a16="http://schemas.microsoft.com/office/drawing/2014/main" id="{F15139F2-37CC-4E02-B03C-90307FC6467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2" name="Rectangle 1371">
          <a:extLst>
            <a:ext uri="{FF2B5EF4-FFF2-40B4-BE49-F238E27FC236}">
              <a16:creationId xmlns:a16="http://schemas.microsoft.com/office/drawing/2014/main" id="{C0E638FF-7DF5-4BCF-A3FC-5C5DDB94CBD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3" name="Rectangle 11">
          <a:extLst>
            <a:ext uri="{FF2B5EF4-FFF2-40B4-BE49-F238E27FC236}">
              <a16:creationId xmlns:a16="http://schemas.microsoft.com/office/drawing/2014/main" id="{EE0A9161-B340-4D83-9E0F-5EDD9A6E488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4" name="Rectangle 1373">
          <a:extLst>
            <a:ext uri="{FF2B5EF4-FFF2-40B4-BE49-F238E27FC236}">
              <a16:creationId xmlns:a16="http://schemas.microsoft.com/office/drawing/2014/main" id="{4128CE2B-9F5F-4558-A571-3C0269FFEEC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5" name="Rectangle 11">
          <a:extLst>
            <a:ext uri="{FF2B5EF4-FFF2-40B4-BE49-F238E27FC236}">
              <a16:creationId xmlns:a16="http://schemas.microsoft.com/office/drawing/2014/main" id="{A9A8E1AC-49C0-4555-B0B0-0871ADA7E03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6" name="Rectangle 1375">
          <a:extLst>
            <a:ext uri="{FF2B5EF4-FFF2-40B4-BE49-F238E27FC236}">
              <a16:creationId xmlns:a16="http://schemas.microsoft.com/office/drawing/2014/main" id="{4B8DF3A7-057F-4B55-BF1C-61989F593D3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7" name="Rectangle 1376">
          <a:extLst>
            <a:ext uri="{FF2B5EF4-FFF2-40B4-BE49-F238E27FC236}">
              <a16:creationId xmlns:a16="http://schemas.microsoft.com/office/drawing/2014/main" id="{F4560431-2D21-4CBC-B867-B48B66E3FFD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8" name="Rectangle 1377">
          <a:extLst>
            <a:ext uri="{FF2B5EF4-FFF2-40B4-BE49-F238E27FC236}">
              <a16:creationId xmlns:a16="http://schemas.microsoft.com/office/drawing/2014/main" id="{2284567B-567B-4995-8643-67B4C2DD64C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79" name="Rectangle 11">
          <a:extLst>
            <a:ext uri="{FF2B5EF4-FFF2-40B4-BE49-F238E27FC236}">
              <a16:creationId xmlns:a16="http://schemas.microsoft.com/office/drawing/2014/main" id="{88902216-53CE-4597-ACDD-F5B99AEB75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0" name="Rectangle 1379">
          <a:extLst>
            <a:ext uri="{FF2B5EF4-FFF2-40B4-BE49-F238E27FC236}">
              <a16:creationId xmlns:a16="http://schemas.microsoft.com/office/drawing/2014/main" id="{034036D9-5527-47EB-802A-9C6C922D446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1" name="Rectangle 11">
          <a:extLst>
            <a:ext uri="{FF2B5EF4-FFF2-40B4-BE49-F238E27FC236}">
              <a16:creationId xmlns:a16="http://schemas.microsoft.com/office/drawing/2014/main" id="{26511A28-0CB6-474B-9F7A-2F3A7ED9C77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2" name="Rectangle 1381">
          <a:extLst>
            <a:ext uri="{FF2B5EF4-FFF2-40B4-BE49-F238E27FC236}">
              <a16:creationId xmlns:a16="http://schemas.microsoft.com/office/drawing/2014/main" id="{4995B696-3EC9-4B5D-918A-C1E19E8D299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3" name="Rectangle 11">
          <a:extLst>
            <a:ext uri="{FF2B5EF4-FFF2-40B4-BE49-F238E27FC236}">
              <a16:creationId xmlns:a16="http://schemas.microsoft.com/office/drawing/2014/main" id="{2F5F422D-7E7A-43F7-9DBD-BF408B62AA8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4" name="Rectangle 1383">
          <a:extLst>
            <a:ext uri="{FF2B5EF4-FFF2-40B4-BE49-F238E27FC236}">
              <a16:creationId xmlns:a16="http://schemas.microsoft.com/office/drawing/2014/main" id="{2E2D18E1-2514-4FAA-AAA0-38ED9ABAF3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5" name="Rectangle 11">
          <a:extLst>
            <a:ext uri="{FF2B5EF4-FFF2-40B4-BE49-F238E27FC236}">
              <a16:creationId xmlns:a16="http://schemas.microsoft.com/office/drawing/2014/main" id="{0D04C73F-1897-4B18-B6CA-76922747CB5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6" name="Rectangle 1385">
          <a:extLst>
            <a:ext uri="{FF2B5EF4-FFF2-40B4-BE49-F238E27FC236}">
              <a16:creationId xmlns:a16="http://schemas.microsoft.com/office/drawing/2014/main" id="{F4E3FF68-BC3B-4680-8C15-CF2E1734EA9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7" name="Rectangle 11">
          <a:extLst>
            <a:ext uri="{FF2B5EF4-FFF2-40B4-BE49-F238E27FC236}">
              <a16:creationId xmlns:a16="http://schemas.microsoft.com/office/drawing/2014/main" id="{3C58A013-31D1-462F-918A-1C7792173BC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8" name="Rectangle 1387">
          <a:extLst>
            <a:ext uri="{FF2B5EF4-FFF2-40B4-BE49-F238E27FC236}">
              <a16:creationId xmlns:a16="http://schemas.microsoft.com/office/drawing/2014/main" id="{74543AE4-5DF9-4310-813B-4AF3793F89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89" name="Rectangle 1388">
          <a:extLst>
            <a:ext uri="{FF2B5EF4-FFF2-40B4-BE49-F238E27FC236}">
              <a16:creationId xmlns:a16="http://schemas.microsoft.com/office/drawing/2014/main" id="{540FAC3F-E61B-489A-A774-691AD5F9BCA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0" name="Rectangle 1389">
          <a:extLst>
            <a:ext uri="{FF2B5EF4-FFF2-40B4-BE49-F238E27FC236}">
              <a16:creationId xmlns:a16="http://schemas.microsoft.com/office/drawing/2014/main" id="{2722C3B5-FC0F-4A7F-B1CE-86EA822302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1" name="Rectangle 11">
          <a:extLst>
            <a:ext uri="{FF2B5EF4-FFF2-40B4-BE49-F238E27FC236}">
              <a16:creationId xmlns:a16="http://schemas.microsoft.com/office/drawing/2014/main" id="{49C07194-46E0-47BF-A115-0A8D28EAD13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2" name="Rectangle 1391">
          <a:extLst>
            <a:ext uri="{FF2B5EF4-FFF2-40B4-BE49-F238E27FC236}">
              <a16:creationId xmlns:a16="http://schemas.microsoft.com/office/drawing/2014/main" id="{43678FE9-AE00-4774-9DD2-0B4A560D983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3" name="Rectangle 11">
          <a:extLst>
            <a:ext uri="{FF2B5EF4-FFF2-40B4-BE49-F238E27FC236}">
              <a16:creationId xmlns:a16="http://schemas.microsoft.com/office/drawing/2014/main" id="{718A5D60-BC5D-4930-9E5D-051CC117E78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4" name="Rectangle 1393">
          <a:extLst>
            <a:ext uri="{FF2B5EF4-FFF2-40B4-BE49-F238E27FC236}">
              <a16:creationId xmlns:a16="http://schemas.microsoft.com/office/drawing/2014/main" id="{B8661C00-74A7-44F6-B887-DFEAC827FEB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5" name="Rectangle 11">
          <a:extLst>
            <a:ext uri="{FF2B5EF4-FFF2-40B4-BE49-F238E27FC236}">
              <a16:creationId xmlns:a16="http://schemas.microsoft.com/office/drawing/2014/main" id="{1B289B78-786E-4055-8E70-38B6A0D95D1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6" name="Rectangle 1395">
          <a:extLst>
            <a:ext uri="{FF2B5EF4-FFF2-40B4-BE49-F238E27FC236}">
              <a16:creationId xmlns:a16="http://schemas.microsoft.com/office/drawing/2014/main" id="{413E7A51-A5EA-40E4-AE62-E52BCD6280F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7" name="Rectangle 11">
          <a:extLst>
            <a:ext uri="{FF2B5EF4-FFF2-40B4-BE49-F238E27FC236}">
              <a16:creationId xmlns:a16="http://schemas.microsoft.com/office/drawing/2014/main" id="{6D25658F-D1F2-491C-A95E-274AF07A4F2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8" name="Rectangle 1397">
          <a:extLst>
            <a:ext uri="{FF2B5EF4-FFF2-40B4-BE49-F238E27FC236}">
              <a16:creationId xmlns:a16="http://schemas.microsoft.com/office/drawing/2014/main" id="{503CE69C-634B-4250-AD02-66F08803206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399" name="Rectangle 11">
          <a:extLst>
            <a:ext uri="{FF2B5EF4-FFF2-40B4-BE49-F238E27FC236}">
              <a16:creationId xmlns:a16="http://schemas.microsoft.com/office/drawing/2014/main" id="{38203928-DFCB-4E72-B3A8-731099E43E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0" name="Rectangle 1399">
          <a:extLst>
            <a:ext uri="{FF2B5EF4-FFF2-40B4-BE49-F238E27FC236}">
              <a16:creationId xmlns:a16="http://schemas.microsoft.com/office/drawing/2014/main" id="{EDE40B45-459C-429F-B542-D429B564329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1" name="Rectangle 1400">
          <a:extLst>
            <a:ext uri="{FF2B5EF4-FFF2-40B4-BE49-F238E27FC236}">
              <a16:creationId xmlns:a16="http://schemas.microsoft.com/office/drawing/2014/main" id="{33296138-2411-4DE9-96A8-30D6780E4B4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2" name="Rectangle 1401">
          <a:extLst>
            <a:ext uri="{FF2B5EF4-FFF2-40B4-BE49-F238E27FC236}">
              <a16:creationId xmlns:a16="http://schemas.microsoft.com/office/drawing/2014/main" id="{9C3C3C27-599A-4FD5-BBFB-B5A4C79976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3" name="Rectangle 11">
          <a:extLst>
            <a:ext uri="{FF2B5EF4-FFF2-40B4-BE49-F238E27FC236}">
              <a16:creationId xmlns:a16="http://schemas.microsoft.com/office/drawing/2014/main" id="{66B7A518-F57E-4A48-A435-93609414E32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4" name="Rectangle 1403">
          <a:extLst>
            <a:ext uri="{FF2B5EF4-FFF2-40B4-BE49-F238E27FC236}">
              <a16:creationId xmlns:a16="http://schemas.microsoft.com/office/drawing/2014/main" id="{07240F87-D5CC-48B0-8F73-7D560F7EA2F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5" name="Rectangle 11">
          <a:extLst>
            <a:ext uri="{FF2B5EF4-FFF2-40B4-BE49-F238E27FC236}">
              <a16:creationId xmlns:a16="http://schemas.microsoft.com/office/drawing/2014/main" id="{4947037F-123B-4A21-9370-CEEEF88AFA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6" name="Rectangle 1405">
          <a:extLst>
            <a:ext uri="{FF2B5EF4-FFF2-40B4-BE49-F238E27FC236}">
              <a16:creationId xmlns:a16="http://schemas.microsoft.com/office/drawing/2014/main" id="{121DCDD1-3C17-4FB4-BC67-3310D95B9C8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7" name="Rectangle 11">
          <a:extLst>
            <a:ext uri="{FF2B5EF4-FFF2-40B4-BE49-F238E27FC236}">
              <a16:creationId xmlns:a16="http://schemas.microsoft.com/office/drawing/2014/main" id="{D8E63D64-00C5-4BE7-9DDB-46B7213E4B1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8" name="Rectangle 1407">
          <a:extLst>
            <a:ext uri="{FF2B5EF4-FFF2-40B4-BE49-F238E27FC236}">
              <a16:creationId xmlns:a16="http://schemas.microsoft.com/office/drawing/2014/main" id="{BC6B5B83-6790-471A-A446-10A6137F957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09" name="Rectangle 11">
          <a:extLst>
            <a:ext uri="{FF2B5EF4-FFF2-40B4-BE49-F238E27FC236}">
              <a16:creationId xmlns:a16="http://schemas.microsoft.com/office/drawing/2014/main" id="{9D17FEA9-93DB-4A8D-9185-A6DD38F9C2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0" name="Rectangle 1409">
          <a:extLst>
            <a:ext uri="{FF2B5EF4-FFF2-40B4-BE49-F238E27FC236}">
              <a16:creationId xmlns:a16="http://schemas.microsoft.com/office/drawing/2014/main" id="{1230DBE2-A397-49A8-8484-A232886BD8E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1" name="Rectangle 11">
          <a:extLst>
            <a:ext uri="{FF2B5EF4-FFF2-40B4-BE49-F238E27FC236}">
              <a16:creationId xmlns:a16="http://schemas.microsoft.com/office/drawing/2014/main" id="{875B90B3-1B73-414C-B948-E459E45F950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2" name="Rectangle 1411">
          <a:extLst>
            <a:ext uri="{FF2B5EF4-FFF2-40B4-BE49-F238E27FC236}">
              <a16:creationId xmlns:a16="http://schemas.microsoft.com/office/drawing/2014/main" id="{58C5B040-329E-4CAA-A96D-9B67E5F76D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3" name="Rectangle 1412">
          <a:extLst>
            <a:ext uri="{FF2B5EF4-FFF2-40B4-BE49-F238E27FC236}">
              <a16:creationId xmlns:a16="http://schemas.microsoft.com/office/drawing/2014/main" id="{8CAA0561-7326-46E1-8ECC-24DC9D4F32A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4" name="Rectangle 1413">
          <a:extLst>
            <a:ext uri="{FF2B5EF4-FFF2-40B4-BE49-F238E27FC236}">
              <a16:creationId xmlns:a16="http://schemas.microsoft.com/office/drawing/2014/main" id="{906AB2BF-C6BC-41A9-A5D1-97A790FD925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5" name="Rectangle 11">
          <a:extLst>
            <a:ext uri="{FF2B5EF4-FFF2-40B4-BE49-F238E27FC236}">
              <a16:creationId xmlns:a16="http://schemas.microsoft.com/office/drawing/2014/main" id="{A18D2E3F-C368-4446-8395-4B1DEC44E30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6" name="Rectangle 1415">
          <a:extLst>
            <a:ext uri="{FF2B5EF4-FFF2-40B4-BE49-F238E27FC236}">
              <a16:creationId xmlns:a16="http://schemas.microsoft.com/office/drawing/2014/main" id="{0D464B28-6A13-4817-BF7F-B3021F2738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7" name="Rectangle 11">
          <a:extLst>
            <a:ext uri="{FF2B5EF4-FFF2-40B4-BE49-F238E27FC236}">
              <a16:creationId xmlns:a16="http://schemas.microsoft.com/office/drawing/2014/main" id="{3F418ABE-A3C7-4BF8-BCF1-86929D9007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8" name="Rectangle 1417">
          <a:extLst>
            <a:ext uri="{FF2B5EF4-FFF2-40B4-BE49-F238E27FC236}">
              <a16:creationId xmlns:a16="http://schemas.microsoft.com/office/drawing/2014/main" id="{D1904D5B-2C7E-4402-B251-733B49F36A4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19" name="Rectangle 11">
          <a:extLst>
            <a:ext uri="{FF2B5EF4-FFF2-40B4-BE49-F238E27FC236}">
              <a16:creationId xmlns:a16="http://schemas.microsoft.com/office/drawing/2014/main" id="{B92ED081-A79A-45F8-B67D-8699EA370ED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0" name="Rectangle 1419">
          <a:extLst>
            <a:ext uri="{FF2B5EF4-FFF2-40B4-BE49-F238E27FC236}">
              <a16:creationId xmlns:a16="http://schemas.microsoft.com/office/drawing/2014/main" id="{4983C2C5-06EA-4887-BBCE-814312AD7A6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1" name="Rectangle 11">
          <a:extLst>
            <a:ext uri="{FF2B5EF4-FFF2-40B4-BE49-F238E27FC236}">
              <a16:creationId xmlns:a16="http://schemas.microsoft.com/office/drawing/2014/main" id="{9E908B9C-4351-4B30-B4FD-1B11B28C34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2" name="Rectangle 1421">
          <a:extLst>
            <a:ext uri="{FF2B5EF4-FFF2-40B4-BE49-F238E27FC236}">
              <a16:creationId xmlns:a16="http://schemas.microsoft.com/office/drawing/2014/main" id="{DA198B25-6555-4120-9E1D-6EDFDAA8C1D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3" name="Rectangle 11">
          <a:extLst>
            <a:ext uri="{FF2B5EF4-FFF2-40B4-BE49-F238E27FC236}">
              <a16:creationId xmlns:a16="http://schemas.microsoft.com/office/drawing/2014/main" id="{882FD3AB-1C60-46AD-ADA9-7F06C263BF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4" name="Rectangle 1423">
          <a:extLst>
            <a:ext uri="{FF2B5EF4-FFF2-40B4-BE49-F238E27FC236}">
              <a16:creationId xmlns:a16="http://schemas.microsoft.com/office/drawing/2014/main" id="{E90EB51D-ABBE-4FB5-A75C-D44E3FF96C7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5" name="Rectangle 1424">
          <a:extLst>
            <a:ext uri="{FF2B5EF4-FFF2-40B4-BE49-F238E27FC236}">
              <a16:creationId xmlns:a16="http://schemas.microsoft.com/office/drawing/2014/main" id="{D44A361A-BDBB-437F-8C6C-C054713F298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6" name="Rectangle 1425">
          <a:extLst>
            <a:ext uri="{FF2B5EF4-FFF2-40B4-BE49-F238E27FC236}">
              <a16:creationId xmlns:a16="http://schemas.microsoft.com/office/drawing/2014/main" id="{5123BD82-C5C4-4ABE-BBF7-4984C4B85E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7" name="Rectangle 11">
          <a:extLst>
            <a:ext uri="{FF2B5EF4-FFF2-40B4-BE49-F238E27FC236}">
              <a16:creationId xmlns:a16="http://schemas.microsoft.com/office/drawing/2014/main" id="{7F4B63AC-9BEB-42DA-8B6E-C54FA04F893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8" name="Rectangle 1427">
          <a:extLst>
            <a:ext uri="{FF2B5EF4-FFF2-40B4-BE49-F238E27FC236}">
              <a16:creationId xmlns:a16="http://schemas.microsoft.com/office/drawing/2014/main" id="{CB5AE33F-CC4D-4168-B74B-7E132CFF337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29" name="Rectangle 11">
          <a:extLst>
            <a:ext uri="{FF2B5EF4-FFF2-40B4-BE49-F238E27FC236}">
              <a16:creationId xmlns:a16="http://schemas.microsoft.com/office/drawing/2014/main" id="{5B78C30C-418A-4C65-8162-CB291FB37FD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0" name="Rectangle 1429">
          <a:extLst>
            <a:ext uri="{FF2B5EF4-FFF2-40B4-BE49-F238E27FC236}">
              <a16:creationId xmlns:a16="http://schemas.microsoft.com/office/drawing/2014/main" id="{84FA53F6-97BE-4C30-BD65-9C918C5541A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1" name="Rectangle 11">
          <a:extLst>
            <a:ext uri="{FF2B5EF4-FFF2-40B4-BE49-F238E27FC236}">
              <a16:creationId xmlns:a16="http://schemas.microsoft.com/office/drawing/2014/main" id="{7B43CEA6-1815-44E8-8BF1-8CB29F50689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2" name="Rectangle 1431">
          <a:extLst>
            <a:ext uri="{FF2B5EF4-FFF2-40B4-BE49-F238E27FC236}">
              <a16:creationId xmlns:a16="http://schemas.microsoft.com/office/drawing/2014/main" id="{3B449E96-1B8D-4EAC-AB9F-F812CD504F5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3" name="Rectangle 11">
          <a:extLst>
            <a:ext uri="{FF2B5EF4-FFF2-40B4-BE49-F238E27FC236}">
              <a16:creationId xmlns:a16="http://schemas.microsoft.com/office/drawing/2014/main" id="{3DA6308B-7249-47B9-9516-5F09E9E9CA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4" name="Rectangle 1433">
          <a:extLst>
            <a:ext uri="{FF2B5EF4-FFF2-40B4-BE49-F238E27FC236}">
              <a16:creationId xmlns:a16="http://schemas.microsoft.com/office/drawing/2014/main" id="{E78C8477-C7AF-4584-A9CD-6A77877F9A3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5" name="Rectangle 11">
          <a:extLst>
            <a:ext uri="{FF2B5EF4-FFF2-40B4-BE49-F238E27FC236}">
              <a16:creationId xmlns:a16="http://schemas.microsoft.com/office/drawing/2014/main" id="{542735D7-EA1D-42AE-AC35-E073900AC0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6" name="Rectangle 1435">
          <a:extLst>
            <a:ext uri="{FF2B5EF4-FFF2-40B4-BE49-F238E27FC236}">
              <a16:creationId xmlns:a16="http://schemas.microsoft.com/office/drawing/2014/main" id="{27ABAEAC-11F7-4D7D-9FFA-7997B5510F4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7" name="Rectangle 1436">
          <a:extLst>
            <a:ext uri="{FF2B5EF4-FFF2-40B4-BE49-F238E27FC236}">
              <a16:creationId xmlns:a16="http://schemas.microsoft.com/office/drawing/2014/main" id="{798EBF06-741D-43EF-9B11-A21BD9A0E7F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8" name="Rectangle 1437">
          <a:extLst>
            <a:ext uri="{FF2B5EF4-FFF2-40B4-BE49-F238E27FC236}">
              <a16:creationId xmlns:a16="http://schemas.microsoft.com/office/drawing/2014/main" id="{A52371F9-6B07-4075-9D65-0F9AD24764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39" name="Rectangle 11">
          <a:extLst>
            <a:ext uri="{FF2B5EF4-FFF2-40B4-BE49-F238E27FC236}">
              <a16:creationId xmlns:a16="http://schemas.microsoft.com/office/drawing/2014/main" id="{09324E40-0B49-44D2-8B71-F3035D14D42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40" name="Rectangle 1439">
          <a:extLst>
            <a:ext uri="{FF2B5EF4-FFF2-40B4-BE49-F238E27FC236}">
              <a16:creationId xmlns:a16="http://schemas.microsoft.com/office/drawing/2014/main" id="{AC29C66E-3F01-4096-A20A-C278D791E5F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155</xdr:row>
      <xdr:rowOff>0</xdr:rowOff>
    </xdr:from>
    <xdr:ext cx="35266" cy="162160"/>
    <xdr:sp macro="" textlink="">
      <xdr:nvSpPr>
        <xdr:cNvPr id="1441" name="Rectangle 11">
          <a:extLst>
            <a:ext uri="{FF2B5EF4-FFF2-40B4-BE49-F238E27FC236}">
              <a16:creationId xmlns:a16="http://schemas.microsoft.com/office/drawing/2014/main" id="{54FCAD8E-5E10-4FB8-8CCA-3BE481E333B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306523</xdr:colOff>
      <xdr:row>327</xdr:row>
      <xdr:rowOff>104396</xdr:rowOff>
    </xdr:from>
    <xdr:to>
      <xdr:col>6</xdr:col>
      <xdr:colOff>325573</xdr:colOff>
      <xdr:row>327</xdr:row>
      <xdr:rowOff>104396</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495851" y="57832530"/>
          <a:ext cx="521364"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234710</xdr:colOff>
      <xdr:row>328</xdr:row>
      <xdr:rowOff>24886</xdr:rowOff>
    </xdr:from>
    <xdr:to>
      <xdr:col>3</xdr:col>
      <xdr:colOff>297901</xdr:colOff>
      <xdr:row>331</xdr:row>
      <xdr:rowOff>146505</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411021" y="58434476"/>
          <a:ext cx="63191" cy="683750"/>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10</xdr:col>
      <xdr:colOff>225840</xdr:colOff>
      <xdr:row>21</xdr:row>
      <xdr:rowOff>170172</xdr:rowOff>
    </xdr:from>
    <xdr:to>
      <xdr:col>12</xdr:col>
      <xdr:colOff>233341</xdr:colOff>
      <xdr:row>22</xdr:row>
      <xdr:rowOff>112660</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6646" y="4277188"/>
          <a:ext cx="1011211" cy="126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102419</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2758" y="4291371"/>
          <a:ext cx="1061901" cy="1024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133145</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8756" y="4295226"/>
          <a:ext cx="996207" cy="1292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122903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6591" y="4285110"/>
          <a:ext cx="1008817" cy="1291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187108</xdr:colOff>
      <xdr:row>22</xdr:row>
      <xdr:rowOff>1271</xdr:rowOff>
    </xdr:from>
    <xdr:to>
      <xdr:col>20</xdr:col>
      <xdr:colOff>187107</xdr:colOff>
      <xdr:row>22</xdr:row>
      <xdr:rowOff>143386</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3721" y="4292642"/>
          <a:ext cx="1003709" cy="1421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122903</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8988" y="4279544"/>
          <a:ext cx="1016623" cy="1347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122903</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4467" y="4276762"/>
          <a:ext cx="983520" cy="1375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188092</xdr:colOff>
      <xdr:row>21</xdr:row>
      <xdr:rowOff>172528</xdr:rowOff>
    </xdr:from>
    <xdr:to>
      <xdr:col>28</xdr:col>
      <xdr:colOff>186941</xdr:colOff>
      <xdr:row>22</xdr:row>
      <xdr:rowOff>122902</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9544" y="4279544"/>
          <a:ext cx="1002558" cy="13472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489263</xdr:colOff>
      <xdr:row>43</xdr:row>
      <xdr:rowOff>135328</xdr:rowOff>
    </xdr:from>
    <xdr:to>
      <xdr:col>29</xdr:col>
      <xdr:colOff>1979</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699345" y="8109262"/>
          <a:ext cx="512060" cy="41511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9579" y="15644352"/>
          <a:ext cx="501846" cy="36558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60316" y="18003745"/>
          <a:ext cx="504558" cy="37330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492836</xdr:colOff>
      <xdr:row>110</xdr:row>
      <xdr:rowOff>164002</xdr:rowOff>
    </xdr:from>
    <xdr:to>
      <xdr:col>23</xdr:col>
      <xdr:colOff>9477</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57090" y="19896390"/>
          <a:ext cx="521268" cy="38659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250123</xdr:colOff>
      <xdr:row>122</xdr:row>
      <xdr:rowOff>162453</xdr:rowOff>
    </xdr:from>
    <xdr:to>
      <xdr:col>28</xdr:col>
      <xdr:colOff>242145</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0533" y="22283355"/>
          <a:ext cx="991366" cy="107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478852</xdr:colOff>
      <xdr:row>122</xdr:row>
      <xdr:rowOff>166557</xdr:rowOff>
    </xdr:from>
    <xdr:to>
      <xdr:col>29</xdr:col>
      <xdr:colOff>4096</xdr:colOff>
      <xdr:row>124</xdr:row>
      <xdr:rowOff>174625</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688934" y="22287459"/>
          <a:ext cx="52458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496094</xdr:colOff>
      <xdr:row>135</xdr:row>
      <xdr:rowOff>19844</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76797" y="24636016"/>
          <a:ext cx="526409" cy="35475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494273</xdr:colOff>
      <xdr:row>134</xdr:row>
      <xdr:rowOff>147229</xdr:rowOff>
    </xdr:from>
    <xdr:to>
      <xdr:col>23</xdr:col>
      <xdr:colOff>10953</xdr:colOff>
      <xdr:row>136</xdr:row>
      <xdr:rowOff>173899</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8527" y="24116110"/>
          <a:ext cx="521307"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70205" y="30167303"/>
          <a:ext cx="530741" cy="3790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0</xdr:colOff>
      <xdr:row>190</xdr:row>
      <xdr:rowOff>152453</xdr:rowOff>
    </xdr:from>
    <xdr:to>
      <xdr:col>23</xdr:col>
      <xdr:colOff>9477</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66567" y="33997005"/>
          <a:ext cx="511791" cy="38681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2248</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58915" y="35778069"/>
          <a:ext cx="505302" cy="3865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77974" y="35799152"/>
          <a:ext cx="510743" cy="34058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96269" y="37686774"/>
          <a:ext cx="504677" cy="38375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223</xdr:row>
      <xdr:rowOff>19843</xdr:rowOff>
    </xdr:from>
    <xdr:to>
      <xdr:col>9</xdr:col>
      <xdr:colOff>0</xdr:colOff>
      <xdr:row>224</xdr:row>
      <xdr:rowOff>178593</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714491" y="40362187"/>
          <a:ext cx="502306" cy="3472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222</xdr:row>
      <xdr:rowOff>178593</xdr:rowOff>
    </xdr:from>
    <xdr:to>
      <xdr:col>19</xdr:col>
      <xdr:colOff>14636</xdr:colOff>
      <xdr:row>224</xdr:row>
      <xdr:rowOff>179209</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800703" y="40332421"/>
          <a:ext cx="520652" cy="3776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223</xdr:row>
      <xdr:rowOff>-1</xdr:rowOff>
    </xdr:from>
    <xdr:to>
      <xdr:col>20</xdr:col>
      <xdr:colOff>496094</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822656" y="40342343"/>
          <a:ext cx="486172" cy="3682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28</xdr:col>
      <xdr:colOff>1</xdr:colOff>
      <xdr:row>222</xdr:row>
      <xdr:rowOff>148828</xdr:rowOff>
    </xdr:from>
    <xdr:to>
      <xdr:col>29</xdr:col>
      <xdr:colOff>1</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860860" y="40302656"/>
          <a:ext cx="506016" cy="4038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53859</xdr:colOff>
      <xdr:row>222</xdr:row>
      <xdr:rowOff>167703</xdr:rowOff>
    </xdr:from>
    <xdr:to>
      <xdr:col>2</xdr:col>
      <xdr:colOff>224140</xdr:colOff>
      <xdr:row>223</xdr:row>
      <xdr:rowOff>91323</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3859" y="40114976"/>
          <a:ext cx="882251" cy="106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161615</xdr:rowOff>
    </xdr:from>
    <xdr:to>
      <xdr:col>27</xdr:col>
      <xdr:colOff>10144</xdr:colOff>
      <xdr:row>235</xdr:row>
      <xdr:rowOff>188285</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85743" y="41446093"/>
          <a:ext cx="502535"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244</xdr:row>
      <xdr:rowOff>9921</xdr:rowOff>
    </xdr:from>
    <xdr:to>
      <xdr:col>26</xdr:col>
      <xdr:colOff>496094</xdr:colOff>
      <xdr:row>245</xdr:row>
      <xdr:rowOff>184553</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850981" y="44013437"/>
          <a:ext cx="493941" cy="3631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20820</xdr:colOff>
      <xdr:row>253</xdr:row>
      <xdr:rowOff>167403</xdr:rowOff>
    </xdr:from>
    <xdr:to>
      <xdr:col>2</xdr:col>
      <xdr:colOff>191101</xdr:colOff>
      <xdr:row>254</xdr:row>
      <xdr:rowOff>91024</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20820" y="45408551"/>
          <a:ext cx="878150" cy="11099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45010" y="46674501"/>
          <a:ext cx="508661" cy="39807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177323</xdr:rowOff>
    </xdr:from>
    <xdr:to>
      <xdr:col>17</xdr:col>
      <xdr:colOff>3818</xdr:colOff>
      <xdr:row>265</xdr:row>
      <xdr:rowOff>182761</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14776" y="46655532"/>
          <a:ext cx="544042" cy="36558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492836</xdr:colOff>
      <xdr:row>296</xdr:row>
      <xdr:rowOff>170596</xdr:rowOff>
    </xdr:from>
    <xdr:to>
      <xdr:col>18</xdr:col>
      <xdr:colOff>492836</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47836" y="52325895"/>
          <a:ext cx="502313" cy="38291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02550" y="52879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19243</xdr:colOff>
      <xdr:row>296</xdr:row>
      <xdr:rowOff>175448</xdr:rowOff>
    </xdr:from>
    <xdr:to>
      <xdr:col>2</xdr:col>
      <xdr:colOff>189524</xdr:colOff>
      <xdr:row>297</xdr:row>
      <xdr:rowOff>99069</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19243" y="52861206"/>
          <a:ext cx="882251" cy="1064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83771" y="54760168"/>
          <a:ext cx="511571" cy="4128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1" name="0/0">
          <a:extLst>
            <a:ext uri="{FF2B5EF4-FFF2-40B4-BE49-F238E27FC236}">
              <a16:creationId xmlns:a16="http://schemas.microsoft.com/office/drawing/2014/main" id="{010D8AD0-3B99-4D1E-80E0-35D9239CCD45}"/>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226354</xdr:colOff>
      <xdr:row>307</xdr:row>
      <xdr:rowOff>162137</xdr:rowOff>
    </xdr:from>
    <xdr:to>
      <xdr:col>20</xdr:col>
      <xdr:colOff>168673</xdr:colOff>
      <xdr:row>308</xdr:row>
      <xdr:rowOff>89296</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9027057" y="55149168"/>
          <a:ext cx="954350" cy="1156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48106</xdr:colOff>
      <xdr:row>307</xdr:row>
      <xdr:rowOff>165826</xdr:rowOff>
    </xdr:from>
    <xdr:to>
      <xdr:col>2</xdr:col>
      <xdr:colOff>218387</xdr:colOff>
      <xdr:row>308</xdr:row>
      <xdr:rowOff>89447</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48106" y="54727720"/>
          <a:ext cx="882251" cy="116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289718</xdr:colOff>
      <xdr:row>222</xdr:row>
      <xdr:rowOff>178593</xdr:rowOff>
    </xdr:from>
    <xdr:to>
      <xdr:col>16</xdr:col>
      <xdr:colOff>163154</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7036593" y="40332421"/>
          <a:ext cx="885467"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12799</xdr:rowOff>
    </xdr:from>
    <xdr:to>
      <xdr:col>5</xdr:col>
      <xdr:colOff>254000</xdr:colOff>
      <xdr:row>66</xdr:row>
      <xdr:rowOff>148794</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2003599" y="11745633"/>
          <a:ext cx="827861"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197074</xdr:colOff>
      <xdr:row>64</xdr:row>
      <xdr:rowOff>28433</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95656" y="117048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187596</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0805" y="11676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254750</xdr:colOff>
      <xdr:row>33</xdr:row>
      <xdr:rowOff>1</xdr:rowOff>
    </xdr:from>
    <xdr:to>
      <xdr:col>18</xdr:col>
      <xdr:colOff>219858</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969526" y="6141494"/>
          <a:ext cx="1007645"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75000"/>
          </a:schemeClr>
        </a:solidFill>
        <a:ln w="9525">
          <a:solidFill>
            <a:srgbClr val="000000"/>
          </a:solidFill>
          <a:round/>
          <a:headEnd/>
          <a:tailEnd/>
        </a:ln>
      </xdr:spPr>
    </xdr:sp>
    <xdr:clientData/>
  </xdr:twoCellAnchor>
  <xdr:twoCellAnchor>
    <xdr:from>
      <xdr:col>14</xdr:col>
      <xdr:colOff>277662</xdr:colOff>
      <xdr:row>32</xdr:row>
      <xdr:rowOff>174450</xdr:rowOff>
    </xdr:from>
    <xdr:to>
      <xdr:col>16</xdr:col>
      <xdr:colOff>249749</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87811" y="6135868"/>
          <a:ext cx="976714" cy="9263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75000"/>
          </a:schemeClr>
        </a:solid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22</xdr:row>
      <xdr:rowOff>0</xdr:rowOff>
    </xdr:from>
    <xdr:to>
      <xdr:col>3</xdr:col>
      <xdr:colOff>0</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2385" y="4268033"/>
          <a:ext cx="483926" cy="37173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322238</xdr:colOff>
      <xdr:row>76</xdr:row>
      <xdr:rowOff>18956</xdr:rowOff>
    </xdr:from>
    <xdr:to>
      <xdr:col>10</xdr:col>
      <xdr:colOff>227462</xdr:colOff>
      <xdr:row>76</xdr:row>
      <xdr:rowOff>142164</xdr:rowOff>
    </xdr:to>
    <xdr:sp macro="" textlink="">
      <xdr:nvSpPr>
        <xdr:cNvPr id="156" name="Freeform 10708">
          <a:extLst>
            <a:ext uri="{FF2B5EF4-FFF2-40B4-BE49-F238E27FC236}">
              <a16:creationId xmlns:a16="http://schemas.microsoft.com/office/drawing/2014/main" id="{DFA2DF66-2416-4191-805C-57FA20296905}"/>
            </a:ext>
          </a:extLst>
        </xdr:cNvPr>
        <xdr:cNvSpPr>
          <a:spLocks/>
        </xdr:cNvSpPr>
      </xdr:nvSpPr>
      <xdr:spPr bwMode="auto">
        <a:xfrm>
          <a:off x="4018507" y="13761493"/>
          <a:ext cx="909851" cy="1232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293806</xdr:colOff>
      <xdr:row>328</xdr:row>
      <xdr:rowOff>104253</xdr:rowOff>
    </xdr:from>
    <xdr:to>
      <xdr:col>6</xdr:col>
      <xdr:colOff>358556</xdr:colOff>
      <xdr:row>328</xdr:row>
      <xdr:rowOff>107049</xdr:rowOff>
    </xdr:to>
    <xdr:sp macro="" textlink="">
      <xdr:nvSpPr>
        <xdr:cNvPr id="510" name="Line 10719">
          <a:extLst>
            <a:ext uri="{FF2B5EF4-FFF2-40B4-BE49-F238E27FC236}">
              <a16:creationId xmlns:a16="http://schemas.microsoft.com/office/drawing/2014/main" id="{1FE6019C-4AE7-4500-AA71-6B2C2D1B99FD}"/>
            </a:ext>
          </a:extLst>
        </xdr:cNvPr>
        <xdr:cNvSpPr>
          <a:spLocks noChangeShapeType="1"/>
        </xdr:cNvSpPr>
      </xdr:nvSpPr>
      <xdr:spPr bwMode="auto">
        <a:xfrm flipH="1" flipV="1">
          <a:off x="2483134" y="57993507"/>
          <a:ext cx="567064" cy="2796"/>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FDE47939-2906-416E-BD53-C60DA9BED5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25ECE14B-6A4F-4C8D-BF43-E3C9F320DB29}"/>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76AA18FF-D4E1-4C76-9F4C-E234C7410612}"/>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4D76FF16-7354-4471-AA8A-5330FED6559F}"/>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80C63875-E235-47EA-990D-9E8D066A0A40}"/>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C7E68E3-9999-45D1-9C37-0FD3A4E56BF6}"/>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FB7C2297-B205-4678-A8F7-27B54590D87A}"/>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2AF75D8A-CE60-4F48-AA4F-CB8D16268635}"/>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117ED87E-51C5-4CDC-BBA6-8D606B80C754}"/>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4BB09EAD-6F66-4908-B7EC-000F4489A179}"/>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92AA682A-82BB-4F3E-99EB-49CA0BA70749}"/>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65E3D59A-8D9A-4286-B101-1BADAD85E81C}"/>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1BAD3402-D60F-4F26-A780-0E785063864F}"/>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BF587CC1-1139-4583-B8B8-9E63DC65F19B}"/>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F9E4CD64-A160-4624-9AEC-DE451B203FE2}"/>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E04EB180-CCFE-4C6B-B79A-479F9CF1248F}"/>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CA9DB418-ECAA-42E3-983E-2BF7EA2884A4}"/>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AEA5A158-9B03-41AD-B935-2688F24ECA59}"/>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5833F6B5-7715-43EC-97D7-21817E3F97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9D56FFF1-B644-4983-B49A-E15E6FBE7F21}"/>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3DA7E3B5-BF19-45FD-9A66-B3936DE340C7}"/>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C8EBC8C-D191-49CB-9C43-0FA3CCFA9D5E}"/>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77D5A423-D105-4CA2-AEFF-D253CB131CCD}"/>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875E9DF9-D78E-4A85-9860-52D78CD43E1A}"/>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8E82E410-49EB-4D0A-8A73-CE8258387D3B}"/>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6EF6E1D9-B4E4-4513-B1E7-36AF050F9A0E}"/>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46B4778D-C53D-4406-9E73-1AADF83D52A5}"/>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EB8BC1F8-5A6D-4635-BFEB-FDE347037B0F}"/>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47B0917B-E5E8-45B5-9183-A34B5AD7D9A9}"/>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B1C5EDFD-D543-46E4-A41F-0184EA65A6DC}"/>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4DCA2143-B34F-4836-AC50-52C5C46B02F9}"/>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40187A3E-1779-470E-895A-9641E6AF7F39}"/>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DF0821A6-A8B8-4B13-BD02-37A20ED5E22F}"/>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B958443C-E58E-45ED-8B23-D9C8CF93A0BB}"/>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B7356CA4-BEA5-4CD4-B739-E7B54A39F722}"/>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5E45D7B3-2D8F-4379-A69A-41A32E3CF18E}"/>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C1AA8D30-8B17-49CE-9702-16E70FEFA28F}"/>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9A9914BB-D7F5-44CD-9C3E-1ACCD4C8269C}"/>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CFE3A139-71EC-4D2A-A93C-059256DBB6BF}"/>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03D07539-42CA-4F9E-81A9-A0923A903A6C}"/>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7CC8D523-42F7-4E42-AD98-6FE598E022C0}"/>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19AF6FCE-0E5C-4568-96C3-D9E426D8E5B5}"/>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0F74D8E1-58C9-4814-808F-8456D10DD188}"/>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FBCDBF37-0099-4CDB-8C85-434F806D7228}"/>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8BF6A8E3-B321-47E5-B5D0-86E7EDD50F43}"/>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8CB8C8BF-9069-47E1-BD36-39FA9B552B62}"/>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C2293F14-2023-4E2A-B9D4-35BACB628B1E}"/>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43F2D4B1-C0BE-4894-B8E3-B229B945FCE4}"/>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08653FDA-A44D-4D4B-B520-DDEDD25ED7BE}"/>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FD138560-EC44-41BC-B6A3-B99E9D26F95B}"/>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023FC170-F801-4CCE-B512-0A00DDDD8BE7}"/>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8D6718FB-67FA-4E0B-A0B3-00E741A3F469}"/>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D0115713-E4B4-4881-AC92-039248050E8F}"/>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29ED3195-3C68-4706-A310-F2AEA1D8D33D}"/>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88425C5C-409D-42C4-832A-5758B9BAD81F}"/>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AA6AF67-6917-40F0-8421-71034163F77E}"/>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36482714-CCB1-4935-BD0C-A4266699C2E0}"/>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8896AC03-4BFD-4300-9812-BC02F3BFDBF1}"/>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32314B8C-27D9-4406-A187-D27955740E3C}"/>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25354551-9043-4DA0-A649-0D43ACCB197E}"/>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0B3C4C31-CE2E-4BA4-B969-2B0C6324ED31}"/>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AF84DD20-2DDC-47EE-BA0D-75A09A87BE5B}"/>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88503476-8241-4ABC-93A7-F0530F34BABD}"/>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4BAB15E-4B19-44CF-AD76-89F6AA01A8C2}"/>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065968D7-457F-4BCB-B3C9-68576C5D0A1C}"/>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6FE79299-72FC-4489-B30B-F9768FB97116}"/>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669ADB4C-3EB7-4987-8E7B-81C0E9AE2E56}"/>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87953C97-E999-4260-B21C-0D858EFCF756}"/>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0D0CCFE5-C742-4128-954A-7A0575B5E644}"/>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0553A853-7585-4877-AF56-9146B1FE3E5B}"/>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FC8CF508-BE9A-428E-AF19-60A6748F0DA0}"/>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86A9E76F-FF26-4E89-9F79-DA4DF124061E}"/>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DBB23D61-6C32-478B-9F78-0B93B1F3FBE5}"/>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38334344-23C1-46E6-A207-66A6310F59F3}"/>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53344C56-E1D9-4574-B15D-211F14B088ED}"/>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5C71EC51-C3F5-41DD-A8F2-364964926E8F}"/>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FDAF0862-C4B5-4B69-ABF2-BE3DCB1B53FB}"/>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4C26A0DC-D9D4-4E12-BD2B-3BFF51E77BE8}"/>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505F1A9C-9BA5-441F-A3D1-2E39FDD97B95}"/>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A070C3CF-2251-41F3-8F28-62F595C4E804}"/>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1C2898D0-E2A1-4D69-9B37-740DEF4B9925}"/>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809F8E74-D62F-4E43-AC58-31416193B905}"/>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4CCE9C98-4E53-4626-8DF6-57A41F1F7C28}"/>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E2C7FDFF-97CC-4DC0-B180-7DD888637166}"/>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55093534-AC99-4177-9C2C-C585CBD84C5C}"/>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627A5886-44DC-4541-AE7D-AF639061695A}"/>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41BCE976-E051-4B43-B424-FB2D538B5260}"/>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6B2AFF48-2707-48B9-B75C-B518FA0F419D}"/>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0CAAEFA0-C0C8-417D-9501-C0D6CEF0B6FE}"/>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44726D48-45E6-4B73-B595-D802F9CDA45C}"/>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C37E624E-84C9-4326-8DE0-2FAC2F927BED}"/>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BAF3CAEB-5C96-413D-8C1B-0F49CC10F9C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87819C8A-735A-4135-95ED-BB46858E2B1E}"/>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448CF4FC-A083-4E55-B274-6A3534EB69AA}"/>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E68C427-C061-4C8E-B395-D3E484F923BF}"/>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6DE9B4A5-C441-44A8-8C4F-0AA51293B983}"/>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5C3FD85D-2DE5-44B7-908F-CEAA9DE992D5}"/>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377C8895-2AB7-4B4E-99EC-FD78A80AB6EA}"/>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E325813B-89E7-4E35-A636-35C82E0E3976}"/>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5E69CFCA-960D-4513-BBED-198619DB50FA}"/>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1BD05D42-9F05-43FB-A8FC-6E38262E5A84}"/>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2066EFD7-1DBB-4830-AA98-74A929A6F0B9}"/>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CC23AF25-96BB-4355-BC87-F8CCF666CCF1}"/>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63C4492C-89AD-4751-95A6-F88A58E91303}"/>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BF11D493-9DA4-4806-9C5C-0699AA078C3D}"/>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ACB754A1-F61F-4E39-95D0-99A9A971FBD1}"/>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09651EE6-C00D-4739-8413-0958A0730B62}"/>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0D03E654-74A0-40DA-BDC9-9F5A252CC468}"/>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A80B54B0-B3E1-4BA5-BD9A-4198ED9CEC16}"/>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F7C513BC-82E3-4D0A-B5C2-E2137FE19771}"/>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807EFF67-1B0C-4584-B393-0F84F8D4F6EC}"/>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8DB05F39-8363-4640-B96B-7E54E0A0A48C}"/>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C19F3203-AC96-49A5-ABDC-83643AEAFADA}"/>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26748DA6-475A-482D-BAF1-CDA88ACA5819}"/>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8591C90B-6EE7-4242-A88D-3F100ACB7DA8}"/>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7B419F98-9411-4405-A5FD-AF2E0958766F}"/>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77FC03BE-2794-416D-B433-EC0B62E73601}"/>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3DD45606-72D0-45F9-A8AE-CD7B606CFFEC}"/>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55B63C9-357D-47B5-A72F-D0EBD4F5BFEB}"/>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D468B275-F890-4C8D-A489-7B0A37EEE45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69E1B97B-23C6-45A9-9ABD-E6F7BAC84AB8}"/>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B0EA9B34-B5EE-460B-94D2-4E9C0D8BB844}"/>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EF2AB406-9B0B-49D8-8F53-0053EDF631C3}"/>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619FC87C-AA86-4A4C-97EA-CFC92A472F44}"/>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588076B4-E2E0-4C93-9A0F-EB4C51275195}"/>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FAD6168E-E2F1-4830-A809-DE3A46C85596}"/>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7E185AD4-4B4A-4140-95CF-1FA088D6F3D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A19BBE6A-AB15-4C1A-B620-329085FEF3B5}"/>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F2640C0F-C5FA-4763-9B51-D160470F79D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02FB4F00-AC94-45C5-95A7-1028586AA374}"/>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D28C49EF-648B-413B-BE9E-3C283D783F6A}"/>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DFC9097D-779D-4A14-AD79-50B71F8BCEA9}"/>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ABA4EB6B-06F0-44A2-9E2F-9253A2F0CB2E}"/>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9DC1CBD0-EDF5-4CEB-A85B-FC1F373576B7}"/>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6725DF7C-C6CC-4C5E-908A-50E261C6E19B}"/>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4466B4E3-D59D-411C-88D3-015409FCA95C}"/>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6D4C1B0B-4A3B-4510-B0C8-125E658B0963}"/>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A4C7854B-F4F4-4302-ACEB-D77C0E5CB6DF}"/>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CACD11CE-7F88-44AD-AD6B-08D99BB755A7}"/>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A6AFBFC-847A-4EA7-84F4-C97E5F933787}"/>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F9796760-FA7B-4F41-9650-898ECDB00B68}"/>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1203E3AC-40D5-41E2-BD66-71E898E9E648}"/>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00120E2B-6B07-41F4-B6A6-F61EE72CB417}"/>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DDCCB19-0CBE-494C-B55F-D156601BD812}"/>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46195898-5F42-4701-84BF-155F1E66ADC4}"/>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C4F6AC69-9D4F-4C0D-B238-ED9B78DD6008}"/>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94B62E6A-CD67-4D07-A8C1-D2AC0C0E276F}"/>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673529EA-A0EF-4544-886E-F0703553A58B}"/>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7CE44852-4693-4643-8CA1-F01BEB70D8AD}"/>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3917E75-FB5C-4255-BD4A-B58141878A4F}"/>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71CD68EB-75D0-45F9-9562-920F11EC0059}"/>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F30EBDD-5EE6-43CC-8CCC-55DAADB18254}"/>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E32AB1A2-392A-4BBB-A477-B7D63CF83D4F}"/>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2DB48756-DF83-4B30-B14F-1462279DC94D}"/>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CD141C4E-AB3F-444E-9B49-EC22108EE405}"/>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E48ECE2D-85F0-46D5-B0A9-27CA5B17FCA1}"/>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D402D816-FD27-402E-933A-7A6444E90F31}"/>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D8812212-375B-4E5E-B7A0-47CA8B18D4FF}"/>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BF5E4ED0-5410-4056-B958-F69CE5DEC53D}"/>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3962B521-0443-410A-998A-ADC8F84D26F0}"/>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F918E01A-86C5-4880-8A39-70B29351E300}"/>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EBB9CE46-E927-422C-B7B6-250894D3649F}"/>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69815919-68BA-4005-9D0C-67C87A283B14}"/>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1B7A3F76-0E90-4B11-B8DA-CA6BFE705E64}"/>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2067983F-F90D-4B89-87CD-AB2834BDAD5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AC4A7CD6-FE4F-4799-86A6-D835C01AEEE6}"/>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BF419F1-E7B1-47BD-9BB4-0A0C35BD74D2}"/>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47E445CC-FCB9-46B3-87C5-13211D155C3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4CD46121-70E2-4CCD-807B-DFDEFE912B08}"/>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62C54095-559D-4C56-AB03-5F96FE129278}"/>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BC59A652-BE00-47F0-B0D7-DEA182E7CC56}"/>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20175C-852D-459E-9AF5-63DAF5FCFA62}"/>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8ED15889-4151-4A8E-A351-3AFD934E898C}"/>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76785D91-C8CE-49A9-B5BC-7DB53FCDC4B0}"/>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E5C23D10-AF48-4E7D-B437-2C86C9221D3C}"/>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23E5F5D6-6AC6-4A63-9D58-A52D94EDAAC0}"/>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F316ECAF-B1C4-4A37-BE4B-477922AC69C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7A165497-E647-4820-BAEC-6F194BCAECA2}"/>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60E89F58-CC2C-4EDB-AB23-0E006999FF45}"/>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F47BFAC0-F477-4C1A-A453-F5523B098E19}"/>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21D65D00-3A3F-450D-A59F-2D8DEDD2FD6F}"/>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3022963B-1CD8-4B51-9689-A044ABD61378}"/>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557DF875-92BD-4E1D-A3DA-27ABA26794A7}"/>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98774E32-D093-4A80-9D32-C05CEEEB7586}"/>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78A72E08-86EC-4A69-9EC7-3FCA47D3EB29}"/>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5509DFF2-55F8-4043-95D0-B412DF961E82}"/>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85CCD721-78F2-401E-BEAC-0C6D795C03EC}"/>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F948F3C9-1A61-432E-AE8B-DAD9D4294650}"/>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CD31F5AC-4AA6-455D-BBE7-450D3786CEE3}"/>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1559B867-7016-400B-88D0-4493794BA1D7}"/>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ABFC93BB-6F30-4DEE-AA56-29678AE79C30}"/>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78D10947-865C-4774-9AC2-57615DF063D2}"/>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23BBEB6B-73AC-466E-958C-086F88536614}"/>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B69920C0-5F8E-4C90-AB6A-CC669B171815}"/>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FA72446C-7F9E-4A7B-9E1B-C00BC65D144D}"/>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088BAF51-1485-4E70-A229-154280121E67}"/>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719CE7B5-5AB2-489E-A682-5BFECA728C3B}"/>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7FCF1F48-1BE4-4F23-B6FF-B272635D0859}"/>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F99BF569-C42B-4F6D-A693-9B5159FC60AD}"/>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5E239499-C8BE-4332-B00D-629071C838F1}"/>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2FF1E7D9-9239-433E-ACE1-8E511F6B1BCB}"/>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A9BA3A03-86AF-42F7-BE5F-822C710A905E}"/>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24CAC58D-9228-40F3-B0EE-7CCE8C2764B0}"/>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5E6DA6BB-A57D-48F5-AD59-8D85E2BD6FD5}"/>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AEEB1DB4-E09A-4CA7-AA54-EE3382C03768}"/>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DC39AB24-A062-4014-BC62-86EF51A59986}"/>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62287E33-5CFC-44A9-AC0C-DD9E5ACFDBD4}"/>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94404D17-B6EB-4918-A030-4E6782BE7C5F}"/>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E39075B3-3C70-411F-A139-601109939847}"/>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E1498D2D-92AE-4698-B6D8-A59D2827D9A6}"/>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91B57B24-AAC8-409B-BFA6-663BD5DFF00B}"/>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7E2D359D-36DD-41B4-89CA-82D754F45AA3}"/>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D8EAD521-6FC1-425C-BDA2-2798A6107DBD}"/>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3161F138-B4E8-4E21-AF6E-D216496BB15C}"/>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3523A55E-8326-40CF-BDE5-570DFC1CB102}"/>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63ABC151-8222-48E5-99BE-B05BC980EA1F}"/>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997A4326-62EA-47BC-969E-9C7373870B23}"/>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B10A68A3-62DF-4C76-B3FE-BFB8E90A0BEB}"/>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ABACA174-E307-437D-AAB7-5E364EE5F4D5}"/>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CBCEA684-4FB7-4B29-8885-A261426E9562}"/>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F6706BA-B22E-4A66-B769-66E7D5A4B7F3}"/>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56493BBD-A399-4D58-9EB2-17A7E1BF414E}"/>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A2FEF3DD-3EBE-47CF-AA9F-39CD5F383DC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671B9595-53D8-497F-BB9C-7FEDEFD7B5D3}"/>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822BEB89-E783-4178-BB06-0D0EB3C8D4CA}"/>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29190240-5B15-4AAD-B965-BC02F52911EB}"/>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BE752C5A-F322-49E2-8F83-05E924D12992}"/>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1A4DDF3B-741C-4AA6-938F-1B63806E6928}"/>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200CABFA-1B59-4474-A268-68CA0B16D69F}"/>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A977E173-4CEA-402F-ADE7-330917EA6993}"/>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A45086CC-5C40-40E6-A933-E2F0DA69B5CB}"/>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F6162B64-2C01-4353-BBDC-EAEEE4F8CF6F}"/>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91E842CA-E3EB-4ED2-B409-F2C42B6FB012}"/>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AA455ACD-FDBC-43F9-956C-4EC738E3C287}"/>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52B5B25B-BEE4-44A9-90D7-DCAE3371E135}"/>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6FF39D10-C5B7-4B8C-B7A7-426EDA1158E2}"/>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A1A17132-444B-42DE-B9D2-D47ADFA1EC33}"/>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EB3AA550-0754-401A-80A7-B4F9A367B2BA}"/>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4B66B395-A90B-4E32-9CF8-98D55438C781}"/>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5011BB97-AC67-43BA-A4F1-20512E639088}"/>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613F5996-EF40-452F-8E8F-AD10E497823E}"/>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AC929133-4BD0-4EE1-97B5-AB2C68D6394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E10AE00B-60EE-4598-8695-60BC5FB73E65}"/>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4C1E7C6D-1DA9-4B46-ACFB-BB8A161219A5}"/>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E34C43FE-FDCD-4284-A778-D5467F1A7B65}"/>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93F33245-4146-4B17-93AA-844A298FCF0A}"/>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6ED5E70C-6AC1-4AF5-A7F1-61BC4D42C63E}"/>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48BDEB40-72B1-42CB-A011-08A3B4350A7A}"/>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46ACA88-A48B-4CDA-8A2D-B7F8FF6C540B}"/>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E0B23C1C-DE28-4171-870B-66FC4E602D11}"/>
            </a:ext>
          </a:extLst>
        </xdr:cNvPr>
        <xdr:cNvSpPr>
          <a:spLocks noChangeArrowheads="1"/>
        </xdr:cNvSpPr>
      </xdr:nvSpPr>
      <xdr:spPr bwMode="auto">
        <a:xfrm>
          <a:off x="722955" y="22279743"/>
          <a:ext cx="472056" cy="372057"/>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2D88BE66-13CF-45EB-9A26-8E8EB64C4785}"/>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A05AD828-D5A7-4201-8D80-23CC4798E3AD}"/>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9228A1B-9B21-43B1-9050-834D33045CDA}"/>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034AAAE-41DD-418B-8A25-7ACCF3017A4A}"/>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58663518-3498-47A5-B233-D7F524D17647}"/>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C953CF88-A718-4BB0-906A-D04A288EEA3C}"/>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D88EBC30-CB4D-46F0-9F65-20DAAC6EAAC0}"/>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3DAE2078-7689-46EF-9AE3-52CF1E257AEA}"/>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5DB69C16-E907-4CA3-AABF-DEE520663D08}"/>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98ED7B0F-B76C-467B-98E7-BD35A56A61E3}"/>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05769244-8956-4EC7-B0CF-31511476B4C4}"/>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987F1037-F04D-4D46-8CF5-AADCD14803DE}"/>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62EFA5BE-20E2-4A15-A74B-2069FB839A16}"/>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ECE1C3AB-E061-4CAF-A370-31ED6E2C3B09}"/>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96C7C55D-F5D4-4C30-A97C-E23C9FB6C3EF}"/>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18AD4553-54EB-4DE1-9117-ED8C519E3E25}"/>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11A7F595-145D-48A1-962E-E83C07D7D4C4}"/>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C541D028-786F-4406-861D-3B0AFDD86A90}"/>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B87CC866-E5BA-496B-874A-52B777D500E7}"/>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C7041CE0-72A1-411A-A6EB-AA1E3851C938}"/>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4CD59FDA-1F28-4312-B350-BB6E11ABA699}"/>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71456ECE-C5F7-4B0B-A309-B42466A6DDD3}"/>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9D8E7266-1E71-4786-9183-36B8DDE96B19}"/>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26AD9D6F-20CC-4809-AA2E-F3123B0C79B9}"/>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4190B70D-E513-4258-AEB8-BBAACB9C5C57}"/>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BA43F3DA-A5EF-48B5-8DDC-55D616FAC0AE}"/>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26793AE0-4D68-408B-95F9-FFA76055532D}"/>
            </a:ext>
          </a:extLst>
        </xdr:cNvPr>
        <xdr:cNvSpPr>
          <a:spLocks noChangeArrowheads="1"/>
        </xdr:cNvSpPr>
      </xdr:nvSpPr>
      <xdr:spPr bwMode="auto">
        <a:xfrm>
          <a:off x="718125" y="24429219"/>
          <a:ext cx="472056" cy="3682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031359FA-AD0F-46B9-A80A-0B04C3472AB8}"/>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D4C84679-165B-4A8D-B218-CF3A63D72D93}"/>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6E2561D3-CEFF-4DA2-BEEC-BED16D175223}"/>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C9971BE8-40F5-4696-8B92-67167602BF8C}"/>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CC854F7B-8112-4223-B2E2-DE62EAF6F7B4}"/>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3A8F0919-9DBF-443F-835D-5C37C2D3F30D}"/>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3A3A32AC-FE16-4710-8276-2FA0859139D6}"/>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14EB321B-A1F6-4A0F-88CB-DCAEB7BCE266}"/>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9C7777B9-0AC5-4C8C-90BF-18751A3ECF68}"/>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4E693734-E0F5-471F-AA3A-B64099910FC8}"/>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730690C-5499-4E8F-B688-D9C9320D7171}"/>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6BD70397-5238-452D-907C-1F83ABF2D089}"/>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03D95B37-8EC5-4082-A589-E01963526C8B}"/>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C77A8CD4-4EDC-4F23-87AC-923F8E24F7A6}"/>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C25B480F-86FD-4700-A161-E49058D88916}"/>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35F479C6-43E0-4BCA-8216-C381CB006E92}"/>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B63FACB2-D361-4137-A58C-25B1DF14758F}"/>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CF6E2A3C-D43C-4D18-9802-F62B04A61DC7}"/>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2B3267C7-236A-4729-AAFA-44DB02D70E5D}"/>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5688E01F-AEB2-40B5-9221-51DFC33A2324}"/>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DB1FD935-EBD6-4B5C-9422-8D7C193DAF66}"/>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21164DD0-F093-493C-B4C9-5CEFF2ED7614}"/>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AA27FA30-7ACF-4509-9DA6-AF135C1A2094}"/>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5DBB66BF-10C8-4DD2-9611-C8C5C0A72718}"/>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4D53AE8D-5549-49E0-875A-BB69F117C3F8}"/>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295B8B60-DA75-4D98-BB46-4CB6DE6E116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14F4576B-06F3-483F-AC7C-66E1BD73323A}"/>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437FB9F5-2548-4C4B-80AB-E186F8A12B8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869F8E30-68A3-4984-9EAD-9C16380BCE45}"/>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0B504F6A-9996-4AF8-AC4D-FEA558B1EA72}"/>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02C247B-8E6E-47AE-AF3C-580D5EDBFC7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9530D3E9-E664-4350-8D74-F9226EC4C7C9}"/>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99A4E399-4C00-417A-BB19-E43801CA4E7C}"/>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78E6231D-79D5-4C83-92F6-0EB5AE83335A}"/>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139F63D0-0BA9-4A80-B7AC-265BC27A1C34}"/>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A1A09EA0-B31D-4A8C-ABC7-063FA9B2BE52}"/>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682F806F-F11C-4DE0-916A-24E438658086}"/>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823D39F8-654E-4291-A573-F421E14F4D0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6757F1FD-1407-40D7-AA06-BA316E186B5F}"/>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5B0E7F21-1DD5-4447-A1BF-E307F4DC96E5}"/>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CD1D230A-43DB-4536-B1BA-51112493412B}"/>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ABF62CEB-984A-47FE-83C9-62C2CD52EAAB}"/>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9E7A0484-79F6-4832-B163-EB004190CC28}"/>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FD6A1C68-8F2E-4B18-A369-8303F59D80A7}"/>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20BB9196-5C5F-4B14-8D00-0D85EEFE4BAC}"/>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8F1AF989-09D2-44BF-A25E-0CA2ECC44FE4}"/>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410A7A13-2A7A-4616-8039-F96957AF98F2}"/>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1F1CE76E-0D69-442F-A0A4-0B6C2D1FFBE8}"/>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541DEF2-FDCA-46DB-8B4C-B19D06B54751}"/>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5A6571B0-952F-48A6-906F-F1D4D663D213}"/>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8B1F8389-7411-469B-9F8E-18D7209C3CA6}"/>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90452553-8C7F-4FAE-9479-F00E0F54FC5F}"/>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2B0EF602-B0A4-4AFE-965F-699B34EF1F7D}"/>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FC63C7E1-3771-474F-A124-A761B8A3D864}"/>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A4979472-15CC-4D21-BDAE-9BDA59B8F376}"/>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04231FD1-BEAE-4B27-A5B7-504AC42AB98B}"/>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38244181-9797-47CF-A11D-D0E2760835C2}"/>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D808F035-EF4B-4E97-9796-0675E1645F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97CC6A3E-372D-4512-9D9C-06194ABD3189}"/>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62906604-7130-4999-9112-0514C5266529}"/>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DDB01614-1FDF-43B9-9385-C81F7362F4FF}"/>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8DDDFEFC-11CC-45D1-A934-4F391E0610FE}"/>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ACCB41CE-F409-458E-88F2-29D140F4C3D4}"/>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3F1A6247-9956-499E-92F1-24C8341ABFA4}"/>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33F7520E-2826-49A8-A0F2-D5525A98AE1E}"/>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8A253190-4274-40F9-B1E8-7735D7254218}"/>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45493A24-BE20-40D8-9773-6BBB888036F4}"/>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F9A73DC9-29D7-42D9-911F-47FB961C6A9B}"/>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2E4668B-41B3-4FF2-A590-0B861428C17D}"/>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63AF469D-E00A-4755-A1CB-4C1B2D81B986}"/>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13B2992-D45C-40C0-B318-2AABF499A82A}"/>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AD53572F-182C-4FFD-838A-F121B667051B}"/>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F0E729A2-8783-4020-992D-A1EEE89280DE}"/>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112F4955-DDA0-43BF-86D4-B4658F5238BA}"/>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B006E7B1-542A-460F-AAA4-5F81DF7B3812}"/>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A5CAD51-672F-4F0A-8427-4BF95C00C3F6}"/>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178C387C-0320-498A-BC3B-76B52CE2C7B2}"/>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AE7DDB2D-FDBA-4D77-8DC6-B77B0D49F468}"/>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F4D9B7D3-F505-4384-BFA8-77DFDD82CA08}"/>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5B9DEE82-67FA-4C5D-A2F0-69A3A2D44BE3}"/>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071202B0-863C-46A1-8335-3B14C7A3D98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AECF41D1-8BC1-458E-8FB7-2F565210404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B629D6D4-29AB-49BD-9FFF-1CD65F355AE6}"/>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91CBEC00-12D7-408C-9F1E-5D38D3C3DCD0}"/>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B993D6BB-69C9-47CB-A2C2-36434DA91610}"/>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D001E54B-9237-44A9-9730-4B39E57404CA}"/>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1F47483A-8662-4F77-9E9C-06A14B9BEB85}"/>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57A72553-D8E6-4993-A2A6-2C5BC860BC7F}"/>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083CF6A6-75CD-40A3-8EB8-1DA7B6423216}"/>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A5CAD6D6-2EF6-40BC-B0CB-0AEBAC790BB4}"/>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F2D7143C-8708-4CD9-B76A-74F684290688}"/>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C9A7E42-608A-4026-9362-4DE5EB2E7985}"/>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26BC8FB4-404E-4AA0-A36F-80D5C996B1CA}"/>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5C47A3D-E9C2-4B6E-9C51-30CB9C72B03A}"/>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3C2C7E7E-54AE-44A5-8EF9-DB1DA7D0907A}"/>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B532130D-5552-40C9-8094-D73A6173D662}"/>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EB4946DD-4D24-4AB9-92FE-EECD5BD536F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B2C05D2E-63CE-4307-941C-F8E9E2463EE0}"/>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C3279375-58D0-44D4-A2EB-EAC27522C46A}"/>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0E4C25F-13EA-47F7-83EA-B0D7D1C08548}"/>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906CDDF5-46A1-4C30-AF25-498D9B64E198}"/>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7F459A4C-CC81-477B-A7DC-109B22588194}"/>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A960EFD8-2388-41B2-9DC2-AECFB729C7EE}"/>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7E9DB2AE-E2C3-4938-A08C-F3B70231434C}"/>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1EF29124-2E9C-4E02-8FA1-6CDDBAB4492C}"/>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73C21BAB-F2DD-4280-8804-19DFA10B7F60}"/>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44398F5A-837C-4DEF-93C6-A849F38E08C5}"/>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ECF0122A-B512-4D9B-A5B4-32E576F69336}"/>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A3F7CFF9-78EC-4EB8-8A27-DB7F98EBFC08}"/>
            </a:ext>
          </a:extLst>
        </xdr:cNvPr>
        <xdr:cNvSpPr>
          <a:spLocks noChangeArrowheads="1"/>
        </xdr:cNvSpPr>
      </xdr:nvSpPr>
      <xdr:spPr bwMode="auto">
        <a:xfrm>
          <a:off x="9751518" y="32502764"/>
          <a:ext cx="507004" cy="34024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9DAB8C7A-7C58-4271-A1F5-EB12B665D6B0}"/>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98B2ACF6-0ED9-4CB1-BBE8-132902A1D32D}"/>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C80FC7CE-30B8-4877-8194-F6A6D9D96A98}"/>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A0108014-F1E7-483A-B65F-310415E6BB25}"/>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E2A16A54-AA47-4158-A280-11B57AD4D610}"/>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34D09698-A5F5-4D67-9138-17932681A09C}"/>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8552ED1F-A4DE-4A43-9F81-359778862D8A}"/>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9C5A232D-8B79-4A58-9BC1-8642B1985FF4}"/>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D54373E5-E59C-4B87-87F2-33F85C7F60B2}"/>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C43B9D3D-3E90-479B-A82E-BE5FD8F418C5}"/>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D496083F-925F-45E3-B34D-05872345BE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8FD46177-3124-4F05-9831-F73E4592D6C5}"/>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B605688C-4A52-43DC-945F-B707E309651D}"/>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89764B7C-FBEB-41AA-8A68-691F7ABDBED6}"/>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7F69DB5B-FAB1-4B6F-A11A-AB328BAA4118}"/>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0D74764D-CAA9-48EA-88BE-B07980F3E6F2}"/>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D9EC08DB-B21F-4BD5-BD23-6D7E2C485E8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6D108CA8-77BA-4FFC-A55C-CBF40A8DF15C}"/>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CA925465-FC44-4FD6-9CFF-9D82B2EFF557}"/>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A4578512-3B56-4E2D-9136-ADE1E1DA5FF3}"/>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E1AF7172-6087-484B-950D-0393E32BB591}"/>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66EA95B4-2571-4ADD-8837-8E2128FE0FBB}"/>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161168A2-28F3-4A7F-85F7-CCEF5B6DC80A}"/>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8B9AD4E6-D683-4EBF-B04B-C7B979622C1C}"/>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64AD6010-9D24-4075-841E-8D375821991D}"/>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44FDD3E4-3132-42E9-B626-85036182C95D}"/>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2742ABAA-78A5-4342-81F4-382ABBD3316D}"/>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658BE723-0059-48C6-8140-83CDACF8F34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53BF7B6B-8F45-4D60-A95E-B74D247D0663}"/>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9BE5D27F-802A-4A85-850D-D68FB34B4395}"/>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B4100308-953C-4FB7-8B88-27125B5EBE4A}"/>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5C68235F-E64D-42FE-ABD4-C17EE7A71DF3}"/>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554507B2-AE76-4B26-B3A4-2DDF66897530}"/>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897E566C-4A5A-4A5F-8C3F-C6208C69AC78}"/>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798AA623-7DD5-4AFB-BDC6-5D329836963C}"/>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5A75BFB1-870B-4305-8D67-75BCB303FC91}"/>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273FFD63-B48B-45BC-B19D-88F74A09D4A2}"/>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3A0B75B1-5A5C-460B-8D4C-87663431ECF1}"/>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26BC8F94-BCA3-4678-838E-522E10AA21DC}"/>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1A09B5C-D405-4911-90F2-802EFBE1807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E22CC7CB-11A9-4FDB-8698-45A6079221B5}"/>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C7D5F11D-9734-4F2B-896A-63C7953DD5CF}"/>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83485148-F10E-429F-98E6-4AAD50E06652}"/>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2089416A-CD1F-45A2-B797-E1E8B9980B6F}"/>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93928318-0C08-4449-8267-6FD9E0B2F60E}"/>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D68A0ABE-ACAC-405E-9A47-B894972D9F0C}"/>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5F21A68E-E1EB-46FE-9E66-7C871546780C}"/>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73843E60-35A4-4AB2-99B2-47135D04122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2487D4A6-71E4-455E-A42E-2B2D026CD8B9}"/>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A20865A5-A0E5-4B06-8C94-FDF4E28ABCE4}"/>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FC08319-DC1D-4F67-A5AB-6A82BDC2436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19F45FA9-D57E-4E4E-BC06-29DD90AE3D13}"/>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3D5B3476-D8EC-46EB-A624-5A735EF31E63}"/>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BB90347B-A5F9-46C1-A4ED-92CF18D1F4C5}"/>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CDA4D92-D4CB-47DF-B34C-F64EDA9F7337}"/>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083B905C-D17C-4209-9CC6-654A7EFA9D76}"/>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027393B-1AFF-4A77-B67A-063ABE2BB3C1}"/>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67DD7232-71C1-4910-A26C-F96BB951A9E6}"/>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83E29828-F52E-4E67-AE4C-2B24359F211B}"/>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A593A5B9-AD31-4512-8156-1D983A95BB43}"/>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491F468D-1ACA-4418-9DEE-2616A7EA8925}"/>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8A4CD934-A6B2-4B9A-BFAF-1571CA43E8E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343B97DD-6183-47AE-8BD3-E83EE0740C7A}"/>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72AE0A1D-102B-4323-A785-0E4FFD92216A}"/>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43BAC627-113B-46CF-BF07-C8CFA4A8CE13}"/>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A01E43EF-0914-433F-AD99-94A8750CD6CF}"/>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C2F86A71-FD74-4060-9E2A-67009C7F3EA3}"/>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643423F0-AD7F-46A1-89D0-CC97C070B619}"/>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4CD6CE75-ECF5-44D3-8996-C577337F06E8}"/>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A2B4F1F0-413F-4F25-BBE6-ED27B568BC46}"/>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2CB45348-9A5E-4630-B2B6-93277F37D9C3}"/>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5EC47D3-59D4-44FB-8C0D-1A3B0DC6AA6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D5B6E5C5-3B3C-4B3B-839B-72D37DADD741}"/>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D89C46D7-F864-48B4-A4DB-FEAD2C90CF96}"/>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5A697ED0-4AE7-4296-81DD-2442FD77C514}"/>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AB3D3B0B-4BBD-48FB-AB09-95034A71DAC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FA0A1C10-5B90-461D-A38D-69677B6044E1}"/>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83CD7433-212B-40B1-B15B-D825085BFCB0}"/>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E8406EA1-9292-4B2B-AA24-F520DFD65BB5}"/>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C52A9391-545A-4E26-A4B0-FC5A8AC4C76C}"/>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FCAB1F6A-913B-4016-B59E-BBDA5D9DACAF}"/>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F1C4F433-5A74-4CFB-98AA-490D60CB8E15}"/>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317DC68A-7ED2-4ADB-A15B-6F74C9C77F44}"/>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511780C4-BFB1-44DF-A590-74E445CA09DD}"/>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F7B2C31A-9D5E-4D41-B310-12C2EDAF99EB}"/>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C486BAF8-7C80-4E64-B4CB-22AFC3FC2A4D}"/>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642B2590-B80A-44C7-88BB-4C7F03FCEB8E}"/>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D45CC0AF-ED60-4331-A9A2-582EDCC281EB}"/>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43DE1B40-0EB6-43AC-B933-4113AE4A430E}"/>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B806D7AF-D1CF-4407-AA8D-37198399C5C9}"/>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7BEDDD7D-8C59-48CF-AAF6-0F73B1161E56}"/>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D2A3C830-75DD-46D0-A235-17CCEE2CE76E}"/>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C1F13CC0-FF79-42CC-8F25-F80B596C5AC3}"/>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3DD97BB8-6A08-4298-8B76-0ACBA1F8B44C}"/>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1473A0F1-464F-4646-B712-8A13D8149CEF}"/>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0F42DF87-0200-4199-9BC3-407F368C7482}"/>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FD6483CF-5035-4FC1-ACF1-F68910B0D6DF}"/>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C76EA819-3F0F-405E-A601-D9D10A2B0E19}"/>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34738FA-D200-43C4-8876-3CE3E2DD7330}"/>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E9D941CB-8C4B-460D-917C-1D3068FCD653}"/>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5E68C2E3-991A-4616-85CA-87676D0482A9}"/>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E03FDF46-EF1C-41BD-91DC-A349694537E0}"/>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08B23D56-64A8-43A0-92CC-0BAE163B7263}"/>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2369926A-8397-48D2-AB25-84FE64690A2A}"/>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8A625A6E-F9B3-4333-BD91-4D1D0A56DB01}"/>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504273B5-65FA-4AFA-AE60-FF6376C5F268}"/>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6CAF5465-84DA-44EF-96E5-963C41CE32F3}"/>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C0B7ACD1-6DD9-4E64-988B-D8E33F14615D}"/>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47397A50-4F16-4908-BA63-25869D2D1DBA}"/>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33AA2006-E6C7-491C-A8EB-576D17173A8A}"/>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E8DA19AF-FA1F-4FC0-8E76-622E7486D3D2}"/>
            </a:ext>
          </a:extLst>
        </xdr:cNvPr>
        <xdr:cNvSpPr>
          <a:spLocks noChangeArrowheads="1"/>
        </xdr:cNvSpPr>
      </xdr:nvSpPr>
      <xdr:spPr bwMode="auto">
        <a:xfrm>
          <a:off x="2650728" y="41889362"/>
          <a:ext cx="545087" cy="440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CE284DC3-19A4-43C5-BBE5-273F3A39A0AA}"/>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E4B0BFB5-33F5-400D-A51A-6676EADCBD79}"/>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1BE3AD52-D25C-400B-B888-03DF49E020C5}"/>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EB78FD8-AFD6-43F0-BF42-1F0D6C0B5544}"/>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8C235147-F3A5-4EF6-A3B5-1B87B6DB9151}"/>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47C019E8-69C1-434E-89A5-FF569FE647C6}"/>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96AAF128-224B-4781-B407-3F70DCB9EF12}"/>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ED0475B6-7EF6-48DD-985F-3077CF685A8E}"/>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7E3E4518-362B-4713-8ECD-F8E1F43B101E}"/>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E8831224-ABA2-4058-8001-5266E05B2121}"/>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ABF30F4-7945-46F1-9B05-A409C9073A30}"/>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0" name="0/0">
          <a:extLst>
            <a:ext uri="{FF2B5EF4-FFF2-40B4-BE49-F238E27FC236}">
              <a16:creationId xmlns:a16="http://schemas.microsoft.com/office/drawing/2014/main" id="{785FB7C8-E715-4B86-BD9B-8B94C88D76DE}"/>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1" name="Freeform 10708">
          <a:extLst>
            <a:ext uri="{FF2B5EF4-FFF2-40B4-BE49-F238E27FC236}">
              <a16:creationId xmlns:a16="http://schemas.microsoft.com/office/drawing/2014/main" id="{6B6D1AF9-E2DC-4EC4-823E-3BFCE2997904}"/>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2" name="3">
          <a:extLst>
            <a:ext uri="{FF2B5EF4-FFF2-40B4-BE49-F238E27FC236}">
              <a16:creationId xmlns:a16="http://schemas.microsoft.com/office/drawing/2014/main" id="{ADF9AC40-FCB4-49F5-B912-E2439E156651}"/>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3" name="0/0">
          <a:extLst>
            <a:ext uri="{FF2B5EF4-FFF2-40B4-BE49-F238E27FC236}">
              <a16:creationId xmlns:a16="http://schemas.microsoft.com/office/drawing/2014/main" id="{D6866B7A-D0C8-434A-91B9-CDAE9CA0C371}"/>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4" name="3">
          <a:extLst>
            <a:ext uri="{FF2B5EF4-FFF2-40B4-BE49-F238E27FC236}">
              <a16:creationId xmlns:a16="http://schemas.microsoft.com/office/drawing/2014/main" id="{F4D2ED43-37F0-401C-AF58-C38564C5F722}"/>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5" name="0/0">
          <a:extLst>
            <a:ext uri="{FF2B5EF4-FFF2-40B4-BE49-F238E27FC236}">
              <a16:creationId xmlns:a16="http://schemas.microsoft.com/office/drawing/2014/main" id="{A5E4D345-7C32-4B47-974B-A6C7E9BCD44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6" name="Freeform 10708">
          <a:extLst>
            <a:ext uri="{FF2B5EF4-FFF2-40B4-BE49-F238E27FC236}">
              <a16:creationId xmlns:a16="http://schemas.microsoft.com/office/drawing/2014/main" id="{15BCD42E-900B-47E7-8C4F-A1273686F744}"/>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7" name="3">
          <a:extLst>
            <a:ext uri="{FF2B5EF4-FFF2-40B4-BE49-F238E27FC236}">
              <a16:creationId xmlns:a16="http://schemas.microsoft.com/office/drawing/2014/main" id="{257CF511-03F1-4859-B747-A9E7F7B32C02}"/>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8" name="Freeform 10708">
          <a:extLst>
            <a:ext uri="{FF2B5EF4-FFF2-40B4-BE49-F238E27FC236}">
              <a16:creationId xmlns:a16="http://schemas.microsoft.com/office/drawing/2014/main" id="{573C753F-C2B8-49EF-8EE4-8F1D18BE6450}"/>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19" name="3">
          <a:extLst>
            <a:ext uri="{FF2B5EF4-FFF2-40B4-BE49-F238E27FC236}">
              <a16:creationId xmlns:a16="http://schemas.microsoft.com/office/drawing/2014/main" id="{16F7E501-7661-4C14-B1A9-F7554099B8B8}"/>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0" name="0/0">
          <a:extLst>
            <a:ext uri="{FF2B5EF4-FFF2-40B4-BE49-F238E27FC236}">
              <a16:creationId xmlns:a16="http://schemas.microsoft.com/office/drawing/2014/main" id="{F34BF8BF-87FA-4F38-87B1-EF52C566FAE6}"/>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1" name="Freeform 10708">
          <a:extLst>
            <a:ext uri="{FF2B5EF4-FFF2-40B4-BE49-F238E27FC236}">
              <a16:creationId xmlns:a16="http://schemas.microsoft.com/office/drawing/2014/main" id="{6560EA16-9ED9-4CE9-A1C8-BAC936C45E1B}"/>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2" name="Freeform 10708">
          <a:extLst>
            <a:ext uri="{FF2B5EF4-FFF2-40B4-BE49-F238E27FC236}">
              <a16:creationId xmlns:a16="http://schemas.microsoft.com/office/drawing/2014/main" id="{55DCCA2D-1BB2-4998-B86F-9643D4A50E29}"/>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3" name="0/0">
          <a:extLst>
            <a:ext uri="{FF2B5EF4-FFF2-40B4-BE49-F238E27FC236}">
              <a16:creationId xmlns:a16="http://schemas.microsoft.com/office/drawing/2014/main" id="{4807B943-6A65-450E-B86B-23B6B0737FC8}"/>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4" name="Freeform 10708">
          <a:extLst>
            <a:ext uri="{FF2B5EF4-FFF2-40B4-BE49-F238E27FC236}">
              <a16:creationId xmlns:a16="http://schemas.microsoft.com/office/drawing/2014/main" id="{24177A0F-BD36-43D0-9541-FF2F022D29C8}"/>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5" name="3">
          <a:extLst>
            <a:ext uri="{FF2B5EF4-FFF2-40B4-BE49-F238E27FC236}">
              <a16:creationId xmlns:a16="http://schemas.microsoft.com/office/drawing/2014/main" id="{F1171AB1-832C-4CD2-A201-A2A63615A484}"/>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6" name="0/0">
          <a:extLst>
            <a:ext uri="{FF2B5EF4-FFF2-40B4-BE49-F238E27FC236}">
              <a16:creationId xmlns:a16="http://schemas.microsoft.com/office/drawing/2014/main" id="{2AB2DD97-C802-4771-8D4D-6D0EC68359A9}"/>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7" name="Freeform 10708">
          <a:extLst>
            <a:ext uri="{FF2B5EF4-FFF2-40B4-BE49-F238E27FC236}">
              <a16:creationId xmlns:a16="http://schemas.microsoft.com/office/drawing/2014/main" id="{8D2ED47C-98D3-48F5-8B06-012408344FEA}"/>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8" name="Freeform 10708">
          <a:extLst>
            <a:ext uri="{FF2B5EF4-FFF2-40B4-BE49-F238E27FC236}">
              <a16:creationId xmlns:a16="http://schemas.microsoft.com/office/drawing/2014/main" id="{CA958D25-32B8-4607-A8E9-45DFC6BF3A73}"/>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29" name="3">
          <a:extLst>
            <a:ext uri="{FF2B5EF4-FFF2-40B4-BE49-F238E27FC236}">
              <a16:creationId xmlns:a16="http://schemas.microsoft.com/office/drawing/2014/main" id="{F458FD70-F67E-4894-B7DE-362CBC66D3C5}"/>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0" name="0/0">
          <a:extLst>
            <a:ext uri="{FF2B5EF4-FFF2-40B4-BE49-F238E27FC236}">
              <a16:creationId xmlns:a16="http://schemas.microsoft.com/office/drawing/2014/main" id="{13B0CE0C-DD32-4CFB-8ED3-F20537C553C0}"/>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1" name="Freeform 10708">
          <a:extLst>
            <a:ext uri="{FF2B5EF4-FFF2-40B4-BE49-F238E27FC236}">
              <a16:creationId xmlns:a16="http://schemas.microsoft.com/office/drawing/2014/main" id="{AF3B2513-E4D7-4F0F-B3E2-C62431324985}"/>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2" name="Freeform 10708">
          <a:extLst>
            <a:ext uri="{FF2B5EF4-FFF2-40B4-BE49-F238E27FC236}">
              <a16:creationId xmlns:a16="http://schemas.microsoft.com/office/drawing/2014/main" id="{97EE33B6-F12D-4810-B851-C4B9142AAFA2}"/>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3" name="3">
          <a:extLst>
            <a:ext uri="{FF2B5EF4-FFF2-40B4-BE49-F238E27FC236}">
              <a16:creationId xmlns:a16="http://schemas.microsoft.com/office/drawing/2014/main" id="{185A1736-B798-415B-B450-26FB6C293511}"/>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4" name="0/0">
          <a:extLst>
            <a:ext uri="{FF2B5EF4-FFF2-40B4-BE49-F238E27FC236}">
              <a16:creationId xmlns:a16="http://schemas.microsoft.com/office/drawing/2014/main" id="{8835046B-F0B4-49D3-B846-D670DE23B495}"/>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5" name="Freeform 10708">
          <a:extLst>
            <a:ext uri="{FF2B5EF4-FFF2-40B4-BE49-F238E27FC236}">
              <a16:creationId xmlns:a16="http://schemas.microsoft.com/office/drawing/2014/main" id="{941D5A09-F2E5-42C3-8F7B-02E8430AB794}"/>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6" name="3">
          <a:extLst>
            <a:ext uri="{FF2B5EF4-FFF2-40B4-BE49-F238E27FC236}">
              <a16:creationId xmlns:a16="http://schemas.microsoft.com/office/drawing/2014/main" id="{03714F7C-CEDF-4F94-B3B6-24467548445E}"/>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7" name="0/0">
          <a:extLst>
            <a:ext uri="{FF2B5EF4-FFF2-40B4-BE49-F238E27FC236}">
              <a16:creationId xmlns:a16="http://schemas.microsoft.com/office/drawing/2014/main" id="{8EA48852-B5EF-41D7-AAA8-87773C1DE830}"/>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8" name="Freeform 10708">
          <a:extLst>
            <a:ext uri="{FF2B5EF4-FFF2-40B4-BE49-F238E27FC236}">
              <a16:creationId xmlns:a16="http://schemas.microsoft.com/office/drawing/2014/main" id="{655D5199-E4FD-4064-9B29-87EF1D4F43F3}"/>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39" name="Freeform 10708">
          <a:extLst>
            <a:ext uri="{FF2B5EF4-FFF2-40B4-BE49-F238E27FC236}">
              <a16:creationId xmlns:a16="http://schemas.microsoft.com/office/drawing/2014/main" id="{6ED01828-485D-481C-82B0-A3B86D11DD1A}"/>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0" name="3">
          <a:extLst>
            <a:ext uri="{FF2B5EF4-FFF2-40B4-BE49-F238E27FC236}">
              <a16:creationId xmlns:a16="http://schemas.microsoft.com/office/drawing/2014/main" id="{70B54E67-8231-4C7F-9F4C-16B2DDEFBADC}"/>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1" name="0/0">
          <a:extLst>
            <a:ext uri="{FF2B5EF4-FFF2-40B4-BE49-F238E27FC236}">
              <a16:creationId xmlns:a16="http://schemas.microsoft.com/office/drawing/2014/main" id="{5A87400D-F9B0-4FB5-BBA7-F2E4403BEABF}"/>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2" name="Freeform 10708">
          <a:extLst>
            <a:ext uri="{FF2B5EF4-FFF2-40B4-BE49-F238E27FC236}">
              <a16:creationId xmlns:a16="http://schemas.microsoft.com/office/drawing/2014/main" id="{2191FD00-E78A-455C-B6DF-767BF0A5134A}"/>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3" name="Freeform 10708">
          <a:extLst>
            <a:ext uri="{FF2B5EF4-FFF2-40B4-BE49-F238E27FC236}">
              <a16:creationId xmlns:a16="http://schemas.microsoft.com/office/drawing/2014/main" id="{59608C6A-346A-4961-A20C-940080AD7085}"/>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4" name="3">
          <a:extLst>
            <a:ext uri="{FF2B5EF4-FFF2-40B4-BE49-F238E27FC236}">
              <a16:creationId xmlns:a16="http://schemas.microsoft.com/office/drawing/2014/main" id="{B6D8ECD7-E324-427B-99AA-362DBF1BCAE1}"/>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5" name="Freeform 10708">
          <a:extLst>
            <a:ext uri="{FF2B5EF4-FFF2-40B4-BE49-F238E27FC236}">
              <a16:creationId xmlns:a16="http://schemas.microsoft.com/office/drawing/2014/main" id="{65990C44-20A2-4685-95BA-98C9846CB813}"/>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6" name="3">
          <a:extLst>
            <a:ext uri="{FF2B5EF4-FFF2-40B4-BE49-F238E27FC236}">
              <a16:creationId xmlns:a16="http://schemas.microsoft.com/office/drawing/2014/main" id="{39F3820F-013B-4083-8E45-30B9ED6186EA}"/>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7" name="0/0">
          <a:extLst>
            <a:ext uri="{FF2B5EF4-FFF2-40B4-BE49-F238E27FC236}">
              <a16:creationId xmlns:a16="http://schemas.microsoft.com/office/drawing/2014/main" id="{5F88BB3E-0A5E-452E-8D66-111F6FAE8894}"/>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8" name="Freeform 10708">
          <a:extLst>
            <a:ext uri="{FF2B5EF4-FFF2-40B4-BE49-F238E27FC236}">
              <a16:creationId xmlns:a16="http://schemas.microsoft.com/office/drawing/2014/main" id="{23C09D9B-92DC-4EAC-8738-F9DB03A6545B}"/>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49" name="0/0">
          <a:extLst>
            <a:ext uri="{FF2B5EF4-FFF2-40B4-BE49-F238E27FC236}">
              <a16:creationId xmlns:a16="http://schemas.microsoft.com/office/drawing/2014/main" id="{EF241CC4-F184-439C-AC31-4A940AC35420}"/>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0" name="Freeform 10708">
          <a:extLst>
            <a:ext uri="{FF2B5EF4-FFF2-40B4-BE49-F238E27FC236}">
              <a16:creationId xmlns:a16="http://schemas.microsoft.com/office/drawing/2014/main" id="{F69575C2-C33E-4A6C-80A3-C660B84C3BD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1" name="3">
          <a:extLst>
            <a:ext uri="{FF2B5EF4-FFF2-40B4-BE49-F238E27FC236}">
              <a16:creationId xmlns:a16="http://schemas.microsoft.com/office/drawing/2014/main" id="{907E258D-8566-433D-A5B5-A7EC495A39E5}"/>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2" name="0/0">
          <a:extLst>
            <a:ext uri="{FF2B5EF4-FFF2-40B4-BE49-F238E27FC236}">
              <a16:creationId xmlns:a16="http://schemas.microsoft.com/office/drawing/2014/main" id="{A4B7D99B-76C1-42D9-8332-791344C332ED}"/>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3" name="Freeform 10708">
          <a:extLst>
            <a:ext uri="{FF2B5EF4-FFF2-40B4-BE49-F238E27FC236}">
              <a16:creationId xmlns:a16="http://schemas.microsoft.com/office/drawing/2014/main" id="{8D05721F-8B53-4899-966B-718D03B91605}"/>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4" name="Freeform 10708">
          <a:extLst>
            <a:ext uri="{FF2B5EF4-FFF2-40B4-BE49-F238E27FC236}">
              <a16:creationId xmlns:a16="http://schemas.microsoft.com/office/drawing/2014/main" id="{7094B185-69B0-4FCF-9C9A-6685441D98E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5" name="3">
          <a:extLst>
            <a:ext uri="{FF2B5EF4-FFF2-40B4-BE49-F238E27FC236}">
              <a16:creationId xmlns:a16="http://schemas.microsoft.com/office/drawing/2014/main" id="{26BA20CC-E7FF-4DA9-B3AF-127BD7A2315A}"/>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6" name="0/0">
          <a:extLst>
            <a:ext uri="{FF2B5EF4-FFF2-40B4-BE49-F238E27FC236}">
              <a16:creationId xmlns:a16="http://schemas.microsoft.com/office/drawing/2014/main" id="{896755D2-FCF4-47C6-80D4-C96316595249}"/>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7" name="Freeform 10708">
          <a:extLst>
            <a:ext uri="{FF2B5EF4-FFF2-40B4-BE49-F238E27FC236}">
              <a16:creationId xmlns:a16="http://schemas.microsoft.com/office/drawing/2014/main" id="{712B84B3-6D22-4A2F-B839-EB1ADE1A5E98}"/>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8" name="3">
          <a:extLst>
            <a:ext uri="{FF2B5EF4-FFF2-40B4-BE49-F238E27FC236}">
              <a16:creationId xmlns:a16="http://schemas.microsoft.com/office/drawing/2014/main" id="{A983B57C-EC51-4A8B-8A02-3DAE1BE78CB8}"/>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59" name="0/0">
          <a:extLst>
            <a:ext uri="{FF2B5EF4-FFF2-40B4-BE49-F238E27FC236}">
              <a16:creationId xmlns:a16="http://schemas.microsoft.com/office/drawing/2014/main" id="{A49B6461-ECA6-4346-90C7-D819E1059C40}"/>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0" name="Freeform 10708">
          <a:extLst>
            <a:ext uri="{FF2B5EF4-FFF2-40B4-BE49-F238E27FC236}">
              <a16:creationId xmlns:a16="http://schemas.microsoft.com/office/drawing/2014/main" id="{FD2CB821-3E01-4CC2-843D-2F315236106D}"/>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1" name="Freeform 10708">
          <a:extLst>
            <a:ext uri="{FF2B5EF4-FFF2-40B4-BE49-F238E27FC236}">
              <a16:creationId xmlns:a16="http://schemas.microsoft.com/office/drawing/2014/main" id="{0F5D5C3F-CDC2-4FBC-B597-04995F319449}"/>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2" name="3">
          <a:extLst>
            <a:ext uri="{FF2B5EF4-FFF2-40B4-BE49-F238E27FC236}">
              <a16:creationId xmlns:a16="http://schemas.microsoft.com/office/drawing/2014/main" id="{F9F9ECE2-6943-4FB0-8F94-BDD74430666B}"/>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3" name="0/0">
          <a:extLst>
            <a:ext uri="{FF2B5EF4-FFF2-40B4-BE49-F238E27FC236}">
              <a16:creationId xmlns:a16="http://schemas.microsoft.com/office/drawing/2014/main" id="{607176A9-DD27-4905-B1DD-CACA661E7E18}"/>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4" name="Freeform 10708">
          <a:extLst>
            <a:ext uri="{FF2B5EF4-FFF2-40B4-BE49-F238E27FC236}">
              <a16:creationId xmlns:a16="http://schemas.microsoft.com/office/drawing/2014/main" id="{293E1102-98B4-476F-91F0-F8B982CB2E4C}"/>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5" name="0/0">
          <a:extLst>
            <a:ext uri="{FF2B5EF4-FFF2-40B4-BE49-F238E27FC236}">
              <a16:creationId xmlns:a16="http://schemas.microsoft.com/office/drawing/2014/main" id="{F26D9AC4-FCEF-48AE-A98E-E6F8093A06A2}"/>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6" name="Freeform 10708">
          <a:extLst>
            <a:ext uri="{FF2B5EF4-FFF2-40B4-BE49-F238E27FC236}">
              <a16:creationId xmlns:a16="http://schemas.microsoft.com/office/drawing/2014/main" id="{3A6A6C40-E305-41D9-96AD-E785714BB1B3}"/>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7" name="Freeform 10708">
          <a:extLst>
            <a:ext uri="{FF2B5EF4-FFF2-40B4-BE49-F238E27FC236}">
              <a16:creationId xmlns:a16="http://schemas.microsoft.com/office/drawing/2014/main" id="{18600508-7044-455B-86D3-31BD1CEA7C75}"/>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448325</xdr:colOff>
      <xdr:row>324</xdr:row>
      <xdr:rowOff>29634</xdr:rowOff>
    </xdr:to>
    <xdr:pic>
      <xdr:nvPicPr>
        <xdr:cNvPr id="568" name="Graphic 796">
          <a:extLst>
            <a:ext uri="{FF2B5EF4-FFF2-40B4-BE49-F238E27FC236}">
              <a16:creationId xmlns:a16="http://schemas.microsoft.com/office/drawing/2014/main" id="{68B98D0D-A790-4E0E-B060-643AB9D934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6977" y="56981787"/>
          <a:ext cx="1208948" cy="705847"/>
        </a:xfrm>
        <a:prstGeom prst="rect">
          <a:avLst/>
        </a:prstGeom>
      </xdr:spPr>
    </xdr:pic>
    <xdr:clientData/>
  </xdr:twoCellAnchor>
  <xdr:twoCellAnchor editAs="oneCell">
    <xdr:from>
      <xdr:col>1</xdr:col>
      <xdr:colOff>61161</xdr:colOff>
      <xdr:row>1</xdr:row>
      <xdr:rowOff>25881</xdr:rowOff>
    </xdr:from>
    <xdr:to>
      <xdr:col>3</xdr:col>
      <xdr:colOff>203366</xdr:colOff>
      <xdr:row>4</xdr:row>
      <xdr:rowOff>0</xdr:rowOff>
    </xdr:to>
    <xdr:pic>
      <xdr:nvPicPr>
        <xdr:cNvPr id="569" name="Graphic 797">
          <a:extLst>
            <a:ext uri="{FF2B5EF4-FFF2-40B4-BE49-F238E27FC236}">
              <a16:creationId xmlns:a16="http://schemas.microsoft.com/office/drawing/2014/main" id="{AE5C24EE-F41A-4E95-9648-BE80F3D43F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5267"/>
          <a:ext cx="1111415" cy="675961"/>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0" name="3">
          <a:extLst>
            <a:ext uri="{FF2B5EF4-FFF2-40B4-BE49-F238E27FC236}">
              <a16:creationId xmlns:a16="http://schemas.microsoft.com/office/drawing/2014/main" id="{4C396FC2-2423-4DB3-9AC9-922AB78389C9}"/>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1" name="Freeform 10708">
          <a:extLst>
            <a:ext uri="{FF2B5EF4-FFF2-40B4-BE49-F238E27FC236}">
              <a16:creationId xmlns:a16="http://schemas.microsoft.com/office/drawing/2014/main" id="{58641D83-2BDE-407C-8BEC-E9FB06ECE812}"/>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2" name="0/0">
          <a:extLst>
            <a:ext uri="{FF2B5EF4-FFF2-40B4-BE49-F238E27FC236}">
              <a16:creationId xmlns:a16="http://schemas.microsoft.com/office/drawing/2014/main" id="{BFE0DD5F-2F9E-4D81-AE86-34E9F9666A9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3" name="Freeform 10708">
          <a:extLst>
            <a:ext uri="{FF2B5EF4-FFF2-40B4-BE49-F238E27FC236}">
              <a16:creationId xmlns:a16="http://schemas.microsoft.com/office/drawing/2014/main" id="{DA24BA8D-5AE5-47FE-8F87-8939E36EBDCE}"/>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4" name="0/0">
          <a:extLst>
            <a:ext uri="{FF2B5EF4-FFF2-40B4-BE49-F238E27FC236}">
              <a16:creationId xmlns:a16="http://schemas.microsoft.com/office/drawing/2014/main" id="{ADC2D54D-DCA2-4BF6-926E-706353F07119}"/>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5" name="Picture 11597">
          <a:extLst>
            <a:ext uri="{FF2B5EF4-FFF2-40B4-BE49-F238E27FC236}">
              <a16:creationId xmlns:a16="http://schemas.microsoft.com/office/drawing/2014/main" id="{59962FD3-D1B0-42A5-8136-47F96DB9DE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6" name="Picture 11597">
          <a:extLst>
            <a:ext uri="{FF2B5EF4-FFF2-40B4-BE49-F238E27FC236}">
              <a16:creationId xmlns:a16="http://schemas.microsoft.com/office/drawing/2014/main" id="{12BB355D-21C4-47EB-86CA-487F1DFB9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7" name="Picture 11597">
          <a:extLst>
            <a:ext uri="{FF2B5EF4-FFF2-40B4-BE49-F238E27FC236}">
              <a16:creationId xmlns:a16="http://schemas.microsoft.com/office/drawing/2014/main" id="{A963660C-8E59-4A6E-BB26-26E917C9EE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8" name="AutoShape 10733">
          <a:extLst>
            <a:ext uri="{FF2B5EF4-FFF2-40B4-BE49-F238E27FC236}">
              <a16:creationId xmlns:a16="http://schemas.microsoft.com/office/drawing/2014/main" id="{D199D01C-6842-4BCE-A60C-88441FE2D6C4}"/>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79" name="Picture 11597">
          <a:extLst>
            <a:ext uri="{FF2B5EF4-FFF2-40B4-BE49-F238E27FC236}">
              <a16:creationId xmlns:a16="http://schemas.microsoft.com/office/drawing/2014/main" id="{BD1BCAA0-892A-47B3-A20C-E1D93ED520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0" name="Picture 11597">
          <a:extLst>
            <a:ext uri="{FF2B5EF4-FFF2-40B4-BE49-F238E27FC236}">
              <a16:creationId xmlns:a16="http://schemas.microsoft.com/office/drawing/2014/main" id="{3FF939D2-73BF-405D-8B9E-78C47E035B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1" name="AutoShape 10732">
          <a:extLst>
            <a:ext uri="{FF2B5EF4-FFF2-40B4-BE49-F238E27FC236}">
              <a16:creationId xmlns:a16="http://schemas.microsoft.com/office/drawing/2014/main" id="{CD8CFA33-2649-4D8C-ABB5-DA491199F314}"/>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2" name="Picture 11597">
          <a:extLst>
            <a:ext uri="{FF2B5EF4-FFF2-40B4-BE49-F238E27FC236}">
              <a16:creationId xmlns:a16="http://schemas.microsoft.com/office/drawing/2014/main" id="{42A109CF-7FCC-4003-889D-B6E354302C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3" name="Picture 11597">
          <a:extLst>
            <a:ext uri="{FF2B5EF4-FFF2-40B4-BE49-F238E27FC236}">
              <a16:creationId xmlns:a16="http://schemas.microsoft.com/office/drawing/2014/main" id="{23C50B88-7F50-40CA-8901-A7BB439187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4" name="Picture 11597">
          <a:extLst>
            <a:ext uri="{FF2B5EF4-FFF2-40B4-BE49-F238E27FC236}">
              <a16:creationId xmlns:a16="http://schemas.microsoft.com/office/drawing/2014/main" id="{4127F905-5425-489C-9EB9-469EBDAFFB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5" name="0/0">
          <a:extLst>
            <a:ext uri="{FF2B5EF4-FFF2-40B4-BE49-F238E27FC236}">
              <a16:creationId xmlns:a16="http://schemas.microsoft.com/office/drawing/2014/main" id="{9E0973D5-A655-4E68-8E20-E39A2773DBB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6" name="0/0">
          <a:extLst>
            <a:ext uri="{FF2B5EF4-FFF2-40B4-BE49-F238E27FC236}">
              <a16:creationId xmlns:a16="http://schemas.microsoft.com/office/drawing/2014/main" id="{AE118A09-15D0-43AB-AD12-9D0914EB1323}"/>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7" name="Freeform 10708">
          <a:extLst>
            <a:ext uri="{FF2B5EF4-FFF2-40B4-BE49-F238E27FC236}">
              <a16:creationId xmlns:a16="http://schemas.microsoft.com/office/drawing/2014/main" id="{9DA35592-21C6-4038-A2A8-2A2332B61FD7}"/>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8" name="3">
          <a:extLst>
            <a:ext uri="{FF2B5EF4-FFF2-40B4-BE49-F238E27FC236}">
              <a16:creationId xmlns:a16="http://schemas.microsoft.com/office/drawing/2014/main" id="{4942C06A-29DD-43CE-8D8D-BED27DD87A1C}"/>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89" name="0/0">
          <a:extLst>
            <a:ext uri="{FF2B5EF4-FFF2-40B4-BE49-F238E27FC236}">
              <a16:creationId xmlns:a16="http://schemas.microsoft.com/office/drawing/2014/main" id="{EBEDD157-EAB3-4253-9665-D0CFA310F7A3}"/>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0" name="Freeform 10708">
          <a:extLst>
            <a:ext uri="{FF2B5EF4-FFF2-40B4-BE49-F238E27FC236}">
              <a16:creationId xmlns:a16="http://schemas.microsoft.com/office/drawing/2014/main" id="{CF194E22-7B2F-4604-8B2B-5C7B36350BA3}"/>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1" name="Freeform 10708">
          <a:extLst>
            <a:ext uri="{FF2B5EF4-FFF2-40B4-BE49-F238E27FC236}">
              <a16:creationId xmlns:a16="http://schemas.microsoft.com/office/drawing/2014/main" id="{E275EBF6-54DB-4C85-B193-44A30B2AF46C}"/>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2" name="0/0">
          <a:extLst>
            <a:ext uri="{FF2B5EF4-FFF2-40B4-BE49-F238E27FC236}">
              <a16:creationId xmlns:a16="http://schemas.microsoft.com/office/drawing/2014/main" id="{3C00D313-1C77-4CF9-9919-C13663B9A646}"/>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3" name="Freeform 10708">
          <a:extLst>
            <a:ext uri="{FF2B5EF4-FFF2-40B4-BE49-F238E27FC236}">
              <a16:creationId xmlns:a16="http://schemas.microsoft.com/office/drawing/2014/main" id="{F14410BB-F4E6-403A-9DF3-D84FD8614FAA}"/>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4" name="3">
          <a:extLst>
            <a:ext uri="{FF2B5EF4-FFF2-40B4-BE49-F238E27FC236}">
              <a16:creationId xmlns:a16="http://schemas.microsoft.com/office/drawing/2014/main" id="{702472BA-645C-4713-9ABB-AA43B4852C7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5" name="0/0">
          <a:extLst>
            <a:ext uri="{FF2B5EF4-FFF2-40B4-BE49-F238E27FC236}">
              <a16:creationId xmlns:a16="http://schemas.microsoft.com/office/drawing/2014/main" id="{C35E29A3-693F-49C9-B6F0-31B9F7511BBE}"/>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6" name="Freeform 10708">
          <a:extLst>
            <a:ext uri="{FF2B5EF4-FFF2-40B4-BE49-F238E27FC236}">
              <a16:creationId xmlns:a16="http://schemas.microsoft.com/office/drawing/2014/main" id="{5E54EE15-0ACC-42E0-8CD8-3C363429E630}"/>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7" name="Freeform 10708">
          <a:extLst>
            <a:ext uri="{FF2B5EF4-FFF2-40B4-BE49-F238E27FC236}">
              <a16:creationId xmlns:a16="http://schemas.microsoft.com/office/drawing/2014/main" id="{1DE46468-FB49-42ED-9BDB-C53C640B944B}"/>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8" name="3">
          <a:extLst>
            <a:ext uri="{FF2B5EF4-FFF2-40B4-BE49-F238E27FC236}">
              <a16:creationId xmlns:a16="http://schemas.microsoft.com/office/drawing/2014/main" id="{AF389A24-A035-483E-AE21-191D4081ED12}"/>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599" name="0/0">
          <a:extLst>
            <a:ext uri="{FF2B5EF4-FFF2-40B4-BE49-F238E27FC236}">
              <a16:creationId xmlns:a16="http://schemas.microsoft.com/office/drawing/2014/main" id="{6A9BDF3F-1DCB-4FA2-AF51-CD3392542C0F}"/>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0" name="Freeform 10708">
          <a:extLst>
            <a:ext uri="{FF2B5EF4-FFF2-40B4-BE49-F238E27FC236}">
              <a16:creationId xmlns:a16="http://schemas.microsoft.com/office/drawing/2014/main" id="{4C89A66B-44B3-4A17-AAAD-94B4ED58DD60}"/>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1" name="Freeform 10708">
          <a:extLst>
            <a:ext uri="{FF2B5EF4-FFF2-40B4-BE49-F238E27FC236}">
              <a16:creationId xmlns:a16="http://schemas.microsoft.com/office/drawing/2014/main" id="{CA1413CA-279A-48B8-B630-7BD27F1F4B06}"/>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2" name="3">
          <a:extLst>
            <a:ext uri="{FF2B5EF4-FFF2-40B4-BE49-F238E27FC236}">
              <a16:creationId xmlns:a16="http://schemas.microsoft.com/office/drawing/2014/main" id="{AD6CB59B-D2FA-42D7-B502-126AEE605253}"/>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3" name="0/0">
          <a:extLst>
            <a:ext uri="{FF2B5EF4-FFF2-40B4-BE49-F238E27FC236}">
              <a16:creationId xmlns:a16="http://schemas.microsoft.com/office/drawing/2014/main" id="{22F8D861-1575-45A2-859A-0E2A06D08E21}"/>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4" name="Freeform 10708">
          <a:extLst>
            <a:ext uri="{FF2B5EF4-FFF2-40B4-BE49-F238E27FC236}">
              <a16:creationId xmlns:a16="http://schemas.microsoft.com/office/drawing/2014/main" id="{B17A32B0-B1E4-4B5B-8EDD-E7C41730DD12}"/>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5" name="Freeform 10708">
          <a:extLst>
            <a:ext uri="{FF2B5EF4-FFF2-40B4-BE49-F238E27FC236}">
              <a16:creationId xmlns:a16="http://schemas.microsoft.com/office/drawing/2014/main" id="{E82EC41A-D3D6-42CB-8C5C-6A204E00519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6" name="3">
          <a:extLst>
            <a:ext uri="{FF2B5EF4-FFF2-40B4-BE49-F238E27FC236}">
              <a16:creationId xmlns:a16="http://schemas.microsoft.com/office/drawing/2014/main" id="{28C107D8-BABA-42B4-B44B-8FEAB9FFF5DA}"/>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7" name="0/0">
          <a:extLst>
            <a:ext uri="{FF2B5EF4-FFF2-40B4-BE49-F238E27FC236}">
              <a16:creationId xmlns:a16="http://schemas.microsoft.com/office/drawing/2014/main" id="{D14B0736-8521-427C-B3B3-96E64BE7959A}"/>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8" name="Freeform 10708">
          <a:extLst>
            <a:ext uri="{FF2B5EF4-FFF2-40B4-BE49-F238E27FC236}">
              <a16:creationId xmlns:a16="http://schemas.microsoft.com/office/drawing/2014/main" id="{92EAA3F3-6BDB-4CB8-9B4E-3780FA8F7349}"/>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09" name="Freeform 10708">
          <a:extLst>
            <a:ext uri="{FF2B5EF4-FFF2-40B4-BE49-F238E27FC236}">
              <a16:creationId xmlns:a16="http://schemas.microsoft.com/office/drawing/2014/main" id="{656F490F-E318-459D-84F7-A59897C6196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0" name="0/0">
          <a:extLst>
            <a:ext uri="{FF2B5EF4-FFF2-40B4-BE49-F238E27FC236}">
              <a16:creationId xmlns:a16="http://schemas.microsoft.com/office/drawing/2014/main" id="{052C883C-DCBA-4687-94DD-B1A27142A7A1}"/>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1" name="Freeform 10708">
          <a:extLst>
            <a:ext uri="{FF2B5EF4-FFF2-40B4-BE49-F238E27FC236}">
              <a16:creationId xmlns:a16="http://schemas.microsoft.com/office/drawing/2014/main" id="{49B88988-F460-4DF6-AF28-7CEE17F3280D}"/>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2" name="Freeform 10708">
          <a:extLst>
            <a:ext uri="{FF2B5EF4-FFF2-40B4-BE49-F238E27FC236}">
              <a16:creationId xmlns:a16="http://schemas.microsoft.com/office/drawing/2014/main" id="{AAD3AB6B-031C-47A9-BA4E-BA5BD3536434}"/>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3" name="0/0">
          <a:extLst>
            <a:ext uri="{FF2B5EF4-FFF2-40B4-BE49-F238E27FC236}">
              <a16:creationId xmlns:a16="http://schemas.microsoft.com/office/drawing/2014/main" id="{73049779-4B7D-4F0E-A81E-FD81B4559A12}"/>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4" name="0/0">
          <a:extLst>
            <a:ext uri="{FF2B5EF4-FFF2-40B4-BE49-F238E27FC236}">
              <a16:creationId xmlns:a16="http://schemas.microsoft.com/office/drawing/2014/main" id="{6575B3AD-3124-4C36-AD14-DD27DBD22264}"/>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5" name="Freeform 10708">
          <a:extLst>
            <a:ext uri="{FF2B5EF4-FFF2-40B4-BE49-F238E27FC236}">
              <a16:creationId xmlns:a16="http://schemas.microsoft.com/office/drawing/2014/main" id="{611C5CFA-F809-409E-8A3B-BD14D4B413E0}"/>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6" name="3">
          <a:extLst>
            <a:ext uri="{FF2B5EF4-FFF2-40B4-BE49-F238E27FC236}">
              <a16:creationId xmlns:a16="http://schemas.microsoft.com/office/drawing/2014/main" id="{BF88DC89-B877-4C70-8654-9C30AB1A4E32}"/>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7" name="0/0">
          <a:extLst>
            <a:ext uri="{FF2B5EF4-FFF2-40B4-BE49-F238E27FC236}">
              <a16:creationId xmlns:a16="http://schemas.microsoft.com/office/drawing/2014/main" id="{43ECD60C-882A-4968-91C4-E098D0F3CDD3}"/>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8" name="Freeform 10708">
          <a:extLst>
            <a:ext uri="{FF2B5EF4-FFF2-40B4-BE49-F238E27FC236}">
              <a16:creationId xmlns:a16="http://schemas.microsoft.com/office/drawing/2014/main" id="{FDEC584D-ED90-4788-8D3F-7CC915A49891}"/>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19" name="Freeform 10708">
          <a:extLst>
            <a:ext uri="{FF2B5EF4-FFF2-40B4-BE49-F238E27FC236}">
              <a16:creationId xmlns:a16="http://schemas.microsoft.com/office/drawing/2014/main" id="{F42B6E84-736C-4665-965D-9817762AE6F6}"/>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0" name="0/0">
          <a:extLst>
            <a:ext uri="{FF2B5EF4-FFF2-40B4-BE49-F238E27FC236}">
              <a16:creationId xmlns:a16="http://schemas.microsoft.com/office/drawing/2014/main" id="{CD7F4E37-1580-4532-A711-5A875C466B4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1" name="Freeform 10708">
          <a:extLst>
            <a:ext uri="{FF2B5EF4-FFF2-40B4-BE49-F238E27FC236}">
              <a16:creationId xmlns:a16="http://schemas.microsoft.com/office/drawing/2014/main" id="{D24EB018-8C9F-4520-978C-86371DE98D57}"/>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2" name="3">
          <a:extLst>
            <a:ext uri="{FF2B5EF4-FFF2-40B4-BE49-F238E27FC236}">
              <a16:creationId xmlns:a16="http://schemas.microsoft.com/office/drawing/2014/main" id="{5C432355-7CF9-4F66-ABFE-85873A615DA5}"/>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3" name="0/0">
          <a:extLst>
            <a:ext uri="{FF2B5EF4-FFF2-40B4-BE49-F238E27FC236}">
              <a16:creationId xmlns:a16="http://schemas.microsoft.com/office/drawing/2014/main" id="{8E919278-8BAD-4600-A856-8A409F70E1B8}"/>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4" name="Freeform 10708">
          <a:extLst>
            <a:ext uri="{FF2B5EF4-FFF2-40B4-BE49-F238E27FC236}">
              <a16:creationId xmlns:a16="http://schemas.microsoft.com/office/drawing/2014/main" id="{10B9A209-DFF0-448D-916F-DCE6131D9C2A}"/>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5" name="Freeform 10708">
          <a:extLst>
            <a:ext uri="{FF2B5EF4-FFF2-40B4-BE49-F238E27FC236}">
              <a16:creationId xmlns:a16="http://schemas.microsoft.com/office/drawing/2014/main" id="{6C82177D-2F46-4A1A-ACF4-32229EC516AF}"/>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6" name="3">
          <a:extLst>
            <a:ext uri="{FF2B5EF4-FFF2-40B4-BE49-F238E27FC236}">
              <a16:creationId xmlns:a16="http://schemas.microsoft.com/office/drawing/2014/main" id="{35D365E6-4439-412D-83E9-B15278D66ED5}"/>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7" name="0/0">
          <a:extLst>
            <a:ext uri="{FF2B5EF4-FFF2-40B4-BE49-F238E27FC236}">
              <a16:creationId xmlns:a16="http://schemas.microsoft.com/office/drawing/2014/main" id="{EC89D041-D179-454F-BC40-5711D31EAE44}"/>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8" name="Freeform 10708">
          <a:extLst>
            <a:ext uri="{FF2B5EF4-FFF2-40B4-BE49-F238E27FC236}">
              <a16:creationId xmlns:a16="http://schemas.microsoft.com/office/drawing/2014/main" id="{F38C0AD7-4286-4BEF-BE7C-988D339C05CF}"/>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29" name="Freeform 10708">
          <a:extLst>
            <a:ext uri="{FF2B5EF4-FFF2-40B4-BE49-F238E27FC236}">
              <a16:creationId xmlns:a16="http://schemas.microsoft.com/office/drawing/2014/main" id="{00628673-3F74-427C-B286-4BA47198AB38}"/>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0" name="3">
          <a:extLst>
            <a:ext uri="{FF2B5EF4-FFF2-40B4-BE49-F238E27FC236}">
              <a16:creationId xmlns:a16="http://schemas.microsoft.com/office/drawing/2014/main" id="{0EDB4EF9-6118-49A3-BA15-B95A9134D707}"/>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1" name="0/0">
          <a:extLst>
            <a:ext uri="{FF2B5EF4-FFF2-40B4-BE49-F238E27FC236}">
              <a16:creationId xmlns:a16="http://schemas.microsoft.com/office/drawing/2014/main" id="{1D7843D1-6221-4171-B47C-A968B115846D}"/>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2" name="Freeform 10708">
          <a:extLst>
            <a:ext uri="{FF2B5EF4-FFF2-40B4-BE49-F238E27FC236}">
              <a16:creationId xmlns:a16="http://schemas.microsoft.com/office/drawing/2014/main" id="{E6DBD066-0FBA-4A4E-AB4D-F5CED77DDF57}"/>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3" name="Freeform 10708">
          <a:extLst>
            <a:ext uri="{FF2B5EF4-FFF2-40B4-BE49-F238E27FC236}">
              <a16:creationId xmlns:a16="http://schemas.microsoft.com/office/drawing/2014/main" id="{B4F61977-BEB4-4800-BA0A-13228320AF0A}"/>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4" name="3">
          <a:extLst>
            <a:ext uri="{FF2B5EF4-FFF2-40B4-BE49-F238E27FC236}">
              <a16:creationId xmlns:a16="http://schemas.microsoft.com/office/drawing/2014/main" id="{7F9BA834-248C-4C37-A491-118D63059986}"/>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5" name="0/0">
          <a:extLst>
            <a:ext uri="{FF2B5EF4-FFF2-40B4-BE49-F238E27FC236}">
              <a16:creationId xmlns:a16="http://schemas.microsoft.com/office/drawing/2014/main" id="{258316AA-D21B-4DDF-A9DA-BFDBD8CCB6DB}"/>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6" name="Freeform 10708">
          <a:extLst>
            <a:ext uri="{FF2B5EF4-FFF2-40B4-BE49-F238E27FC236}">
              <a16:creationId xmlns:a16="http://schemas.microsoft.com/office/drawing/2014/main" id="{51A75B72-0BBF-4683-B760-579B7AA959DE}"/>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7" name="Freeform 10708">
          <a:extLst>
            <a:ext uri="{FF2B5EF4-FFF2-40B4-BE49-F238E27FC236}">
              <a16:creationId xmlns:a16="http://schemas.microsoft.com/office/drawing/2014/main" id="{4030E049-8159-40BA-8CE1-816CDD239B99}"/>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8" name="0/0">
          <a:extLst>
            <a:ext uri="{FF2B5EF4-FFF2-40B4-BE49-F238E27FC236}">
              <a16:creationId xmlns:a16="http://schemas.microsoft.com/office/drawing/2014/main" id="{78CAD2B2-64CE-4FAF-A5F1-525FEF624B03}"/>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39" name="Freeform 10708">
          <a:extLst>
            <a:ext uri="{FF2B5EF4-FFF2-40B4-BE49-F238E27FC236}">
              <a16:creationId xmlns:a16="http://schemas.microsoft.com/office/drawing/2014/main" id="{C0A3EC66-B98E-48EF-B030-DE4B5AB1535D}"/>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0" name="Freeform 10708">
          <a:extLst>
            <a:ext uri="{FF2B5EF4-FFF2-40B4-BE49-F238E27FC236}">
              <a16:creationId xmlns:a16="http://schemas.microsoft.com/office/drawing/2014/main" id="{BEF081B0-A44D-4419-A08F-F06E6F532BD9}"/>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1" name="0/0">
          <a:extLst>
            <a:ext uri="{FF2B5EF4-FFF2-40B4-BE49-F238E27FC236}">
              <a16:creationId xmlns:a16="http://schemas.microsoft.com/office/drawing/2014/main" id="{09F98B3D-40AA-4424-9B7E-2B3F883454B0}"/>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2" name="0/0">
          <a:extLst>
            <a:ext uri="{FF2B5EF4-FFF2-40B4-BE49-F238E27FC236}">
              <a16:creationId xmlns:a16="http://schemas.microsoft.com/office/drawing/2014/main" id="{926E3831-F016-4A9D-BD31-B977B0E65DA0}"/>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3" name="Freeform 10708">
          <a:extLst>
            <a:ext uri="{FF2B5EF4-FFF2-40B4-BE49-F238E27FC236}">
              <a16:creationId xmlns:a16="http://schemas.microsoft.com/office/drawing/2014/main" id="{EEBC53E9-6622-49D3-9012-739E64BA3DEC}"/>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4" name="3">
          <a:extLst>
            <a:ext uri="{FF2B5EF4-FFF2-40B4-BE49-F238E27FC236}">
              <a16:creationId xmlns:a16="http://schemas.microsoft.com/office/drawing/2014/main" id="{52EDF4B8-039F-4EE9-94AB-5E823BB119CE}"/>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5" name="0/0">
          <a:extLst>
            <a:ext uri="{FF2B5EF4-FFF2-40B4-BE49-F238E27FC236}">
              <a16:creationId xmlns:a16="http://schemas.microsoft.com/office/drawing/2014/main" id="{F2E8D4B0-39F6-497B-A7D8-C2C0C76CD96A}"/>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6" name="Freeform 10708">
          <a:extLst>
            <a:ext uri="{FF2B5EF4-FFF2-40B4-BE49-F238E27FC236}">
              <a16:creationId xmlns:a16="http://schemas.microsoft.com/office/drawing/2014/main" id="{B1E82FD0-2604-4AA0-9ADC-2CA097C633B7}"/>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7" name="Freeform 10708">
          <a:extLst>
            <a:ext uri="{FF2B5EF4-FFF2-40B4-BE49-F238E27FC236}">
              <a16:creationId xmlns:a16="http://schemas.microsoft.com/office/drawing/2014/main" id="{0D45EEB1-9F12-4241-B294-1C2496EC98C6}"/>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8" name="0/0">
          <a:extLst>
            <a:ext uri="{FF2B5EF4-FFF2-40B4-BE49-F238E27FC236}">
              <a16:creationId xmlns:a16="http://schemas.microsoft.com/office/drawing/2014/main" id="{9C7818D4-C501-40A9-8713-E12665912EF3}"/>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49" name="Freeform 10708">
          <a:extLst>
            <a:ext uri="{FF2B5EF4-FFF2-40B4-BE49-F238E27FC236}">
              <a16:creationId xmlns:a16="http://schemas.microsoft.com/office/drawing/2014/main" id="{865E4B78-0F8E-4F7E-9A75-F348F7BEE3F9}"/>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0" name="3">
          <a:extLst>
            <a:ext uri="{FF2B5EF4-FFF2-40B4-BE49-F238E27FC236}">
              <a16:creationId xmlns:a16="http://schemas.microsoft.com/office/drawing/2014/main" id="{A657DB2E-4E90-4CA6-B3F6-2593003EFB44}"/>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1" name="0/0">
          <a:extLst>
            <a:ext uri="{FF2B5EF4-FFF2-40B4-BE49-F238E27FC236}">
              <a16:creationId xmlns:a16="http://schemas.microsoft.com/office/drawing/2014/main" id="{51CB2320-5938-421A-A462-16161D57AD63}"/>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2" name="Freeform 10708">
          <a:extLst>
            <a:ext uri="{FF2B5EF4-FFF2-40B4-BE49-F238E27FC236}">
              <a16:creationId xmlns:a16="http://schemas.microsoft.com/office/drawing/2014/main" id="{406A5AF2-A711-4F6D-B1FC-681A795E5F87}"/>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3" name="Freeform 10708">
          <a:extLst>
            <a:ext uri="{FF2B5EF4-FFF2-40B4-BE49-F238E27FC236}">
              <a16:creationId xmlns:a16="http://schemas.microsoft.com/office/drawing/2014/main" id="{C6E915B9-7E98-4080-838F-8FDA46C84E31}"/>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4" name="3">
          <a:extLst>
            <a:ext uri="{FF2B5EF4-FFF2-40B4-BE49-F238E27FC236}">
              <a16:creationId xmlns:a16="http://schemas.microsoft.com/office/drawing/2014/main" id="{450C89E0-C1A7-4F82-B8B1-DFD0EDAFFADD}"/>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5" name="0/0">
          <a:extLst>
            <a:ext uri="{FF2B5EF4-FFF2-40B4-BE49-F238E27FC236}">
              <a16:creationId xmlns:a16="http://schemas.microsoft.com/office/drawing/2014/main" id="{BEC9AE9A-72C4-4B76-A0E3-274B2959EC23}"/>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6" name="Freeform 10708">
          <a:extLst>
            <a:ext uri="{FF2B5EF4-FFF2-40B4-BE49-F238E27FC236}">
              <a16:creationId xmlns:a16="http://schemas.microsoft.com/office/drawing/2014/main" id="{22B08850-86A3-4FD2-A530-106CA067D061}"/>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7" name="Freeform 10708">
          <a:extLst>
            <a:ext uri="{FF2B5EF4-FFF2-40B4-BE49-F238E27FC236}">
              <a16:creationId xmlns:a16="http://schemas.microsoft.com/office/drawing/2014/main" id="{20FCB2CF-FA44-4968-B05C-E84BE7F72929}"/>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8" name="3">
          <a:extLst>
            <a:ext uri="{FF2B5EF4-FFF2-40B4-BE49-F238E27FC236}">
              <a16:creationId xmlns:a16="http://schemas.microsoft.com/office/drawing/2014/main" id="{C31F6FFD-E39B-4BAA-AD83-AA304695A189}"/>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59" name="0/0">
          <a:extLst>
            <a:ext uri="{FF2B5EF4-FFF2-40B4-BE49-F238E27FC236}">
              <a16:creationId xmlns:a16="http://schemas.microsoft.com/office/drawing/2014/main" id="{659DFBEF-9352-4A9D-A30F-98A8091FD450}"/>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0" name="Freeform 10708">
          <a:extLst>
            <a:ext uri="{FF2B5EF4-FFF2-40B4-BE49-F238E27FC236}">
              <a16:creationId xmlns:a16="http://schemas.microsoft.com/office/drawing/2014/main" id="{18CBA3DB-C8E4-4DFC-9A88-3CF679F97238}"/>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1" name="Freeform 10708">
          <a:extLst>
            <a:ext uri="{FF2B5EF4-FFF2-40B4-BE49-F238E27FC236}">
              <a16:creationId xmlns:a16="http://schemas.microsoft.com/office/drawing/2014/main" id="{E2B769E5-B26C-4BC7-AE38-D4DA06A3B472}"/>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2" name="3">
          <a:extLst>
            <a:ext uri="{FF2B5EF4-FFF2-40B4-BE49-F238E27FC236}">
              <a16:creationId xmlns:a16="http://schemas.microsoft.com/office/drawing/2014/main" id="{5DDB22A8-4432-4FFD-AD85-DFF656BB0CE0}"/>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3" name="0/0">
          <a:extLst>
            <a:ext uri="{FF2B5EF4-FFF2-40B4-BE49-F238E27FC236}">
              <a16:creationId xmlns:a16="http://schemas.microsoft.com/office/drawing/2014/main" id="{235120C8-8EFB-4C8F-8194-9AF45778A0F4}"/>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4" name="Freeform 10708">
          <a:extLst>
            <a:ext uri="{FF2B5EF4-FFF2-40B4-BE49-F238E27FC236}">
              <a16:creationId xmlns:a16="http://schemas.microsoft.com/office/drawing/2014/main" id="{07B3695B-A194-41A8-8079-6379EFD12666}"/>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5" name="Freeform 10708">
          <a:extLst>
            <a:ext uri="{FF2B5EF4-FFF2-40B4-BE49-F238E27FC236}">
              <a16:creationId xmlns:a16="http://schemas.microsoft.com/office/drawing/2014/main" id="{5B17327A-1BEE-4559-ADD6-DFE4CF7C30A7}"/>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6" name="0/0">
          <a:extLst>
            <a:ext uri="{FF2B5EF4-FFF2-40B4-BE49-F238E27FC236}">
              <a16:creationId xmlns:a16="http://schemas.microsoft.com/office/drawing/2014/main" id="{40B8774B-72F2-4CE1-9412-00AC0D4F5B63}"/>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7" name="Freeform 10708">
          <a:extLst>
            <a:ext uri="{FF2B5EF4-FFF2-40B4-BE49-F238E27FC236}">
              <a16:creationId xmlns:a16="http://schemas.microsoft.com/office/drawing/2014/main" id="{0C16E71D-5F48-4211-9170-D93E70732795}"/>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8" name="Freeform 10708">
          <a:extLst>
            <a:ext uri="{FF2B5EF4-FFF2-40B4-BE49-F238E27FC236}">
              <a16:creationId xmlns:a16="http://schemas.microsoft.com/office/drawing/2014/main" id="{D3A25FB7-2EEB-44EF-A3F3-C1460ABFE4F3}"/>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69" name="0/0">
          <a:extLst>
            <a:ext uri="{FF2B5EF4-FFF2-40B4-BE49-F238E27FC236}">
              <a16:creationId xmlns:a16="http://schemas.microsoft.com/office/drawing/2014/main" id="{E247E656-C7A8-4107-AD93-620F9864A2E5}"/>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0" name="0/0">
          <a:extLst>
            <a:ext uri="{FF2B5EF4-FFF2-40B4-BE49-F238E27FC236}">
              <a16:creationId xmlns:a16="http://schemas.microsoft.com/office/drawing/2014/main" id="{FA0437E8-786B-4161-8EB3-B31E2AB5573C}"/>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1" name="Freeform 10708">
          <a:extLst>
            <a:ext uri="{FF2B5EF4-FFF2-40B4-BE49-F238E27FC236}">
              <a16:creationId xmlns:a16="http://schemas.microsoft.com/office/drawing/2014/main" id="{D299D379-CFFF-443B-ABAB-84A10443859F}"/>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2" name="Freeform 10708">
          <a:extLst>
            <a:ext uri="{FF2B5EF4-FFF2-40B4-BE49-F238E27FC236}">
              <a16:creationId xmlns:a16="http://schemas.microsoft.com/office/drawing/2014/main" id="{FB1EC8C3-A64D-4768-92AD-545C246E51E8}"/>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3" name="Freeform 10708">
          <a:extLst>
            <a:ext uri="{FF2B5EF4-FFF2-40B4-BE49-F238E27FC236}">
              <a16:creationId xmlns:a16="http://schemas.microsoft.com/office/drawing/2014/main" id="{0084F599-AEAA-4268-BB54-EB90F4F481A6}"/>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4" name="Freeform 10708">
          <a:extLst>
            <a:ext uri="{FF2B5EF4-FFF2-40B4-BE49-F238E27FC236}">
              <a16:creationId xmlns:a16="http://schemas.microsoft.com/office/drawing/2014/main" id="{AEF1B0DC-CF56-43D7-976C-8DEFDD98F5CE}"/>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5" name="Freeform 10708">
          <a:extLst>
            <a:ext uri="{FF2B5EF4-FFF2-40B4-BE49-F238E27FC236}">
              <a16:creationId xmlns:a16="http://schemas.microsoft.com/office/drawing/2014/main" id="{BBA9A863-B67D-490F-8799-365EF868B7E0}"/>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6" name="Freeform 10708">
          <a:extLst>
            <a:ext uri="{FF2B5EF4-FFF2-40B4-BE49-F238E27FC236}">
              <a16:creationId xmlns:a16="http://schemas.microsoft.com/office/drawing/2014/main" id="{EF37168B-75D6-434D-89D3-6A91C32E0B1B}"/>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7" name="Freeform 10708">
          <a:extLst>
            <a:ext uri="{FF2B5EF4-FFF2-40B4-BE49-F238E27FC236}">
              <a16:creationId xmlns:a16="http://schemas.microsoft.com/office/drawing/2014/main" id="{68EE0E8F-A94E-49D6-A5D8-3A707EB70A36}"/>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8" name="Freeform 10708">
          <a:extLst>
            <a:ext uri="{FF2B5EF4-FFF2-40B4-BE49-F238E27FC236}">
              <a16:creationId xmlns:a16="http://schemas.microsoft.com/office/drawing/2014/main" id="{34DE43D1-873D-4E2D-8589-638B610567A7}"/>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79" name="Freeform 10708">
          <a:extLst>
            <a:ext uri="{FF2B5EF4-FFF2-40B4-BE49-F238E27FC236}">
              <a16:creationId xmlns:a16="http://schemas.microsoft.com/office/drawing/2014/main" id="{612F0964-DE63-484E-882E-DC02A1786D49}"/>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0" name="Freeform 10708">
          <a:extLst>
            <a:ext uri="{FF2B5EF4-FFF2-40B4-BE49-F238E27FC236}">
              <a16:creationId xmlns:a16="http://schemas.microsoft.com/office/drawing/2014/main" id="{8CA2A7F4-56A4-4562-8B50-E817E292B03E}"/>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1" name="Freeform 10708">
          <a:extLst>
            <a:ext uri="{FF2B5EF4-FFF2-40B4-BE49-F238E27FC236}">
              <a16:creationId xmlns:a16="http://schemas.microsoft.com/office/drawing/2014/main" id="{E52CF7B7-5EE8-42C4-A4C4-0F472D529DC8}"/>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2" name="Freeform 10708">
          <a:extLst>
            <a:ext uri="{FF2B5EF4-FFF2-40B4-BE49-F238E27FC236}">
              <a16:creationId xmlns:a16="http://schemas.microsoft.com/office/drawing/2014/main" id="{57638545-8155-40C2-81DF-62345384876E}"/>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3" name="Freeform 10708">
          <a:extLst>
            <a:ext uri="{FF2B5EF4-FFF2-40B4-BE49-F238E27FC236}">
              <a16:creationId xmlns:a16="http://schemas.microsoft.com/office/drawing/2014/main" id="{75C38586-43FD-4EB0-A1AB-D60C990DB1C3}"/>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4" name="Freeform 10708">
          <a:extLst>
            <a:ext uri="{FF2B5EF4-FFF2-40B4-BE49-F238E27FC236}">
              <a16:creationId xmlns:a16="http://schemas.microsoft.com/office/drawing/2014/main" id="{11A52F11-88D9-4A57-96E8-1E2973E1558C}"/>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5" name="Freeform 10708">
          <a:extLst>
            <a:ext uri="{FF2B5EF4-FFF2-40B4-BE49-F238E27FC236}">
              <a16:creationId xmlns:a16="http://schemas.microsoft.com/office/drawing/2014/main" id="{CF63B81E-C11F-44C6-9131-A21DE73C3B67}"/>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6" name="Freeform 10708">
          <a:extLst>
            <a:ext uri="{FF2B5EF4-FFF2-40B4-BE49-F238E27FC236}">
              <a16:creationId xmlns:a16="http://schemas.microsoft.com/office/drawing/2014/main" id="{48A1C0F2-2E67-4EE6-B12F-D63081AA2B5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7" name="Freeform 10708">
          <a:extLst>
            <a:ext uri="{FF2B5EF4-FFF2-40B4-BE49-F238E27FC236}">
              <a16:creationId xmlns:a16="http://schemas.microsoft.com/office/drawing/2014/main" id="{2A483697-9CB0-4F94-8D7B-5EBF1B26F830}"/>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8" name="Freeform 10708">
          <a:extLst>
            <a:ext uri="{FF2B5EF4-FFF2-40B4-BE49-F238E27FC236}">
              <a16:creationId xmlns:a16="http://schemas.microsoft.com/office/drawing/2014/main" id="{E4FC2811-7C79-4EAB-8D2A-362C8ECDE550}"/>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89" name="Freeform 10708">
          <a:extLst>
            <a:ext uri="{FF2B5EF4-FFF2-40B4-BE49-F238E27FC236}">
              <a16:creationId xmlns:a16="http://schemas.microsoft.com/office/drawing/2014/main" id="{1558F911-E51F-4811-BD60-8A19968DD2F0}"/>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0" name="Freeform 10708">
          <a:extLst>
            <a:ext uri="{FF2B5EF4-FFF2-40B4-BE49-F238E27FC236}">
              <a16:creationId xmlns:a16="http://schemas.microsoft.com/office/drawing/2014/main" id="{71B983B4-252C-4E05-8C77-DAEB1BF39E18}"/>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1" name="Freeform 10708">
          <a:extLst>
            <a:ext uri="{FF2B5EF4-FFF2-40B4-BE49-F238E27FC236}">
              <a16:creationId xmlns:a16="http://schemas.microsoft.com/office/drawing/2014/main" id="{6D3AB69D-E535-4B08-B13D-B4580824261A}"/>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2" name="Freeform 10708">
          <a:extLst>
            <a:ext uri="{FF2B5EF4-FFF2-40B4-BE49-F238E27FC236}">
              <a16:creationId xmlns:a16="http://schemas.microsoft.com/office/drawing/2014/main" id="{8C145729-000D-46F3-B70B-FF96BBC5C743}"/>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3" name="Freeform 10708">
          <a:extLst>
            <a:ext uri="{FF2B5EF4-FFF2-40B4-BE49-F238E27FC236}">
              <a16:creationId xmlns:a16="http://schemas.microsoft.com/office/drawing/2014/main" id="{CCCF7165-E1A4-4B8D-801F-76643F070C90}"/>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4" name="Freeform 10708">
          <a:extLst>
            <a:ext uri="{FF2B5EF4-FFF2-40B4-BE49-F238E27FC236}">
              <a16:creationId xmlns:a16="http://schemas.microsoft.com/office/drawing/2014/main" id="{06E43808-64BF-4C95-9C81-2C6CBE34EE0B}"/>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5" name="Freeform 10708">
          <a:extLst>
            <a:ext uri="{FF2B5EF4-FFF2-40B4-BE49-F238E27FC236}">
              <a16:creationId xmlns:a16="http://schemas.microsoft.com/office/drawing/2014/main" id="{F3740AB2-BF37-42D9-971A-157011D8521B}"/>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6" name="Freeform 10708">
          <a:extLst>
            <a:ext uri="{FF2B5EF4-FFF2-40B4-BE49-F238E27FC236}">
              <a16:creationId xmlns:a16="http://schemas.microsoft.com/office/drawing/2014/main" id="{3F825810-2ECC-442D-A658-DC7AAC942F97}"/>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7" name="Freeform 10708">
          <a:extLst>
            <a:ext uri="{FF2B5EF4-FFF2-40B4-BE49-F238E27FC236}">
              <a16:creationId xmlns:a16="http://schemas.microsoft.com/office/drawing/2014/main" id="{81DE68F9-76DF-408F-AB7D-8FAC83319029}"/>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8" name="Freeform 10708">
          <a:extLst>
            <a:ext uri="{FF2B5EF4-FFF2-40B4-BE49-F238E27FC236}">
              <a16:creationId xmlns:a16="http://schemas.microsoft.com/office/drawing/2014/main" id="{1E442633-0B03-42FE-B2F0-4ADF8227A1B4}"/>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699" name="Freeform 10708">
          <a:extLst>
            <a:ext uri="{FF2B5EF4-FFF2-40B4-BE49-F238E27FC236}">
              <a16:creationId xmlns:a16="http://schemas.microsoft.com/office/drawing/2014/main" id="{E0251AB9-0360-4154-865F-0C0F73ADFD2D}"/>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0" name="Freeform 10708">
          <a:extLst>
            <a:ext uri="{FF2B5EF4-FFF2-40B4-BE49-F238E27FC236}">
              <a16:creationId xmlns:a16="http://schemas.microsoft.com/office/drawing/2014/main" id="{1E9A9B26-BD11-4202-B663-84721E2EE05C}"/>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1" name="Freeform 10708">
          <a:extLst>
            <a:ext uri="{FF2B5EF4-FFF2-40B4-BE49-F238E27FC236}">
              <a16:creationId xmlns:a16="http://schemas.microsoft.com/office/drawing/2014/main" id="{2EF025DD-76C2-438A-A380-964380A5B9D5}"/>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2" name="Freeform 10708">
          <a:extLst>
            <a:ext uri="{FF2B5EF4-FFF2-40B4-BE49-F238E27FC236}">
              <a16:creationId xmlns:a16="http://schemas.microsoft.com/office/drawing/2014/main" id="{E8715521-9FEF-4395-B81B-DD4698397405}"/>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3" name="Freeform 10708">
          <a:extLst>
            <a:ext uri="{FF2B5EF4-FFF2-40B4-BE49-F238E27FC236}">
              <a16:creationId xmlns:a16="http://schemas.microsoft.com/office/drawing/2014/main" id="{3D8E9995-04CE-49D5-9AC0-B59E9A35DE50}"/>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4" name="Freeform 10708">
          <a:extLst>
            <a:ext uri="{FF2B5EF4-FFF2-40B4-BE49-F238E27FC236}">
              <a16:creationId xmlns:a16="http://schemas.microsoft.com/office/drawing/2014/main" id="{EC7C04B7-E493-4037-AD13-31CC89C93F8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5" name="Freeform 10708">
          <a:extLst>
            <a:ext uri="{FF2B5EF4-FFF2-40B4-BE49-F238E27FC236}">
              <a16:creationId xmlns:a16="http://schemas.microsoft.com/office/drawing/2014/main" id="{58770B68-38C5-410E-B1DE-CE9845EFDA97}"/>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6" name="Freeform 10708">
          <a:extLst>
            <a:ext uri="{FF2B5EF4-FFF2-40B4-BE49-F238E27FC236}">
              <a16:creationId xmlns:a16="http://schemas.microsoft.com/office/drawing/2014/main" id="{EE9AA2A7-820A-4E42-8F57-B1707838F1E8}"/>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7" name="Freeform 10708">
          <a:extLst>
            <a:ext uri="{FF2B5EF4-FFF2-40B4-BE49-F238E27FC236}">
              <a16:creationId xmlns:a16="http://schemas.microsoft.com/office/drawing/2014/main" id="{6530E89D-66D3-44B5-AAAC-F31BEB21FF7A}"/>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8" name="Freeform 10708">
          <a:extLst>
            <a:ext uri="{FF2B5EF4-FFF2-40B4-BE49-F238E27FC236}">
              <a16:creationId xmlns:a16="http://schemas.microsoft.com/office/drawing/2014/main" id="{EACA4D43-A37F-4143-9547-055E39AD725A}"/>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09" name="Freeform 10708">
          <a:extLst>
            <a:ext uri="{FF2B5EF4-FFF2-40B4-BE49-F238E27FC236}">
              <a16:creationId xmlns:a16="http://schemas.microsoft.com/office/drawing/2014/main" id="{E151D084-322B-4900-B0CF-4CC4B6571172}"/>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0" name="Freeform 10708">
          <a:extLst>
            <a:ext uri="{FF2B5EF4-FFF2-40B4-BE49-F238E27FC236}">
              <a16:creationId xmlns:a16="http://schemas.microsoft.com/office/drawing/2014/main" id="{6CEF1E0C-657B-41D2-8C18-B29F5D957A08}"/>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1" name="Freeform 10708">
          <a:extLst>
            <a:ext uri="{FF2B5EF4-FFF2-40B4-BE49-F238E27FC236}">
              <a16:creationId xmlns:a16="http://schemas.microsoft.com/office/drawing/2014/main" id="{EC254763-2358-4457-AC4C-969AF92C888F}"/>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2" name="Freeform 10708">
          <a:extLst>
            <a:ext uri="{FF2B5EF4-FFF2-40B4-BE49-F238E27FC236}">
              <a16:creationId xmlns:a16="http://schemas.microsoft.com/office/drawing/2014/main" id="{8E3955C3-5A93-4E49-947B-EDEEA846E72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3" name="Freeform 10708">
          <a:extLst>
            <a:ext uri="{FF2B5EF4-FFF2-40B4-BE49-F238E27FC236}">
              <a16:creationId xmlns:a16="http://schemas.microsoft.com/office/drawing/2014/main" id="{ABAA82C6-5CBF-4B40-82A1-D7AA9AB7A844}"/>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4" name="Freeform 10708">
          <a:extLst>
            <a:ext uri="{FF2B5EF4-FFF2-40B4-BE49-F238E27FC236}">
              <a16:creationId xmlns:a16="http://schemas.microsoft.com/office/drawing/2014/main" id="{93592C73-3743-48A6-8177-BD37CD4FD001}"/>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5" name="Freeform 10708">
          <a:extLst>
            <a:ext uri="{FF2B5EF4-FFF2-40B4-BE49-F238E27FC236}">
              <a16:creationId xmlns:a16="http://schemas.microsoft.com/office/drawing/2014/main" id="{E72A8120-4779-4438-8826-C83CFA0BF144}"/>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6" name="Freeform 10708">
          <a:extLst>
            <a:ext uri="{FF2B5EF4-FFF2-40B4-BE49-F238E27FC236}">
              <a16:creationId xmlns:a16="http://schemas.microsoft.com/office/drawing/2014/main" id="{A7DF7BE4-ACB5-4138-8A9A-3644656FD8CC}"/>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7" name="Freeform 10708">
          <a:extLst>
            <a:ext uri="{FF2B5EF4-FFF2-40B4-BE49-F238E27FC236}">
              <a16:creationId xmlns:a16="http://schemas.microsoft.com/office/drawing/2014/main" id="{9F5F6EC9-2FE0-4BED-8DEC-4C71449A6023}"/>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8" name="Freeform 10708">
          <a:extLst>
            <a:ext uri="{FF2B5EF4-FFF2-40B4-BE49-F238E27FC236}">
              <a16:creationId xmlns:a16="http://schemas.microsoft.com/office/drawing/2014/main" id="{92313B28-174A-4611-9683-9B4295C065B4}"/>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19" name="Freeform 10708">
          <a:extLst>
            <a:ext uri="{FF2B5EF4-FFF2-40B4-BE49-F238E27FC236}">
              <a16:creationId xmlns:a16="http://schemas.microsoft.com/office/drawing/2014/main" id="{9F51A25D-76C5-4C46-B290-16C057333018}"/>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0" name="Freeform 10708">
          <a:extLst>
            <a:ext uri="{FF2B5EF4-FFF2-40B4-BE49-F238E27FC236}">
              <a16:creationId xmlns:a16="http://schemas.microsoft.com/office/drawing/2014/main" id="{2009828E-76B9-4DAB-8ABE-EC2F101A5906}"/>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1" name="Freeform 10708">
          <a:extLst>
            <a:ext uri="{FF2B5EF4-FFF2-40B4-BE49-F238E27FC236}">
              <a16:creationId xmlns:a16="http://schemas.microsoft.com/office/drawing/2014/main" id="{49920D81-103C-475E-B011-5AC03E31DDC4}"/>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2" name="Freeform 10708">
          <a:extLst>
            <a:ext uri="{FF2B5EF4-FFF2-40B4-BE49-F238E27FC236}">
              <a16:creationId xmlns:a16="http://schemas.microsoft.com/office/drawing/2014/main" id="{ABC0D2D7-C9AA-42E3-AC76-059D6FC3FFB0}"/>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3" name="Freeform 10708">
          <a:extLst>
            <a:ext uri="{FF2B5EF4-FFF2-40B4-BE49-F238E27FC236}">
              <a16:creationId xmlns:a16="http://schemas.microsoft.com/office/drawing/2014/main" id="{8344A104-3BB0-4644-B613-29E90AA05398}"/>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4" name="Freeform 10708">
          <a:extLst>
            <a:ext uri="{FF2B5EF4-FFF2-40B4-BE49-F238E27FC236}">
              <a16:creationId xmlns:a16="http://schemas.microsoft.com/office/drawing/2014/main" id="{26D59509-C56B-46F0-B430-3187AB5CD9C5}"/>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5" name="Freeform 10708">
          <a:extLst>
            <a:ext uri="{FF2B5EF4-FFF2-40B4-BE49-F238E27FC236}">
              <a16:creationId xmlns:a16="http://schemas.microsoft.com/office/drawing/2014/main" id="{09920EC7-BC9C-44A6-B78D-59F7AAA4F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6" name="Freeform 10708">
          <a:extLst>
            <a:ext uri="{FF2B5EF4-FFF2-40B4-BE49-F238E27FC236}">
              <a16:creationId xmlns:a16="http://schemas.microsoft.com/office/drawing/2014/main" id="{14D54C1D-EAF4-41EA-AF3A-7ECBF250F345}"/>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7" name="3">
          <a:extLst>
            <a:ext uri="{FF2B5EF4-FFF2-40B4-BE49-F238E27FC236}">
              <a16:creationId xmlns:a16="http://schemas.microsoft.com/office/drawing/2014/main" id="{44296C48-B51D-4F7B-9BFB-DAE3076AA12A}"/>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8" name="0/0">
          <a:extLst>
            <a:ext uri="{FF2B5EF4-FFF2-40B4-BE49-F238E27FC236}">
              <a16:creationId xmlns:a16="http://schemas.microsoft.com/office/drawing/2014/main" id="{BB5DC562-3020-456A-910E-7DEC560EDE51}"/>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29" name="Freeform 10708">
          <a:extLst>
            <a:ext uri="{FF2B5EF4-FFF2-40B4-BE49-F238E27FC236}">
              <a16:creationId xmlns:a16="http://schemas.microsoft.com/office/drawing/2014/main" id="{963F8EA0-D810-4A65-83D9-D0FC44B784B0}"/>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0" name="Freeform 10708">
          <a:extLst>
            <a:ext uri="{FF2B5EF4-FFF2-40B4-BE49-F238E27FC236}">
              <a16:creationId xmlns:a16="http://schemas.microsoft.com/office/drawing/2014/main" id="{BF0C5F5D-62BC-4166-8643-326DF6110DEE}"/>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1" name="0/0">
          <a:extLst>
            <a:ext uri="{FF2B5EF4-FFF2-40B4-BE49-F238E27FC236}">
              <a16:creationId xmlns:a16="http://schemas.microsoft.com/office/drawing/2014/main" id="{82CE95C7-0ABC-4334-AF75-871E91C33883}"/>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2" name="Freeform 10708">
          <a:extLst>
            <a:ext uri="{FF2B5EF4-FFF2-40B4-BE49-F238E27FC236}">
              <a16:creationId xmlns:a16="http://schemas.microsoft.com/office/drawing/2014/main" id="{1BDE93ED-8EED-4116-A998-9AD8FA845F2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3" name="3">
          <a:extLst>
            <a:ext uri="{FF2B5EF4-FFF2-40B4-BE49-F238E27FC236}">
              <a16:creationId xmlns:a16="http://schemas.microsoft.com/office/drawing/2014/main" id="{DA9F53B6-26DC-4F84-9545-ADFA5EFC292C}"/>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4" name="0/0">
          <a:extLst>
            <a:ext uri="{FF2B5EF4-FFF2-40B4-BE49-F238E27FC236}">
              <a16:creationId xmlns:a16="http://schemas.microsoft.com/office/drawing/2014/main" id="{7D690345-7B36-4D91-800D-7BF351AB3FBA}"/>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5" name="Freeform 10708">
          <a:extLst>
            <a:ext uri="{FF2B5EF4-FFF2-40B4-BE49-F238E27FC236}">
              <a16:creationId xmlns:a16="http://schemas.microsoft.com/office/drawing/2014/main" id="{1E33CC58-95FE-4115-A5FB-B42DF77A231C}"/>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6" name="Freeform 10708">
          <a:extLst>
            <a:ext uri="{FF2B5EF4-FFF2-40B4-BE49-F238E27FC236}">
              <a16:creationId xmlns:a16="http://schemas.microsoft.com/office/drawing/2014/main" id="{461AFAAF-8CB6-4020-91CE-818C155A1BA9}"/>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7" name="3">
          <a:extLst>
            <a:ext uri="{FF2B5EF4-FFF2-40B4-BE49-F238E27FC236}">
              <a16:creationId xmlns:a16="http://schemas.microsoft.com/office/drawing/2014/main" id="{6A4CA978-9DD8-4B93-9223-7C403E108E15}"/>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8" name="0/0">
          <a:extLst>
            <a:ext uri="{FF2B5EF4-FFF2-40B4-BE49-F238E27FC236}">
              <a16:creationId xmlns:a16="http://schemas.microsoft.com/office/drawing/2014/main" id="{5D2C1F5A-A35A-49DE-A43C-24EF5C6AFEEA}"/>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39" name="Freeform 10708">
          <a:extLst>
            <a:ext uri="{FF2B5EF4-FFF2-40B4-BE49-F238E27FC236}">
              <a16:creationId xmlns:a16="http://schemas.microsoft.com/office/drawing/2014/main" id="{B2C81C27-2169-4548-9B8E-C14E5DCF703C}"/>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0" name="Freeform 10708">
          <a:extLst>
            <a:ext uri="{FF2B5EF4-FFF2-40B4-BE49-F238E27FC236}">
              <a16:creationId xmlns:a16="http://schemas.microsoft.com/office/drawing/2014/main" id="{4A9545F9-74B7-431A-8100-EABF1C19B495}"/>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1" name="3">
          <a:extLst>
            <a:ext uri="{FF2B5EF4-FFF2-40B4-BE49-F238E27FC236}">
              <a16:creationId xmlns:a16="http://schemas.microsoft.com/office/drawing/2014/main" id="{2840648C-7980-445F-B176-81B343363FD4}"/>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2" name="0/0">
          <a:extLst>
            <a:ext uri="{FF2B5EF4-FFF2-40B4-BE49-F238E27FC236}">
              <a16:creationId xmlns:a16="http://schemas.microsoft.com/office/drawing/2014/main" id="{96CFE0F7-B466-475F-AD4A-7415A4F8E9B2}"/>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3" name="Freeform 10708">
          <a:extLst>
            <a:ext uri="{FF2B5EF4-FFF2-40B4-BE49-F238E27FC236}">
              <a16:creationId xmlns:a16="http://schemas.microsoft.com/office/drawing/2014/main" id="{A9342DD2-B8BC-471C-867C-58E1148F95C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4" name="Freeform 10708">
          <a:extLst>
            <a:ext uri="{FF2B5EF4-FFF2-40B4-BE49-F238E27FC236}">
              <a16:creationId xmlns:a16="http://schemas.microsoft.com/office/drawing/2014/main" id="{4E0E6716-4BB2-4C26-83FB-3AA613E86CC4}"/>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5" name="3">
          <a:extLst>
            <a:ext uri="{FF2B5EF4-FFF2-40B4-BE49-F238E27FC236}">
              <a16:creationId xmlns:a16="http://schemas.microsoft.com/office/drawing/2014/main" id="{86F9163A-0811-4ACC-9CB3-995B33082388}"/>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6" name="0/0">
          <a:extLst>
            <a:ext uri="{FF2B5EF4-FFF2-40B4-BE49-F238E27FC236}">
              <a16:creationId xmlns:a16="http://schemas.microsoft.com/office/drawing/2014/main" id="{8998848E-49A1-4058-B383-539CD7D6AAF6}"/>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7" name="Freeform 10708">
          <a:extLst>
            <a:ext uri="{FF2B5EF4-FFF2-40B4-BE49-F238E27FC236}">
              <a16:creationId xmlns:a16="http://schemas.microsoft.com/office/drawing/2014/main" id="{9DA11C4D-E969-4723-BB70-DD2FFB7CCFE8}"/>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8" name="Freeform 10708">
          <a:extLst>
            <a:ext uri="{FF2B5EF4-FFF2-40B4-BE49-F238E27FC236}">
              <a16:creationId xmlns:a16="http://schemas.microsoft.com/office/drawing/2014/main" id="{5B2A703D-2B9F-476A-8011-320BC9C32041}"/>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49" name="0/0">
          <a:extLst>
            <a:ext uri="{FF2B5EF4-FFF2-40B4-BE49-F238E27FC236}">
              <a16:creationId xmlns:a16="http://schemas.microsoft.com/office/drawing/2014/main" id="{12D2AE75-58A6-4986-B9D6-AFAC9D6CFEA7}"/>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0" name="Freeform 10708">
          <a:extLst>
            <a:ext uri="{FF2B5EF4-FFF2-40B4-BE49-F238E27FC236}">
              <a16:creationId xmlns:a16="http://schemas.microsoft.com/office/drawing/2014/main" id="{E7B23D12-2397-4EE7-833E-819342545E7F}"/>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1" name="Freeform 10708">
          <a:extLst>
            <a:ext uri="{FF2B5EF4-FFF2-40B4-BE49-F238E27FC236}">
              <a16:creationId xmlns:a16="http://schemas.microsoft.com/office/drawing/2014/main" id="{B4B9BBF7-1FCA-4070-905E-B43425D1785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2" name="0/0">
          <a:extLst>
            <a:ext uri="{FF2B5EF4-FFF2-40B4-BE49-F238E27FC236}">
              <a16:creationId xmlns:a16="http://schemas.microsoft.com/office/drawing/2014/main" id="{B9C93359-D3E0-434C-A303-EE3D18A06160}"/>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3" name="0/0">
          <a:extLst>
            <a:ext uri="{FF2B5EF4-FFF2-40B4-BE49-F238E27FC236}">
              <a16:creationId xmlns:a16="http://schemas.microsoft.com/office/drawing/2014/main" id="{6A2B7B8D-D30C-437A-B4C5-33AABD32B3F7}"/>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4" name="Freeform 10708">
          <a:extLst>
            <a:ext uri="{FF2B5EF4-FFF2-40B4-BE49-F238E27FC236}">
              <a16:creationId xmlns:a16="http://schemas.microsoft.com/office/drawing/2014/main" id="{AEB29B8C-C488-416F-9781-D68C6BFD6A77}"/>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5" name="3">
          <a:extLst>
            <a:ext uri="{FF2B5EF4-FFF2-40B4-BE49-F238E27FC236}">
              <a16:creationId xmlns:a16="http://schemas.microsoft.com/office/drawing/2014/main" id="{2B1B3DFA-95D9-4D58-AAEE-85315D0091E8}"/>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6" name="0/0">
          <a:extLst>
            <a:ext uri="{FF2B5EF4-FFF2-40B4-BE49-F238E27FC236}">
              <a16:creationId xmlns:a16="http://schemas.microsoft.com/office/drawing/2014/main" id="{7F89F5E7-B4D7-4A6B-8A2B-F4F91F7F1049}"/>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7" name="Freeform 10708">
          <a:extLst>
            <a:ext uri="{FF2B5EF4-FFF2-40B4-BE49-F238E27FC236}">
              <a16:creationId xmlns:a16="http://schemas.microsoft.com/office/drawing/2014/main" id="{0448A544-9330-490C-A30B-75CFC9EEC994}"/>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8" name="Freeform 10708">
          <a:extLst>
            <a:ext uri="{FF2B5EF4-FFF2-40B4-BE49-F238E27FC236}">
              <a16:creationId xmlns:a16="http://schemas.microsoft.com/office/drawing/2014/main" id="{1B81EF35-9D8C-4D3F-AA74-0B6FF8B47F9D}"/>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59" name="0/0">
          <a:extLst>
            <a:ext uri="{FF2B5EF4-FFF2-40B4-BE49-F238E27FC236}">
              <a16:creationId xmlns:a16="http://schemas.microsoft.com/office/drawing/2014/main" id="{5CAB9BC1-169D-4EBD-A32D-E7BAEC357022}"/>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0" name="Freeform 10708">
          <a:extLst>
            <a:ext uri="{FF2B5EF4-FFF2-40B4-BE49-F238E27FC236}">
              <a16:creationId xmlns:a16="http://schemas.microsoft.com/office/drawing/2014/main" id="{00C6E0AD-E325-4E63-9386-BA3656395B8F}"/>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1" name="3">
          <a:extLst>
            <a:ext uri="{FF2B5EF4-FFF2-40B4-BE49-F238E27FC236}">
              <a16:creationId xmlns:a16="http://schemas.microsoft.com/office/drawing/2014/main" id="{D6EF8DB3-D31C-4AF1-8656-8ADDBA351729}"/>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2" name="0/0">
          <a:extLst>
            <a:ext uri="{FF2B5EF4-FFF2-40B4-BE49-F238E27FC236}">
              <a16:creationId xmlns:a16="http://schemas.microsoft.com/office/drawing/2014/main" id="{52EA951C-8518-436B-9F4C-C2B3DF940369}"/>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3" name="Freeform 10708">
          <a:extLst>
            <a:ext uri="{FF2B5EF4-FFF2-40B4-BE49-F238E27FC236}">
              <a16:creationId xmlns:a16="http://schemas.microsoft.com/office/drawing/2014/main" id="{B5D66EAF-308A-41BB-8B75-68D7B5BA3218}"/>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4" name="Freeform 10708">
          <a:extLst>
            <a:ext uri="{FF2B5EF4-FFF2-40B4-BE49-F238E27FC236}">
              <a16:creationId xmlns:a16="http://schemas.microsoft.com/office/drawing/2014/main" id="{1CFA6124-2E47-4E23-A7C3-C494B23290AF}"/>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5" name="3">
          <a:extLst>
            <a:ext uri="{FF2B5EF4-FFF2-40B4-BE49-F238E27FC236}">
              <a16:creationId xmlns:a16="http://schemas.microsoft.com/office/drawing/2014/main" id="{018F79BB-BDD5-4CA1-8CB1-618DB4ADFC13}"/>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6" name="0/0">
          <a:extLst>
            <a:ext uri="{FF2B5EF4-FFF2-40B4-BE49-F238E27FC236}">
              <a16:creationId xmlns:a16="http://schemas.microsoft.com/office/drawing/2014/main" id="{67711D03-6A01-4E58-9F9B-0E02E426B574}"/>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7" name="Freeform 10708">
          <a:extLst>
            <a:ext uri="{FF2B5EF4-FFF2-40B4-BE49-F238E27FC236}">
              <a16:creationId xmlns:a16="http://schemas.microsoft.com/office/drawing/2014/main" id="{EF9DAD7F-8C02-40C1-AC99-16B2555E0E64}"/>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8" name="Freeform 10708">
          <a:extLst>
            <a:ext uri="{FF2B5EF4-FFF2-40B4-BE49-F238E27FC236}">
              <a16:creationId xmlns:a16="http://schemas.microsoft.com/office/drawing/2014/main" id="{E4B1AC16-44C3-409C-AF61-61A8F3B28895}"/>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69" name="3">
          <a:extLst>
            <a:ext uri="{FF2B5EF4-FFF2-40B4-BE49-F238E27FC236}">
              <a16:creationId xmlns:a16="http://schemas.microsoft.com/office/drawing/2014/main" id="{54AB4AF0-5362-489E-9AA7-BC397D9EF99D}"/>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0" name="0/0">
          <a:extLst>
            <a:ext uri="{FF2B5EF4-FFF2-40B4-BE49-F238E27FC236}">
              <a16:creationId xmlns:a16="http://schemas.microsoft.com/office/drawing/2014/main" id="{DF37342F-9938-4EC1-A9CC-9954D7CDF181}"/>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1" name="Freeform 10708">
          <a:extLst>
            <a:ext uri="{FF2B5EF4-FFF2-40B4-BE49-F238E27FC236}">
              <a16:creationId xmlns:a16="http://schemas.microsoft.com/office/drawing/2014/main" id="{BF84615E-AFE4-41ED-BF6D-4CBAEC94E62E}"/>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2" name="Freeform 10708">
          <a:extLst>
            <a:ext uri="{FF2B5EF4-FFF2-40B4-BE49-F238E27FC236}">
              <a16:creationId xmlns:a16="http://schemas.microsoft.com/office/drawing/2014/main" id="{30946A25-617B-4182-B77E-05B088C6AD95}"/>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3" name="Freeform 10708">
          <a:extLst>
            <a:ext uri="{FF2B5EF4-FFF2-40B4-BE49-F238E27FC236}">
              <a16:creationId xmlns:a16="http://schemas.microsoft.com/office/drawing/2014/main" id="{F9E0ECC2-1336-4829-9B7F-D369842E0B56}"/>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4" name="0/0">
          <a:extLst>
            <a:ext uri="{FF2B5EF4-FFF2-40B4-BE49-F238E27FC236}">
              <a16:creationId xmlns:a16="http://schemas.microsoft.com/office/drawing/2014/main" id="{F8D63BAC-8C71-40CA-852E-01BF3BC71694}"/>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5" name="Freeform 10708">
          <a:extLst>
            <a:ext uri="{FF2B5EF4-FFF2-40B4-BE49-F238E27FC236}">
              <a16:creationId xmlns:a16="http://schemas.microsoft.com/office/drawing/2014/main" id="{42F1B730-1F7B-4266-948B-CE16687EB46F}"/>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6" name="Freeform 10708">
          <a:extLst>
            <a:ext uri="{FF2B5EF4-FFF2-40B4-BE49-F238E27FC236}">
              <a16:creationId xmlns:a16="http://schemas.microsoft.com/office/drawing/2014/main" id="{F68C16DE-45BB-47B1-93C0-F9A47FEF0C81}"/>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7" name="Freeform 10708">
          <a:extLst>
            <a:ext uri="{FF2B5EF4-FFF2-40B4-BE49-F238E27FC236}">
              <a16:creationId xmlns:a16="http://schemas.microsoft.com/office/drawing/2014/main" id="{E356EE3B-917B-4828-B4B3-387933201F3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8" name="Freeform 10708">
          <a:extLst>
            <a:ext uri="{FF2B5EF4-FFF2-40B4-BE49-F238E27FC236}">
              <a16:creationId xmlns:a16="http://schemas.microsoft.com/office/drawing/2014/main" id="{ACB413CE-CA0C-49E3-BCFC-17B9BBAD37BC}"/>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79" name="Picture 11597">
          <a:extLst>
            <a:ext uri="{FF2B5EF4-FFF2-40B4-BE49-F238E27FC236}">
              <a16:creationId xmlns:a16="http://schemas.microsoft.com/office/drawing/2014/main" id="{E1CE07F7-6BA7-481A-8304-48B4F8CDAB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0" name="Picture 11597">
          <a:extLst>
            <a:ext uri="{FF2B5EF4-FFF2-40B4-BE49-F238E27FC236}">
              <a16:creationId xmlns:a16="http://schemas.microsoft.com/office/drawing/2014/main" id="{CD101AD1-DDC8-4BAF-BB15-FC8A42E8CF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1" name="Picture 11597">
          <a:extLst>
            <a:ext uri="{FF2B5EF4-FFF2-40B4-BE49-F238E27FC236}">
              <a16:creationId xmlns:a16="http://schemas.microsoft.com/office/drawing/2014/main" id="{19063D35-19D4-43EA-AF21-3206C4F0FF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2" name="Picture 11597">
          <a:extLst>
            <a:ext uri="{FF2B5EF4-FFF2-40B4-BE49-F238E27FC236}">
              <a16:creationId xmlns:a16="http://schemas.microsoft.com/office/drawing/2014/main" id="{34A11BF2-0563-4745-8D0B-2A9A1D798A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3" name="Picture 11597">
          <a:extLst>
            <a:ext uri="{FF2B5EF4-FFF2-40B4-BE49-F238E27FC236}">
              <a16:creationId xmlns:a16="http://schemas.microsoft.com/office/drawing/2014/main" id="{95944A6D-DA03-4BD3-B5CA-C050689A63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4" name="Picture 11597">
          <a:extLst>
            <a:ext uri="{FF2B5EF4-FFF2-40B4-BE49-F238E27FC236}">
              <a16:creationId xmlns:a16="http://schemas.microsoft.com/office/drawing/2014/main" id="{88AC0EBF-62B1-423C-8114-DAF9D1E70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5" name="Picture 11597">
          <a:extLst>
            <a:ext uri="{FF2B5EF4-FFF2-40B4-BE49-F238E27FC236}">
              <a16:creationId xmlns:a16="http://schemas.microsoft.com/office/drawing/2014/main" id="{02319C29-B98B-4512-A087-C32BD945D5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6" name="Picture 11597">
          <a:extLst>
            <a:ext uri="{FF2B5EF4-FFF2-40B4-BE49-F238E27FC236}">
              <a16:creationId xmlns:a16="http://schemas.microsoft.com/office/drawing/2014/main" id="{C71DB6F7-45DB-4CC9-8D8B-72CA7BD99B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7" name="Picture 11597">
          <a:extLst>
            <a:ext uri="{FF2B5EF4-FFF2-40B4-BE49-F238E27FC236}">
              <a16:creationId xmlns:a16="http://schemas.microsoft.com/office/drawing/2014/main" id="{8C58AA8D-BB01-449B-8C06-3C5B7A5F8F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8" name="Picture 11597">
          <a:extLst>
            <a:ext uri="{FF2B5EF4-FFF2-40B4-BE49-F238E27FC236}">
              <a16:creationId xmlns:a16="http://schemas.microsoft.com/office/drawing/2014/main" id="{D0F33FE6-D4DC-43D5-8F35-0136623724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89" name="Picture 11597">
          <a:extLst>
            <a:ext uri="{FF2B5EF4-FFF2-40B4-BE49-F238E27FC236}">
              <a16:creationId xmlns:a16="http://schemas.microsoft.com/office/drawing/2014/main" id="{0BEDE577-9546-472C-AA2C-981A840CE6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0" name="Picture 11597">
          <a:extLst>
            <a:ext uri="{FF2B5EF4-FFF2-40B4-BE49-F238E27FC236}">
              <a16:creationId xmlns:a16="http://schemas.microsoft.com/office/drawing/2014/main" id="{57D27807-362A-4071-83F5-F31DDD4FC0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1" name="Picture 11597">
          <a:extLst>
            <a:ext uri="{FF2B5EF4-FFF2-40B4-BE49-F238E27FC236}">
              <a16:creationId xmlns:a16="http://schemas.microsoft.com/office/drawing/2014/main" id="{07EB3766-CF9D-4CFB-BCD3-0296981804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2" name="Picture 11597">
          <a:extLst>
            <a:ext uri="{FF2B5EF4-FFF2-40B4-BE49-F238E27FC236}">
              <a16:creationId xmlns:a16="http://schemas.microsoft.com/office/drawing/2014/main" id="{4A4CF741-C3AE-4E98-BBF8-FCD9A578D1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3" name="Picture 11597">
          <a:extLst>
            <a:ext uri="{FF2B5EF4-FFF2-40B4-BE49-F238E27FC236}">
              <a16:creationId xmlns:a16="http://schemas.microsoft.com/office/drawing/2014/main" id="{0A159FAB-0074-4017-AF53-7F5C009E6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4" name="Picture 11597">
          <a:extLst>
            <a:ext uri="{FF2B5EF4-FFF2-40B4-BE49-F238E27FC236}">
              <a16:creationId xmlns:a16="http://schemas.microsoft.com/office/drawing/2014/main" id="{49EFAC94-DFDC-4F27-864C-BD76A1E12E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5" name="Picture 11597">
          <a:extLst>
            <a:ext uri="{FF2B5EF4-FFF2-40B4-BE49-F238E27FC236}">
              <a16:creationId xmlns:a16="http://schemas.microsoft.com/office/drawing/2014/main" id="{CE78157D-C58A-4B52-9B8F-721B381227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6" name="AutoShape 10733">
          <a:extLst>
            <a:ext uri="{FF2B5EF4-FFF2-40B4-BE49-F238E27FC236}">
              <a16:creationId xmlns:a16="http://schemas.microsoft.com/office/drawing/2014/main" id="{8D5295DB-EFC7-42CE-AA88-687928CCA54C}"/>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7" name="Picture 11597">
          <a:extLst>
            <a:ext uri="{FF2B5EF4-FFF2-40B4-BE49-F238E27FC236}">
              <a16:creationId xmlns:a16="http://schemas.microsoft.com/office/drawing/2014/main" id="{3C087722-7CCE-4838-844D-1533D13BD1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8" name="Picture 11597">
          <a:extLst>
            <a:ext uri="{FF2B5EF4-FFF2-40B4-BE49-F238E27FC236}">
              <a16:creationId xmlns:a16="http://schemas.microsoft.com/office/drawing/2014/main" id="{C6BDE63D-37FA-4140-874B-FDD62BA08F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799" name="Picture 11597">
          <a:extLst>
            <a:ext uri="{FF2B5EF4-FFF2-40B4-BE49-F238E27FC236}">
              <a16:creationId xmlns:a16="http://schemas.microsoft.com/office/drawing/2014/main" id="{3B11C62B-6978-4480-9A87-DAAA9ADD78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0" name="AutoShape 10733">
          <a:extLst>
            <a:ext uri="{FF2B5EF4-FFF2-40B4-BE49-F238E27FC236}">
              <a16:creationId xmlns:a16="http://schemas.microsoft.com/office/drawing/2014/main" id="{292DF597-F2C2-45C9-B0CE-8B3FD0C6B1B9}"/>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1" name="Picture 11597">
          <a:extLst>
            <a:ext uri="{FF2B5EF4-FFF2-40B4-BE49-F238E27FC236}">
              <a16:creationId xmlns:a16="http://schemas.microsoft.com/office/drawing/2014/main" id="{FDA575E3-5900-4673-87C4-7797760EC6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2" name="Picture 11597">
          <a:extLst>
            <a:ext uri="{FF2B5EF4-FFF2-40B4-BE49-F238E27FC236}">
              <a16:creationId xmlns:a16="http://schemas.microsoft.com/office/drawing/2014/main" id="{454EAD30-E711-45E8-BAFD-0E0D80078D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3" name="Picture 11597">
          <a:extLst>
            <a:ext uri="{FF2B5EF4-FFF2-40B4-BE49-F238E27FC236}">
              <a16:creationId xmlns:a16="http://schemas.microsoft.com/office/drawing/2014/main" id="{9512439F-4CA1-4E5F-AE0A-294FC846BD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4" name="AutoShape 10733">
          <a:extLst>
            <a:ext uri="{FF2B5EF4-FFF2-40B4-BE49-F238E27FC236}">
              <a16:creationId xmlns:a16="http://schemas.microsoft.com/office/drawing/2014/main" id="{2C7C9D1F-42C4-413F-A626-65AC58641E9D}"/>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5" name="Picture 11595">
          <a:extLst>
            <a:ext uri="{FF2B5EF4-FFF2-40B4-BE49-F238E27FC236}">
              <a16:creationId xmlns:a16="http://schemas.microsoft.com/office/drawing/2014/main" id="{96816516-D6D6-43F1-B3EF-D9C2A5642E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6" name="Freeform 10708">
          <a:extLst>
            <a:ext uri="{FF2B5EF4-FFF2-40B4-BE49-F238E27FC236}">
              <a16:creationId xmlns:a16="http://schemas.microsoft.com/office/drawing/2014/main" id="{349607AA-D3E6-43EF-A594-066D68DD5EA4}"/>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7" name="Picture 11597">
          <a:extLst>
            <a:ext uri="{FF2B5EF4-FFF2-40B4-BE49-F238E27FC236}">
              <a16:creationId xmlns:a16="http://schemas.microsoft.com/office/drawing/2014/main" id="{879AACE5-1AD7-4CA7-9DB1-4A35A9764A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8" name="Picture 11597">
          <a:extLst>
            <a:ext uri="{FF2B5EF4-FFF2-40B4-BE49-F238E27FC236}">
              <a16:creationId xmlns:a16="http://schemas.microsoft.com/office/drawing/2014/main" id="{D16AB682-2089-4AFA-9C19-126F631DD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09" name="Picture 11597">
          <a:extLst>
            <a:ext uri="{FF2B5EF4-FFF2-40B4-BE49-F238E27FC236}">
              <a16:creationId xmlns:a16="http://schemas.microsoft.com/office/drawing/2014/main" id="{28A09D68-166A-4DCE-B168-C2E1923DCD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0" name="Picture 11597">
          <a:extLst>
            <a:ext uri="{FF2B5EF4-FFF2-40B4-BE49-F238E27FC236}">
              <a16:creationId xmlns:a16="http://schemas.microsoft.com/office/drawing/2014/main" id="{43736AB7-16A5-4A00-B837-BDAF287F10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1" name="Picture 11597">
          <a:extLst>
            <a:ext uri="{FF2B5EF4-FFF2-40B4-BE49-F238E27FC236}">
              <a16:creationId xmlns:a16="http://schemas.microsoft.com/office/drawing/2014/main" id="{E80D7BFC-0D29-441E-9014-270B4BF6F4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2" name="AutoShape 10732">
          <a:extLst>
            <a:ext uri="{FF2B5EF4-FFF2-40B4-BE49-F238E27FC236}">
              <a16:creationId xmlns:a16="http://schemas.microsoft.com/office/drawing/2014/main" id="{FDF415FA-406E-4C53-97D1-A268FC8A436D}"/>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3" name="Picture 11597">
          <a:extLst>
            <a:ext uri="{FF2B5EF4-FFF2-40B4-BE49-F238E27FC236}">
              <a16:creationId xmlns:a16="http://schemas.microsoft.com/office/drawing/2014/main" id="{39F0B350-F3D2-45C6-A3C8-468EA4DD2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4" name="Picture 11597">
          <a:extLst>
            <a:ext uri="{FF2B5EF4-FFF2-40B4-BE49-F238E27FC236}">
              <a16:creationId xmlns:a16="http://schemas.microsoft.com/office/drawing/2014/main" id="{06F0624C-325C-4D72-92F9-2442B5B0F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5" name="Picture 11597">
          <a:extLst>
            <a:ext uri="{FF2B5EF4-FFF2-40B4-BE49-F238E27FC236}">
              <a16:creationId xmlns:a16="http://schemas.microsoft.com/office/drawing/2014/main" id="{0BF471FF-786A-4BF6-90B2-A3465690BB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6" name="Picture 11597">
          <a:extLst>
            <a:ext uri="{FF2B5EF4-FFF2-40B4-BE49-F238E27FC236}">
              <a16:creationId xmlns:a16="http://schemas.microsoft.com/office/drawing/2014/main" id="{A1001B37-ADB3-47B6-BE9E-E6759DCF8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7" name="Picture 11597">
          <a:extLst>
            <a:ext uri="{FF2B5EF4-FFF2-40B4-BE49-F238E27FC236}">
              <a16:creationId xmlns:a16="http://schemas.microsoft.com/office/drawing/2014/main" id="{8DB1C2E8-941E-4FDF-801C-7CC4F428D4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8" name="Picture 11597">
          <a:extLst>
            <a:ext uri="{FF2B5EF4-FFF2-40B4-BE49-F238E27FC236}">
              <a16:creationId xmlns:a16="http://schemas.microsoft.com/office/drawing/2014/main" id="{94C03734-B186-42AE-AF7A-7C21D8C0AB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19" name="Picture 11597">
          <a:extLst>
            <a:ext uri="{FF2B5EF4-FFF2-40B4-BE49-F238E27FC236}">
              <a16:creationId xmlns:a16="http://schemas.microsoft.com/office/drawing/2014/main" id="{0AEE9BB5-BA4E-4BEE-A466-BFF2370B34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0" name="Picture 11597">
          <a:extLst>
            <a:ext uri="{FF2B5EF4-FFF2-40B4-BE49-F238E27FC236}">
              <a16:creationId xmlns:a16="http://schemas.microsoft.com/office/drawing/2014/main" id="{233608F4-5E31-4598-A534-57475F7363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1" name="Picture 11595">
          <a:extLst>
            <a:ext uri="{FF2B5EF4-FFF2-40B4-BE49-F238E27FC236}">
              <a16:creationId xmlns:a16="http://schemas.microsoft.com/office/drawing/2014/main" id="{18575974-8151-4CEE-93C2-4CBAB15CC7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2" name="Picture 11597">
          <a:extLst>
            <a:ext uri="{FF2B5EF4-FFF2-40B4-BE49-F238E27FC236}">
              <a16:creationId xmlns:a16="http://schemas.microsoft.com/office/drawing/2014/main" id="{CD0BFE5D-4A5C-4E56-9537-8C8FDCA2E1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3" name="Picture 11597">
          <a:extLst>
            <a:ext uri="{FF2B5EF4-FFF2-40B4-BE49-F238E27FC236}">
              <a16:creationId xmlns:a16="http://schemas.microsoft.com/office/drawing/2014/main" id="{1B76B790-FB8A-4805-B6E8-116FAE2D9F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4" name="AutoShape 10733">
          <a:extLst>
            <a:ext uri="{FF2B5EF4-FFF2-40B4-BE49-F238E27FC236}">
              <a16:creationId xmlns:a16="http://schemas.microsoft.com/office/drawing/2014/main" id="{5FF90DAB-0B55-4678-9C50-D053BB9EBEA4}"/>
            </a:ext>
          </a:extLst>
        </xdr:cNvPr>
        <xdr:cNvSpPr>
          <a:spLocks noChangeArrowheads="1"/>
        </xdr:cNvSpPr>
      </xdr:nvSpPr>
      <xdr:spPr bwMode="auto">
        <a:xfrm rot="5400000">
          <a:off x="10084291" y="13803372"/>
          <a:ext cx="662227"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5" name="Picture 11595">
          <a:extLst>
            <a:ext uri="{FF2B5EF4-FFF2-40B4-BE49-F238E27FC236}">
              <a16:creationId xmlns:a16="http://schemas.microsoft.com/office/drawing/2014/main" id="{92E0C796-71EA-44D2-9948-0A526624D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6" name="Picture 11597">
          <a:extLst>
            <a:ext uri="{FF2B5EF4-FFF2-40B4-BE49-F238E27FC236}">
              <a16:creationId xmlns:a16="http://schemas.microsoft.com/office/drawing/2014/main" id="{C07DE40D-7641-4D79-AAC6-2599F81C3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7" name="Picture 11597">
          <a:extLst>
            <a:ext uri="{FF2B5EF4-FFF2-40B4-BE49-F238E27FC236}">
              <a16:creationId xmlns:a16="http://schemas.microsoft.com/office/drawing/2014/main" id="{78AF5F95-569D-4CA7-B29E-4F3146F074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8" name="Picture 11595">
          <a:extLst>
            <a:ext uri="{FF2B5EF4-FFF2-40B4-BE49-F238E27FC236}">
              <a16:creationId xmlns:a16="http://schemas.microsoft.com/office/drawing/2014/main" id="{173814DB-15C7-44AE-9264-908515A012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29" name="Picture 11597">
          <a:extLst>
            <a:ext uri="{FF2B5EF4-FFF2-40B4-BE49-F238E27FC236}">
              <a16:creationId xmlns:a16="http://schemas.microsoft.com/office/drawing/2014/main" id="{89C26737-F30E-43EE-A17F-1BFC54D491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0" name="Picture 11597">
          <a:extLst>
            <a:ext uri="{FF2B5EF4-FFF2-40B4-BE49-F238E27FC236}">
              <a16:creationId xmlns:a16="http://schemas.microsoft.com/office/drawing/2014/main" id="{6E8853EE-4ED2-4586-85BE-438D09D5A1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1" name="Picture 11597">
          <a:extLst>
            <a:ext uri="{FF2B5EF4-FFF2-40B4-BE49-F238E27FC236}">
              <a16:creationId xmlns:a16="http://schemas.microsoft.com/office/drawing/2014/main" id="{87A8332C-E62F-43CE-92E6-894DFA3532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2" name="Picture 11597">
          <a:extLst>
            <a:ext uri="{FF2B5EF4-FFF2-40B4-BE49-F238E27FC236}">
              <a16:creationId xmlns:a16="http://schemas.microsoft.com/office/drawing/2014/main" id="{6F3CE17B-2851-47F2-9C60-BFC554F43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3" name="Rectangle 11590" descr="Light horizontal">
          <a:extLst>
            <a:ext uri="{FF2B5EF4-FFF2-40B4-BE49-F238E27FC236}">
              <a16:creationId xmlns:a16="http://schemas.microsoft.com/office/drawing/2014/main" id="{655E7515-56CD-41C9-BC5D-3A5391EF6535}"/>
            </a:ext>
          </a:extLst>
        </xdr:cNvPr>
        <xdr:cNvSpPr>
          <a:spLocks noChangeArrowheads="1"/>
        </xdr:cNvSpPr>
      </xdr:nvSpPr>
      <xdr:spPr bwMode="auto">
        <a:xfrm flipH="1">
          <a:off x="6411652" y="15638511"/>
          <a:ext cx="74584" cy="533207"/>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4" name="Picture 11597">
          <a:extLst>
            <a:ext uri="{FF2B5EF4-FFF2-40B4-BE49-F238E27FC236}">
              <a16:creationId xmlns:a16="http://schemas.microsoft.com/office/drawing/2014/main" id="{69F95267-1378-4AFE-848E-69AD03C55C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4234" y="156687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5" name="Picture 11597">
          <a:extLst>
            <a:ext uri="{FF2B5EF4-FFF2-40B4-BE49-F238E27FC236}">
              <a16:creationId xmlns:a16="http://schemas.microsoft.com/office/drawing/2014/main" id="{A3791CB4-951F-4817-9A7E-020C854286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6" name="Picture 11597">
          <a:extLst>
            <a:ext uri="{FF2B5EF4-FFF2-40B4-BE49-F238E27FC236}">
              <a16:creationId xmlns:a16="http://schemas.microsoft.com/office/drawing/2014/main" id="{29433955-0736-4CFA-B691-F20C69C052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7" name="Picture 11597">
          <a:extLst>
            <a:ext uri="{FF2B5EF4-FFF2-40B4-BE49-F238E27FC236}">
              <a16:creationId xmlns:a16="http://schemas.microsoft.com/office/drawing/2014/main" id="{DA4CE731-F462-4C08-9024-E2DD51492C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8" name="Picture 11597">
          <a:extLst>
            <a:ext uri="{FF2B5EF4-FFF2-40B4-BE49-F238E27FC236}">
              <a16:creationId xmlns:a16="http://schemas.microsoft.com/office/drawing/2014/main" id="{011543AE-5087-4B99-A770-997CDE8100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39" name="AutoShape 10734">
          <a:extLst>
            <a:ext uri="{FF2B5EF4-FFF2-40B4-BE49-F238E27FC236}">
              <a16:creationId xmlns:a16="http://schemas.microsoft.com/office/drawing/2014/main" id="{B69E34C2-FCAF-4B48-8896-EAB302922FB2}"/>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0" name="Picture 11597">
          <a:extLst>
            <a:ext uri="{FF2B5EF4-FFF2-40B4-BE49-F238E27FC236}">
              <a16:creationId xmlns:a16="http://schemas.microsoft.com/office/drawing/2014/main" id="{4B310AC4-9B2F-42D0-98EB-C1C6BFE586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1" name="Picture 11597">
          <a:extLst>
            <a:ext uri="{FF2B5EF4-FFF2-40B4-BE49-F238E27FC236}">
              <a16:creationId xmlns:a16="http://schemas.microsoft.com/office/drawing/2014/main" id="{498C2DE5-4D4E-447C-9B0F-D2D1079D6C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2" name="Picture 11597">
          <a:extLst>
            <a:ext uri="{FF2B5EF4-FFF2-40B4-BE49-F238E27FC236}">
              <a16:creationId xmlns:a16="http://schemas.microsoft.com/office/drawing/2014/main" id="{7A714765-C5ED-4396-BAFE-1C8D10656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3" name="Picture 11597">
          <a:extLst>
            <a:ext uri="{FF2B5EF4-FFF2-40B4-BE49-F238E27FC236}">
              <a16:creationId xmlns:a16="http://schemas.microsoft.com/office/drawing/2014/main" id="{EF52B6CA-3742-4594-8AD0-801123FF8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4" name="Picture 11597">
          <a:extLst>
            <a:ext uri="{FF2B5EF4-FFF2-40B4-BE49-F238E27FC236}">
              <a16:creationId xmlns:a16="http://schemas.microsoft.com/office/drawing/2014/main" id="{D1DE6F9B-8697-4813-A018-5294D61F00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5" name="Picture 11595">
          <a:extLst>
            <a:ext uri="{FF2B5EF4-FFF2-40B4-BE49-F238E27FC236}">
              <a16:creationId xmlns:a16="http://schemas.microsoft.com/office/drawing/2014/main" id="{48229484-FD05-485D-91C0-C95BE02B12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6" name="Picture 11597">
          <a:extLst>
            <a:ext uri="{FF2B5EF4-FFF2-40B4-BE49-F238E27FC236}">
              <a16:creationId xmlns:a16="http://schemas.microsoft.com/office/drawing/2014/main" id="{F616549A-D132-41DA-8C6C-89E5D747E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7" name="Picture 11597">
          <a:extLst>
            <a:ext uri="{FF2B5EF4-FFF2-40B4-BE49-F238E27FC236}">
              <a16:creationId xmlns:a16="http://schemas.microsoft.com/office/drawing/2014/main" id="{92286B00-9AA3-42C8-91F1-C670E5B87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8" name="Picture 11597">
          <a:extLst>
            <a:ext uri="{FF2B5EF4-FFF2-40B4-BE49-F238E27FC236}">
              <a16:creationId xmlns:a16="http://schemas.microsoft.com/office/drawing/2014/main" id="{366304B5-5A46-40AB-9CA2-EBA2179CED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49" name="Picture 11597">
          <a:extLst>
            <a:ext uri="{FF2B5EF4-FFF2-40B4-BE49-F238E27FC236}">
              <a16:creationId xmlns:a16="http://schemas.microsoft.com/office/drawing/2014/main" id="{8B2E7732-223A-424C-8AAD-0D5F2288B0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0" name="Picture 11597">
          <a:extLst>
            <a:ext uri="{FF2B5EF4-FFF2-40B4-BE49-F238E27FC236}">
              <a16:creationId xmlns:a16="http://schemas.microsoft.com/office/drawing/2014/main" id="{48F723BF-E515-4906-A7C7-66DF49799F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1" name="Picture 11597">
          <a:extLst>
            <a:ext uri="{FF2B5EF4-FFF2-40B4-BE49-F238E27FC236}">
              <a16:creationId xmlns:a16="http://schemas.microsoft.com/office/drawing/2014/main" id="{6D4A66D9-C797-49DF-AEF6-B155974796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2" name="Picture 11597">
          <a:extLst>
            <a:ext uri="{FF2B5EF4-FFF2-40B4-BE49-F238E27FC236}">
              <a16:creationId xmlns:a16="http://schemas.microsoft.com/office/drawing/2014/main" id="{6FD7EA51-3E9D-417C-AC6C-1CD7464461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3" name="Picture 11597">
          <a:extLst>
            <a:ext uri="{FF2B5EF4-FFF2-40B4-BE49-F238E27FC236}">
              <a16:creationId xmlns:a16="http://schemas.microsoft.com/office/drawing/2014/main" id="{DC8D346C-70E1-4104-98CE-B79BCCB14C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4" name="Picture 11597">
          <a:extLst>
            <a:ext uri="{FF2B5EF4-FFF2-40B4-BE49-F238E27FC236}">
              <a16:creationId xmlns:a16="http://schemas.microsoft.com/office/drawing/2014/main" id="{13373885-C120-40C9-8B8B-F2F16F6F4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5" name="Picture 11597">
          <a:extLst>
            <a:ext uri="{FF2B5EF4-FFF2-40B4-BE49-F238E27FC236}">
              <a16:creationId xmlns:a16="http://schemas.microsoft.com/office/drawing/2014/main" id="{2C94CDF7-948D-47CF-90EB-59FCEFE891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6" name="Picture 11597">
          <a:extLst>
            <a:ext uri="{FF2B5EF4-FFF2-40B4-BE49-F238E27FC236}">
              <a16:creationId xmlns:a16="http://schemas.microsoft.com/office/drawing/2014/main" id="{93FF0037-D623-4989-9B86-C7D113CD41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7" name="Picture 11597">
          <a:extLst>
            <a:ext uri="{FF2B5EF4-FFF2-40B4-BE49-F238E27FC236}">
              <a16:creationId xmlns:a16="http://schemas.microsoft.com/office/drawing/2014/main" id="{C6A0A041-2E12-4167-908E-DB734DAFF4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8" name="Picture 11597">
          <a:extLst>
            <a:ext uri="{FF2B5EF4-FFF2-40B4-BE49-F238E27FC236}">
              <a16:creationId xmlns:a16="http://schemas.microsoft.com/office/drawing/2014/main" id="{A3A1219F-7A3C-4BCA-A947-8A3D41E343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59" name="Picture 11597">
          <a:extLst>
            <a:ext uri="{FF2B5EF4-FFF2-40B4-BE49-F238E27FC236}">
              <a16:creationId xmlns:a16="http://schemas.microsoft.com/office/drawing/2014/main" id="{00BC3D58-5A98-42E1-9ED5-EED28A67F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0" name="Picture 11597">
          <a:extLst>
            <a:ext uri="{FF2B5EF4-FFF2-40B4-BE49-F238E27FC236}">
              <a16:creationId xmlns:a16="http://schemas.microsoft.com/office/drawing/2014/main" id="{9D6141A4-EA3F-4C2C-90C3-3C995DBA0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1" name="Picture 11597">
          <a:extLst>
            <a:ext uri="{FF2B5EF4-FFF2-40B4-BE49-F238E27FC236}">
              <a16:creationId xmlns:a16="http://schemas.microsoft.com/office/drawing/2014/main" id="{98CA3EC0-A223-4669-B4DC-0DEC26E35A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2" name="Picture 11597">
          <a:extLst>
            <a:ext uri="{FF2B5EF4-FFF2-40B4-BE49-F238E27FC236}">
              <a16:creationId xmlns:a16="http://schemas.microsoft.com/office/drawing/2014/main" id="{2376ECBB-8EC6-4741-8706-B1A6D84FDB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3" name="Picture 11597">
          <a:extLst>
            <a:ext uri="{FF2B5EF4-FFF2-40B4-BE49-F238E27FC236}">
              <a16:creationId xmlns:a16="http://schemas.microsoft.com/office/drawing/2014/main" id="{54BF138B-3C9B-4FA2-92C9-4FC4F558EF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4" name="Picture 11597">
          <a:extLst>
            <a:ext uri="{FF2B5EF4-FFF2-40B4-BE49-F238E27FC236}">
              <a16:creationId xmlns:a16="http://schemas.microsoft.com/office/drawing/2014/main" id="{842DD9AC-0379-48B1-8270-1EBF6C9EBB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5" name="Picture 11597">
          <a:extLst>
            <a:ext uri="{FF2B5EF4-FFF2-40B4-BE49-F238E27FC236}">
              <a16:creationId xmlns:a16="http://schemas.microsoft.com/office/drawing/2014/main" id="{D262C843-5135-4428-8A46-D78D197FE3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6" name="Picture 11597">
          <a:extLst>
            <a:ext uri="{FF2B5EF4-FFF2-40B4-BE49-F238E27FC236}">
              <a16:creationId xmlns:a16="http://schemas.microsoft.com/office/drawing/2014/main" id="{97FC1B05-7A65-4F20-A5FF-9D04D01B59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7" name="Picture 11597">
          <a:extLst>
            <a:ext uri="{FF2B5EF4-FFF2-40B4-BE49-F238E27FC236}">
              <a16:creationId xmlns:a16="http://schemas.microsoft.com/office/drawing/2014/main" id="{3A1EB1D3-8896-4580-B861-E44DCF588F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8" name="Picture 11597">
          <a:extLst>
            <a:ext uri="{FF2B5EF4-FFF2-40B4-BE49-F238E27FC236}">
              <a16:creationId xmlns:a16="http://schemas.microsoft.com/office/drawing/2014/main" id="{D4127306-E193-474E-AFC3-96852F9DD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69" name="Picture 11597">
          <a:extLst>
            <a:ext uri="{FF2B5EF4-FFF2-40B4-BE49-F238E27FC236}">
              <a16:creationId xmlns:a16="http://schemas.microsoft.com/office/drawing/2014/main" id="{7289C947-CFE9-46E1-879C-023C1C0DA8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0" name="Picture 11597">
          <a:extLst>
            <a:ext uri="{FF2B5EF4-FFF2-40B4-BE49-F238E27FC236}">
              <a16:creationId xmlns:a16="http://schemas.microsoft.com/office/drawing/2014/main" id="{4A6C7D01-22F2-4A2A-A74F-EB8893F42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1" name="Picture 11597">
          <a:extLst>
            <a:ext uri="{FF2B5EF4-FFF2-40B4-BE49-F238E27FC236}">
              <a16:creationId xmlns:a16="http://schemas.microsoft.com/office/drawing/2014/main" id="{E2AF3589-A90C-40EB-B7A7-B8BBEEE717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2" name="Picture 11597">
          <a:extLst>
            <a:ext uri="{FF2B5EF4-FFF2-40B4-BE49-F238E27FC236}">
              <a16:creationId xmlns:a16="http://schemas.microsoft.com/office/drawing/2014/main" id="{75068605-E168-4198-9E6B-456445611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3" name="Picture 11595">
          <a:extLst>
            <a:ext uri="{FF2B5EF4-FFF2-40B4-BE49-F238E27FC236}">
              <a16:creationId xmlns:a16="http://schemas.microsoft.com/office/drawing/2014/main" id="{2B15F61D-AC5E-43FF-9CDA-72871235E7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4" name="Picture 11597">
          <a:extLst>
            <a:ext uri="{FF2B5EF4-FFF2-40B4-BE49-F238E27FC236}">
              <a16:creationId xmlns:a16="http://schemas.microsoft.com/office/drawing/2014/main" id="{EF0D054C-AC87-45CC-B33E-61A250BB8A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5" name="Picture 11597">
          <a:extLst>
            <a:ext uri="{FF2B5EF4-FFF2-40B4-BE49-F238E27FC236}">
              <a16:creationId xmlns:a16="http://schemas.microsoft.com/office/drawing/2014/main" id="{60A88C72-DA33-4CDC-876A-D3A5EAE4CE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6" name="Picture 11597">
          <a:extLst>
            <a:ext uri="{FF2B5EF4-FFF2-40B4-BE49-F238E27FC236}">
              <a16:creationId xmlns:a16="http://schemas.microsoft.com/office/drawing/2014/main" id="{DBFB6B4B-99BB-457E-A08C-DB7F34177E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7" name="Picture 11597">
          <a:extLst>
            <a:ext uri="{FF2B5EF4-FFF2-40B4-BE49-F238E27FC236}">
              <a16:creationId xmlns:a16="http://schemas.microsoft.com/office/drawing/2014/main" id="{799CEB36-D4BE-4AC3-9A05-991370951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8" name="Picture 11595">
          <a:extLst>
            <a:ext uri="{FF2B5EF4-FFF2-40B4-BE49-F238E27FC236}">
              <a16:creationId xmlns:a16="http://schemas.microsoft.com/office/drawing/2014/main" id="{A5372D6F-E1E7-41F4-A655-AC640ACBDB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79" name="Picture 11597">
          <a:extLst>
            <a:ext uri="{FF2B5EF4-FFF2-40B4-BE49-F238E27FC236}">
              <a16:creationId xmlns:a16="http://schemas.microsoft.com/office/drawing/2014/main" id="{3FE3CCF5-20E7-4B74-BE44-2B453B6B1E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0" name="Picture 11597">
          <a:extLst>
            <a:ext uri="{FF2B5EF4-FFF2-40B4-BE49-F238E27FC236}">
              <a16:creationId xmlns:a16="http://schemas.microsoft.com/office/drawing/2014/main" id="{EEE05155-C1AC-4FC9-B1E2-049D977737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1" name="Picture 11597">
          <a:extLst>
            <a:ext uri="{FF2B5EF4-FFF2-40B4-BE49-F238E27FC236}">
              <a16:creationId xmlns:a16="http://schemas.microsoft.com/office/drawing/2014/main" id="{3B0E5198-1D31-45D0-94D8-0CEFDE8FA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2" name="Picture 11597">
          <a:extLst>
            <a:ext uri="{FF2B5EF4-FFF2-40B4-BE49-F238E27FC236}">
              <a16:creationId xmlns:a16="http://schemas.microsoft.com/office/drawing/2014/main" id="{645F3F34-1504-4BC4-83A1-1B01611238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3" name="Picture 11597">
          <a:extLst>
            <a:ext uri="{FF2B5EF4-FFF2-40B4-BE49-F238E27FC236}">
              <a16:creationId xmlns:a16="http://schemas.microsoft.com/office/drawing/2014/main" id="{E39A2446-1F9C-4D01-8A0D-69A7212B50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4" name="Picture 11597">
          <a:extLst>
            <a:ext uri="{FF2B5EF4-FFF2-40B4-BE49-F238E27FC236}">
              <a16:creationId xmlns:a16="http://schemas.microsoft.com/office/drawing/2014/main" id="{F7258BF0-FD3C-467A-8E89-54E85A2377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5" name="Picture 11597">
          <a:extLst>
            <a:ext uri="{FF2B5EF4-FFF2-40B4-BE49-F238E27FC236}">
              <a16:creationId xmlns:a16="http://schemas.microsoft.com/office/drawing/2014/main" id="{992E6987-1196-4713-A7CF-6717963E72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6" name="Picture 11597">
          <a:extLst>
            <a:ext uri="{FF2B5EF4-FFF2-40B4-BE49-F238E27FC236}">
              <a16:creationId xmlns:a16="http://schemas.microsoft.com/office/drawing/2014/main" id="{F9D44353-5563-4E5D-9155-934605ED38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7" name="Picture 11595">
          <a:extLst>
            <a:ext uri="{FF2B5EF4-FFF2-40B4-BE49-F238E27FC236}">
              <a16:creationId xmlns:a16="http://schemas.microsoft.com/office/drawing/2014/main" id="{461B4CAD-114D-4BBE-B0B1-2044E4798A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8" name="Picture 11597">
          <a:extLst>
            <a:ext uri="{FF2B5EF4-FFF2-40B4-BE49-F238E27FC236}">
              <a16:creationId xmlns:a16="http://schemas.microsoft.com/office/drawing/2014/main" id="{9050580F-38AF-46BA-B125-26B9823FBF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89" name="Picture 11597">
          <a:extLst>
            <a:ext uri="{FF2B5EF4-FFF2-40B4-BE49-F238E27FC236}">
              <a16:creationId xmlns:a16="http://schemas.microsoft.com/office/drawing/2014/main" id="{AB8A79D2-C0C2-40A8-99BB-F2AD44DF55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0" name="Picture 11597">
          <a:extLst>
            <a:ext uri="{FF2B5EF4-FFF2-40B4-BE49-F238E27FC236}">
              <a16:creationId xmlns:a16="http://schemas.microsoft.com/office/drawing/2014/main" id="{BDBDDF4D-8CAB-4FB6-8D01-F6D4532BC2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1" name="Picture 11597">
          <a:extLst>
            <a:ext uri="{FF2B5EF4-FFF2-40B4-BE49-F238E27FC236}">
              <a16:creationId xmlns:a16="http://schemas.microsoft.com/office/drawing/2014/main" id="{11CEBA75-5478-4EE7-98B4-5EFD133AB0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2" name="Picture 11597">
          <a:extLst>
            <a:ext uri="{FF2B5EF4-FFF2-40B4-BE49-F238E27FC236}">
              <a16:creationId xmlns:a16="http://schemas.microsoft.com/office/drawing/2014/main" id="{240231C0-E682-4DA9-8AE0-97832C348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3" name="Picture 11597">
          <a:extLst>
            <a:ext uri="{FF2B5EF4-FFF2-40B4-BE49-F238E27FC236}">
              <a16:creationId xmlns:a16="http://schemas.microsoft.com/office/drawing/2014/main" id="{66B9C69B-D430-4FAC-92CD-9742D1DE41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4" name="Picture 11597">
          <a:extLst>
            <a:ext uri="{FF2B5EF4-FFF2-40B4-BE49-F238E27FC236}">
              <a16:creationId xmlns:a16="http://schemas.microsoft.com/office/drawing/2014/main" id="{99011063-2547-4CC7-8634-29BE711FC8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5" name="Picture 11597">
          <a:extLst>
            <a:ext uri="{FF2B5EF4-FFF2-40B4-BE49-F238E27FC236}">
              <a16:creationId xmlns:a16="http://schemas.microsoft.com/office/drawing/2014/main" id="{D69B1763-14E7-413B-A9CB-9B936D2A02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6" name="Picture 11597">
          <a:extLst>
            <a:ext uri="{FF2B5EF4-FFF2-40B4-BE49-F238E27FC236}">
              <a16:creationId xmlns:a16="http://schemas.microsoft.com/office/drawing/2014/main" id="{7D8DE315-2D38-4FB8-BF74-9F57EF46D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7" name="Picture 11597">
          <a:extLst>
            <a:ext uri="{FF2B5EF4-FFF2-40B4-BE49-F238E27FC236}">
              <a16:creationId xmlns:a16="http://schemas.microsoft.com/office/drawing/2014/main" id="{D614D381-9B23-4957-8EDE-2829AC72B7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8" name="Picture 11597">
          <a:extLst>
            <a:ext uri="{FF2B5EF4-FFF2-40B4-BE49-F238E27FC236}">
              <a16:creationId xmlns:a16="http://schemas.microsoft.com/office/drawing/2014/main" id="{4D98E732-8644-42CB-A195-F4375B6E79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899" name="Picture 11597">
          <a:extLst>
            <a:ext uri="{FF2B5EF4-FFF2-40B4-BE49-F238E27FC236}">
              <a16:creationId xmlns:a16="http://schemas.microsoft.com/office/drawing/2014/main" id="{86A2AA98-51F7-40EB-8CA4-C5A311C039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0" name="Picture 11595">
          <a:extLst>
            <a:ext uri="{FF2B5EF4-FFF2-40B4-BE49-F238E27FC236}">
              <a16:creationId xmlns:a16="http://schemas.microsoft.com/office/drawing/2014/main" id="{8FF9652A-1BE4-4AD9-A6F2-4E2FD9DB33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1" name="Picture 11597">
          <a:extLst>
            <a:ext uri="{FF2B5EF4-FFF2-40B4-BE49-F238E27FC236}">
              <a16:creationId xmlns:a16="http://schemas.microsoft.com/office/drawing/2014/main" id="{62EDB359-CF63-47B3-8B8B-E123A47A8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2" name="Picture 11597">
          <a:extLst>
            <a:ext uri="{FF2B5EF4-FFF2-40B4-BE49-F238E27FC236}">
              <a16:creationId xmlns:a16="http://schemas.microsoft.com/office/drawing/2014/main" id="{13B1111F-84F4-422E-A11B-F0524FB784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3" name="Picture 11597">
          <a:extLst>
            <a:ext uri="{FF2B5EF4-FFF2-40B4-BE49-F238E27FC236}">
              <a16:creationId xmlns:a16="http://schemas.microsoft.com/office/drawing/2014/main" id="{524230F0-9FC5-4419-BD76-CA97602C5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4" name="Picture 11597">
          <a:extLst>
            <a:ext uri="{FF2B5EF4-FFF2-40B4-BE49-F238E27FC236}">
              <a16:creationId xmlns:a16="http://schemas.microsoft.com/office/drawing/2014/main" id="{B861A162-FCBF-458B-8FAF-D6B619026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5" name="Picture 11597">
          <a:extLst>
            <a:ext uri="{FF2B5EF4-FFF2-40B4-BE49-F238E27FC236}">
              <a16:creationId xmlns:a16="http://schemas.microsoft.com/office/drawing/2014/main" id="{911E029E-1B08-48CA-B2C5-6F495B5730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6" name="Picture 11597">
          <a:extLst>
            <a:ext uri="{FF2B5EF4-FFF2-40B4-BE49-F238E27FC236}">
              <a16:creationId xmlns:a16="http://schemas.microsoft.com/office/drawing/2014/main" id="{B1DBF2A1-BDF3-4AAD-ADAC-CFF67EA984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7" name="Picture 11597">
          <a:extLst>
            <a:ext uri="{FF2B5EF4-FFF2-40B4-BE49-F238E27FC236}">
              <a16:creationId xmlns:a16="http://schemas.microsoft.com/office/drawing/2014/main" id="{BF4746B0-4793-4C87-A8F5-9FF8D2961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8" name="Picture 11597">
          <a:extLst>
            <a:ext uri="{FF2B5EF4-FFF2-40B4-BE49-F238E27FC236}">
              <a16:creationId xmlns:a16="http://schemas.microsoft.com/office/drawing/2014/main" id="{8344FCB8-30A8-47E9-ABCC-D0E0CA6A33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09" name="Picture 11597">
          <a:extLst>
            <a:ext uri="{FF2B5EF4-FFF2-40B4-BE49-F238E27FC236}">
              <a16:creationId xmlns:a16="http://schemas.microsoft.com/office/drawing/2014/main" id="{F58EF372-3293-4875-A851-D3D4E04BB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0" name="Picture 11597">
          <a:extLst>
            <a:ext uri="{FF2B5EF4-FFF2-40B4-BE49-F238E27FC236}">
              <a16:creationId xmlns:a16="http://schemas.microsoft.com/office/drawing/2014/main" id="{566A4AF0-652B-4FD5-B27F-489C5DF663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1" name="Picture 11597">
          <a:extLst>
            <a:ext uri="{FF2B5EF4-FFF2-40B4-BE49-F238E27FC236}">
              <a16:creationId xmlns:a16="http://schemas.microsoft.com/office/drawing/2014/main" id="{15327488-FB97-43A1-A276-A7647160B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2" name="Picture 11597">
          <a:extLst>
            <a:ext uri="{FF2B5EF4-FFF2-40B4-BE49-F238E27FC236}">
              <a16:creationId xmlns:a16="http://schemas.microsoft.com/office/drawing/2014/main" id="{AA00FBC4-86F8-4EFD-8B1B-239D5164F5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3" name="Picture 11597">
          <a:extLst>
            <a:ext uri="{FF2B5EF4-FFF2-40B4-BE49-F238E27FC236}">
              <a16:creationId xmlns:a16="http://schemas.microsoft.com/office/drawing/2014/main" id="{C864D6F9-9C9B-46C2-8CAE-BA59C8135D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4" name="Picture 11597">
          <a:extLst>
            <a:ext uri="{FF2B5EF4-FFF2-40B4-BE49-F238E27FC236}">
              <a16:creationId xmlns:a16="http://schemas.microsoft.com/office/drawing/2014/main" id="{44D054DE-1CFE-4921-8ACB-CB30F3EF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5" name="Picture 11597">
          <a:extLst>
            <a:ext uri="{FF2B5EF4-FFF2-40B4-BE49-F238E27FC236}">
              <a16:creationId xmlns:a16="http://schemas.microsoft.com/office/drawing/2014/main" id="{737CB284-4969-4D40-A10F-DE507C18A3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6" name="Picture 11597">
          <a:extLst>
            <a:ext uri="{FF2B5EF4-FFF2-40B4-BE49-F238E27FC236}">
              <a16:creationId xmlns:a16="http://schemas.microsoft.com/office/drawing/2014/main" id="{7FA4CDB6-1972-4349-B2DA-A05D54702A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7" name="Picture 11597">
          <a:extLst>
            <a:ext uri="{FF2B5EF4-FFF2-40B4-BE49-F238E27FC236}">
              <a16:creationId xmlns:a16="http://schemas.microsoft.com/office/drawing/2014/main" id="{B2500ED6-CAF0-45F5-BD8E-AC90777708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8" name="Picture 11597">
          <a:extLst>
            <a:ext uri="{FF2B5EF4-FFF2-40B4-BE49-F238E27FC236}">
              <a16:creationId xmlns:a16="http://schemas.microsoft.com/office/drawing/2014/main" id="{8CD17A49-56BF-4454-AD2B-5669445DA3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19" name="Picture 11597">
          <a:extLst>
            <a:ext uri="{FF2B5EF4-FFF2-40B4-BE49-F238E27FC236}">
              <a16:creationId xmlns:a16="http://schemas.microsoft.com/office/drawing/2014/main" id="{B4BE93CD-5408-4C0B-9458-E0BE9E8A1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0" name="Picture 11597">
          <a:extLst>
            <a:ext uri="{FF2B5EF4-FFF2-40B4-BE49-F238E27FC236}">
              <a16:creationId xmlns:a16="http://schemas.microsoft.com/office/drawing/2014/main" id="{A90391D2-6AC4-4140-9E3F-B6E8328B9A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1" name="Picture 11597">
          <a:extLst>
            <a:ext uri="{FF2B5EF4-FFF2-40B4-BE49-F238E27FC236}">
              <a16:creationId xmlns:a16="http://schemas.microsoft.com/office/drawing/2014/main" id="{288D5B27-C415-429C-A9F2-36395CE9D5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2" name="Picture 11597">
          <a:extLst>
            <a:ext uri="{FF2B5EF4-FFF2-40B4-BE49-F238E27FC236}">
              <a16:creationId xmlns:a16="http://schemas.microsoft.com/office/drawing/2014/main" id="{E0F87FC0-6B14-467B-8926-2F1C69C378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3" name="Picture 11597">
          <a:extLst>
            <a:ext uri="{FF2B5EF4-FFF2-40B4-BE49-F238E27FC236}">
              <a16:creationId xmlns:a16="http://schemas.microsoft.com/office/drawing/2014/main" id="{01FC5586-5A16-4BF3-B97A-575AD6EF3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4" name="Picture 11597">
          <a:extLst>
            <a:ext uri="{FF2B5EF4-FFF2-40B4-BE49-F238E27FC236}">
              <a16:creationId xmlns:a16="http://schemas.microsoft.com/office/drawing/2014/main" id="{CF43FE58-A7F5-4EF5-97B7-1ACD932135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5" name="Picture 11597">
          <a:extLst>
            <a:ext uri="{FF2B5EF4-FFF2-40B4-BE49-F238E27FC236}">
              <a16:creationId xmlns:a16="http://schemas.microsoft.com/office/drawing/2014/main" id="{F2207D0E-5A2F-43F0-B294-1930ED356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6" name="Picture 11597">
          <a:extLst>
            <a:ext uri="{FF2B5EF4-FFF2-40B4-BE49-F238E27FC236}">
              <a16:creationId xmlns:a16="http://schemas.microsoft.com/office/drawing/2014/main" id="{8514339B-F8BC-4DC6-AA48-C0A3B40C78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7" name="Picture 11597">
          <a:extLst>
            <a:ext uri="{FF2B5EF4-FFF2-40B4-BE49-F238E27FC236}">
              <a16:creationId xmlns:a16="http://schemas.microsoft.com/office/drawing/2014/main" id="{4FA9BA3C-6C05-46E2-8521-93158DC986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8" name="Picture 11597">
          <a:extLst>
            <a:ext uri="{FF2B5EF4-FFF2-40B4-BE49-F238E27FC236}">
              <a16:creationId xmlns:a16="http://schemas.microsoft.com/office/drawing/2014/main" id="{C36C066C-662C-4E77-9AD9-DF0D2DCD20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29" name="Picture 11597">
          <a:extLst>
            <a:ext uri="{FF2B5EF4-FFF2-40B4-BE49-F238E27FC236}">
              <a16:creationId xmlns:a16="http://schemas.microsoft.com/office/drawing/2014/main" id="{C69B3AAD-1477-4F87-B559-FBEEF5B92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0" name="Picture 11597">
          <a:extLst>
            <a:ext uri="{FF2B5EF4-FFF2-40B4-BE49-F238E27FC236}">
              <a16:creationId xmlns:a16="http://schemas.microsoft.com/office/drawing/2014/main" id="{F0D124E8-4800-43E4-B1CC-0C5E452257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1" name="Picture 11597">
          <a:extLst>
            <a:ext uri="{FF2B5EF4-FFF2-40B4-BE49-F238E27FC236}">
              <a16:creationId xmlns:a16="http://schemas.microsoft.com/office/drawing/2014/main" id="{E6D6D62D-7FF9-4B7D-94A4-808F5BF5A8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2" name="Picture 11597">
          <a:extLst>
            <a:ext uri="{FF2B5EF4-FFF2-40B4-BE49-F238E27FC236}">
              <a16:creationId xmlns:a16="http://schemas.microsoft.com/office/drawing/2014/main" id="{74F978DC-AA87-4083-92C3-7D458FCD79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3" name="Picture 11597">
          <a:extLst>
            <a:ext uri="{FF2B5EF4-FFF2-40B4-BE49-F238E27FC236}">
              <a16:creationId xmlns:a16="http://schemas.microsoft.com/office/drawing/2014/main" id="{73BC4E2B-A3B6-448E-9FA5-AF6A81BB10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4" name="Picture 11597">
          <a:extLst>
            <a:ext uri="{FF2B5EF4-FFF2-40B4-BE49-F238E27FC236}">
              <a16:creationId xmlns:a16="http://schemas.microsoft.com/office/drawing/2014/main" id="{A766DDBC-2104-4642-BE19-A8E6E9CB2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5" name="Picture 11597">
          <a:extLst>
            <a:ext uri="{FF2B5EF4-FFF2-40B4-BE49-F238E27FC236}">
              <a16:creationId xmlns:a16="http://schemas.microsoft.com/office/drawing/2014/main" id="{F0182BAE-F85D-4B5B-89CC-5FFF15C754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6" name="Picture 11597">
          <a:extLst>
            <a:ext uri="{FF2B5EF4-FFF2-40B4-BE49-F238E27FC236}">
              <a16:creationId xmlns:a16="http://schemas.microsoft.com/office/drawing/2014/main" id="{1CE7C483-14BC-4E1C-9B7F-55179ADC73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7" name="Picture 11597">
          <a:extLst>
            <a:ext uri="{FF2B5EF4-FFF2-40B4-BE49-F238E27FC236}">
              <a16:creationId xmlns:a16="http://schemas.microsoft.com/office/drawing/2014/main" id="{15D0E9EC-0C5B-410B-90C6-C9023E8380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8" name="Picture 11597">
          <a:extLst>
            <a:ext uri="{FF2B5EF4-FFF2-40B4-BE49-F238E27FC236}">
              <a16:creationId xmlns:a16="http://schemas.microsoft.com/office/drawing/2014/main" id="{FEC4173A-53A2-436C-828A-F8496A5519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39" name="Picture 11597">
          <a:extLst>
            <a:ext uri="{FF2B5EF4-FFF2-40B4-BE49-F238E27FC236}">
              <a16:creationId xmlns:a16="http://schemas.microsoft.com/office/drawing/2014/main" id="{B99B13DE-7F41-41BE-BA57-2DB62E693B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0" name="Picture 11597">
          <a:extLst>
            <a:ext uri="{FF2B5EF4-FFF2-40B4-BE49-F238E27FC236}">
              <a16:creationId xmlns:a16="http://schemas.microsoft.com/office/drawing/2014/main" id="{BE56640A-BEDF-47B2-96F1-E7E5E0DC1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1" name="Picture 11595">
          <a:extLst>
            <a:ext uri="{FF2B5EF4-FFF2-40B4-BE49-F238E27FC236}">
              <a16:creationId xmlns:a16="http://schemas.microsoft.com/office/drawing/2014/main" id="{504B5ED9-1DFE-4786-ABC9-DF88BF2886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2" name="Picture 11597">
          <a:extLst>
            <a:ext uri="{FF2B5EF4-FFF2-40B4-BE49-F238E27FC236}">
              <a16:creationId xmlns:a16="http://schemas.microsoft.com/office/drawing/2014/main" id="{0EA7909F-1F16-4DCA-BD27-1445E96DE5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3" name="Picture 11597">
          <a:extLst>
            <a:ext uri="{FF2B5EF4-FFF2-40B4-BE49-F238E27FC236}">
              <a16:creationId xmlns:a16="http://schemas.microsoft.com/office/drawing/2014/main" id="{96347D27-D4A9-498E-821B-BC25CDABA7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4" name="Picture 11597">
          <a:extLst>
            <a:ext uri="{FF2B5EF4-FFF2-40B4-BE49-F238E27FC236}">
              <a16:creationId xmlns:a16="http://schemas.microsoft.com/office/drawing/2014/main" id="{2427973B-D6E4-4B37-B128-34004C405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5" name="Picture 11597">
          <a:extLst>
            <a:ext uri="{FF2B5EF4-FFF2-40B4-BE49-F238E27FC236}">
              <a16:creationId xmlns:a16="http://schemas.microsoft.com/office/drawing/2014/main" id="{FC262D9D-8030-4C56-96C5-4F340FD154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6" name="Picture 11597">
          <a:extLst>
            <a:ext uri="{FF2B5EF4-FFF2-40B4-BE49-F238E27FC236}">
              <a16:creationId xmlns:a16="http://schemas.microsoft.com/office/drawing/2014/main" id="{266EBD01-02ED-45B1-9A49-2297F939C9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7" name="Picture 11597">
          <a:extLst>
            <a:ext uri="{FF2B5EF4-FFF2-40B4-BE49-F238E27FC236}">
              <a16:creationId xmlns:a16="http://schemas.microsoft.com/office/drawing/2014/main" id="{3B689151-783C-4F07-9F3E-2B05248B3E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8" name="Picture 11597">
          <a:extLst>
            <a:ext uri="{FF2B5EF4-FFF2-40B4-BE49-F238E27FC236}">
              <a16:creationId xmlns:a16="http://schemas.microsoft.com/office/drawing/2014/main" id="{28E4F0B4-DCBF-4719-BF60-1B177A1B3B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49" name="Picture 11597">
          <a:extLst>
            <a:ext uri="{FF2B5EF4-FFF2-40B4-BE49-F238E27FC236}">
              <a16:creationId xmlns:a16="http://schemas.microsoft.com/office/drawing/2014/main" id="{959E8113-838A-49C3-B8E6-9D2660FF44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0" name="Picture 11597">
          <a:extLst>
            <a:ext uri="{FF2B5EF4-FFF2-40B4-BE49-F238E27FC236}">
              <a16:creationId xmlns:a16="http://schemas.microsoft.com/office/drawing/2014/main" id="{3451CFDD-0FFE-4C83-99D7-344147E72E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1" name="Picture 11597">
          <a:extLst>
            <a:ext uri="{FF2B5EF4-FFF2-40B4-BE49-F238E27FC236}">
              <a16:creationId xmlns:a16="http://schemas.microsoft.com/office/drawing/2014/main" id="{240373EA-F45D-4242-96EC-86270ED917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2" name="Picture 11597">
          <a:extLst>
            <a:ext uri="{FF2B5EF4-FFF2-40B4-BE49-F238E27FC236}">
              <a16:creationId xmlns:a16="http://schemas.microsoft.com/office/drawing/2014/main" id="{E579D0AF-35AD-492E-A1C8-E81312789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3" name="Picture 11597">
          <a:extLst>
            <a:ext uri="{FF2B5EF4-FFF2-40B4-BE49-F238E27FC236}">
              <a16:creationId xmlns:a16="http://schemas.microsoft.com/office/drawing/2014/main" id="{40A489AE-877B-495B-A149-6D5AF1203A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4" name="Picture 11597">
          <a:extLst>
            <a:ext uri="{FF2B5EF4-FFF2-40B4-BE49-F238E27FC236}">
              <a16:creationId xmlns:a16="http://schemas.microsoft.com/office/drawing/2014/main" id="{C91D671B-B959-48A7-9510-F20BE0E7BE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5" name="Picture 11597">
          <a:extLst>
            <a:ext uri="{FF2B5EF4-FFF2-40B4-BE49-F238E27FC236}">
              <a16:creationId xmlns:a16="http://schemas.microsoft.com/office/drawing/2014/main" id="{1D2E20FC-B82D-4492-9858-7AC1AB4E86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6" name="Picture 11597">
          <a:extLst>
            <a:ext uri="{FF2B5EF4-FFF2-40B4-BE49-F238E27FC236}">
              <a16:creationId xmlns:a16="http://schemas.microsoft.com/office/drawing/2014/main" id="{CE7BB0FA-0B36-40F7-A758-54E95A3C90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7" name="Picture 11597">
          <a:extLst>
            <a:ext uri="{FF2B5EF4-FFF2-40B4-BE49-F238E27FC236}">
              <a16:creationId xmlns:a16="http://schemas.microsoft.com/office/drawing/2014/main" id="{11FABCD3-A4CD-4839-8FF0-26CE931043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8" name="Picture 11597">
          <a:extLst>
            <a:ext uri="{FF2B5EF4-FFF2-40B4-BE49-F238E27FC236}">
              <a16:creationId xmlns:a16="http://schemas.microsoft.com/office/drawing/2014/main" id="{DAB22B18-15E4-4661-BCA4-5053B8D166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59" name="Picture 11597">
          <a:extLst>
            <a:ext uri="{FF2B5EF4-FFF2-40B4-BE49-F238E27FC236}">
              <a16:creationId xmlns:a16="http://schemas.microsoft.com/office/drawing/2014/main" id="{E041D729-A9F1-4EA5-9A50-7C0558A1BF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0" name="Picture 11597">
          <a:extLst>
            <a:ext uri="{FF2B5EF4-FFF2-40B4-BE49-F238E27FC236}">
              <a16:creationId xmlns:a16="http://schemas.microsoft.com/office/drawing/2014/main" id="{E721C459-8F37-412D-B34D-FFE7AD2CB3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1" name="Picture 11597">
          <a:extLst>
            <a:ext uri="{FF2B5EF4-FFF2-40B4-BE49-F238E27FC236}">
              <a16:creationId xmlns:a16="http://schemas.microsoft.com/office/drawing/2014/main" id="{799A6ADB-8553-455A-BA4E-2243A7177E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2" name="Picture 11597">
          <a:extLst>
            <a:ext uri="{FF2B5EF4-FFF2-40B4-BE49-F238E27FC236}">
              <a16:creationId xmlns:a16="http://schemas.microsoft.com/office/drawing/2014/main" id="{85A1F909-55E3-4093-908B-83EFF273AD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3" name="Picture 11597">
          <a:extLst>
            <a:ext uri="{FF2B5EF4-FFF2-40B4-BE49-F238E27FC236}">
              <a16:creationId xmlns:a16="http://schemas.microsoft.com/office/drawing/2014/main" id="{609E69DA-FDEE-40FE-AAFB-75AEDE8F6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4" name="Picture 11597">
          <a:extLst>
            <a:ext uri="{FF2B5EF4-FFF2-40B4-BE49-F238E27FC236}">
              <a16:creationId xmlns:a16="http://schemas.microsoft.com/office/drawing/2014/main" id="{CFC24C76-122A-4981-87FE-D130D69E17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5" name="Picture 11597">
          <a:extLst>
            <a:ext uri="{FF2B5EF4-FFF2-40B4-BE49-F238E27FC236}">
              <a16:creationId xmlns:a16="http://schemas.microsoft.com/office/drawing/2014/main" id="{6680A7F5-888D-4CCB-99E1-87B047F75E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6" name="Picture 11597">
          <a:extLst>
            <a:ext uri="{FF2B5EF4-FFF2-40B4-BE49-F238E27FC236}">
              <a16:creationId xmlns:a16="http://schemas.microsoft.com/office/drawing/2014/main" id="{EA152573-0CA8-421E-A1C2-A1CA1A54D4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7" name="Picture 11597">
          <a:extLst>
            <a:ext uri="{FF2B5EF4-FFF2-40B4-BE49-F238E27FC236}">
              <a16:creationId xmlns:a16="http://schemas.microsoft.com/office/drawing/2014/main" id="{BDEA0884-E4FD-49C7-997C-D7E44E4AD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8" name="Picture 11597">
          <a:extLst>
            <a:ext uri="{FF2B5EF4-FFF2-40B4-BE49-F238E27FC236}">
              <a16:creationId xmlns:a16="http://schemas.microsoft.com/office/drawing/2014/main" id="{D573E039-B8C4-41A6-AE23-3CED801045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69" name="Picture 11597">
          <a:extLst>
            <a:ext uri="{FF2B5EF4-FFF2-40B4-BE49-F238E27FC236}">
              <a16:creationId xmlns:a16="http://schemas.microsoft.com/office/drawing/2014/main" id="{50850A8B-A52E-43DA-8521-EEC4C2B1F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0" name="Picture 11597">
          <a:extLst>
            <a:ext uri="{FF2B5EF4-FFF2-40B4-BE49-F238E27FC236}">
              <a16:creationId xmlns:a16="http://schemas.microsoft.com/office/drawing/2014/main" id="{5BC25BBB-8FEA-44A6-882B-2FB3740412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1" name="Picture 11597">
          <a:extLst>
            <a:ext uri="{FF2B5EF4-FFF2-40B4-BE49-F238E27FC236}">
              <a16:creationId xmlns:a16="http://schemas.microsoft.com/office/drawing/2014/main" id="{A587EC41-3DE0-4670-A3EC-EB357B1F8F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2" name="Picture 11597">
          <a:extLst>
            <a:ext uri="{FF2B5EF4-FFF2-40B4-BE49-F238E27FC236}">
              <a16:creationId xmlns:a16="http://schemas.microsoft.com/office/drawing/2014/main" id="{45E840B2-55D5-4A07-96A3-EBD9594990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3" name="Picture 11597">
          <a:extLst>
            <a:ext uri="{FF2B5EF4-FFF2-40B4-BE49-F238E27FC236}">
              <a16:creationId xmlns:a16="http://schemas.microsoft.com/office/drawing/2014/main" id="{FA9DDE2C-F837-4627-9482-52859A8A7B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4" name="Picture 11595">
          <a:extLst>
            <a:ext uri="{FF2B5EF4-FFF2-40B4-BE49-F238E27FC236}">
              <a16:creationId xmlns:a16="http://schemas.microsoft.com/office/drawing/2014/main" id="{C93E8912-5811-492A-AB97-D00485AC04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5" name="Picture 11597">
          <a:extLst>
            <a:ext uri="{FF2B5EF4-FFF2-40B4-BE49-F238E27FC236}">
              <a16:creationId xmlns:a16="http://schemas.microsoft.com/office/drawing/2014/main" id="{EFB530FB-E63B-49AA-9D90-A2081B7ACE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6" name="Picture 11597">
          <a:extLst>
            <a:ext uri="{FF2B5EF4-FFF2-40B4-BE49-F238E27FC236}">
              <a16:creationId xmlns:a16="http://schemas.microsoft.com/office/drawing/2014/main" id="{186E5701-3022-4E53-9D0C-393E857CC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7" name="Picture 11597">
          <a:extLst>
            <a:ext uri="{FF2B5EF4-FFF2-40B4-BE49-F238E27FC236}">
              <a16:creationId xmlns:a16="http://schemas.microsoft.com/office/drawing/2014/main" id="{53D9BB0A-6B4F-4EE2-86B1-7A862084B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8" name="Picture 11597">
          <a:extLst>
            <a:ext uri="{FF2B5EF4-FFF2-40B4-BE49-F238E27FC236}">
              <a16:creationId xmlns:a16="http://schemas.microsoft.com/office/drawing/2014/main" id="{978E9717-4C11-409C-A65E-DB6E71A240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79" name="Picture 11597">
          <a:extLst>
            <a:ext uri="{FF2B5EF4-FFF2-40B4-BE49-F238E27FC236}">
              <a16:creationId xmlns:a16="http://schemas.microsoft.com/office/drawing/2014/main" id="{298D6DE5-875D-4317-AACD-29EBBDD4E1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0" name="Picture 11597">
          <a:extLst>
            <a:ext uri="{FF2B5EF4-FFF2-40B4-BE49-F238E27FC236}">
              <a16:creationId xmlns:a16="http://schemas.microsoft.com/office/drawing/2014/main" id="{92834F1D-03E8-4860-8A00-F27BF1F462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1" name="Picture 11597">
          <a:extLst>
            <a:ext uri="{FF2B5EF4-FFF2-40B4-BE49-F238E27FC236}">
              <a16:creationId xmlns:a16="http://schemas.microsoft.com/office/drawing/2014/main" id="{22988194-5124-4D72-82BF-91229BB335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2" name="Picture 11597">
          <a:extLst>
            <a:ext uri="{FF2B5EF4-FFF2-40B4-BE49-F238E27FC236}">
              <a16:creationId xmlns:a16="http://schemas.microsoft.com/office/drawing/2014/main" id="{4DE51CB9-2D63-41B0-8A17-8EA9459CB6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3" name="Picture 11597">
          <a:extLst>
            <a:ext uri="{FF2B5EF4-FFF2-40B4-BE49-F238E27FC236}">
              <a16:creationId xmlns:a16="http://schemas.microsoft.com/office/drawing/2014/main" id="{D0DF15AC-B63D-4B27-BA83-4A9D029013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4" name="Picture 11597">
          <a:extLst>
            <a:ext uri="{FF2B5EF4-FFF2-40B4-BE49-F238E27FC236}">
              <a16:creationId xmlns:a16="http://schemas.microsoft.com/office/drawing/2014/main" id="{06D0BC28-B016-40EB-B62C-6563A7EC81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5" name="Picture 11597">
          <a:extLst>
            <a:ext uri="{FF2B5EF4-FFF2-40B4-BE49-F238E27FC236}">
              <a16:creationId xmlns:a16="http://schemas.microsoft.com/office/drawing/2014/main" id="{6013F5BD-A606-42DA-ACDF-D4F79799C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6" name="Picture 11597">
          <a:extLst>
            <a:ext uri="{FF2B5EF4-FFF2-40B4-BE49-F238E27FC236}">
              <a16:creationId xmlns:a16="http://schemas.microsoft.com/office/drawing/2014/main" id="{B5FFB29B-437E-4AD8-8FDE-D7EDD649FD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7" name="Picture 11597">
          <a:extLst>
            <a:ext uri="{FF2B5EF4-FFF2-40B4-BE49-F238E27FC236}">
              <a16:creationId xmlns:a16="http://schemas.microsoft.com/office/drawing/2014/main" id="{7B9CF532-742D-410F-A043-1F17F5953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8" name="Picture 11597">
          <a:extLst>
            <a:ext uri="{FF2B5EF4-FFF2-40B4-BE49-F238E27FC236}">
              <a16:creationId xmlns:a16="http://schemas.microsoft.com/office/drawing/2014/main" id="{5A7FFE5B-E6A4-401F-8F2A-B3DF5A75E4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89" name="Picture 11597">
          <a:extLst>
            <a:ext uri="{FF2B5EF4-FFF2-40B4-BE49-F238E27FC236}">
              <a16:creationId xmlns:a16="http://schemas.microsoft.com/office/drawing/2014/main" id="{A86BD2DE-993B-4324-8ACA-9A1163E2A7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0" name="Picture 11597">
          <a:extLst>
            <a:ext uri="{FF2B5EF4-FFF2-40B4-BE49-F238E27FC236}">
              <a16:creationId xmlns:a16="http://schemas.microsoft.com/office/drawing/2014/main" id="{EDC3DDF0-ECA5-4E4F-8FC0-0DD6219A26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1" name="Picture 11597">
          <a:extLst>
            <a:ext uri="{FF2B5EF4-FFF2-40B4-BE49-F238E27FC236}">
              <a16:creationId xmlns:a16="http://schemas.microsoft.com/office/drawing/2014/main" id="{E9AA1065-BF79-44C3-8B1D-C9A3AEC5E4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2" name="Picture 11597">
          <a:extLst>
            <a:ext uri="{FF2B5EF4-FFF2-40B4-BE49-F238E27FC236}">
              <a16:creationId xmlns:a16="http://schemas.microsoft.com/office/drawing/2014/main" id="{D9E2A2EF-4CA6-48DC-8160-69AF44D0F0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3" name="Picture 11597">
          <a:extLst>
            <a:ext uri="{FF2B5EF4-FFF2-40B4-BE49-F238E27FC236}">
              <a16:creationId xmlns:a16="http://schemas.microsoft.com/office/drawing/2014/main" id="{1869DF44-EC95-431D-9F4E-51973F579D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4" name="Picture 11597">
          <a:extLst>
            <a:ext uri="{FF2B5EF4-FFF2-40B4-BE49-F238E27FC236}">
              <a16:creationId xmlns:a16="http://schemas.microsoft.com/office/drawing/2014/main" id="{AC3B2407-CC90-4A19-A6B8-A22FDA8DAE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5" name="Picture 11597">
          <a:extLst>
            <a:ext uri="{FF2B5EF4-FFF2-40B4-BE49-F238E27FC236}">
              <a16:creationId xmlns:a16="http://schemas.microsoft.com/office/drawing/2014/main" id="{81096DD9-07C5-453E-9E92-F2FFEC3B0D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6" name="Picture 11597">
          <a:extLst>
            <a:ext uri="{FF2B5EF4-FFF2-40B4-BE49-F238E27FC236}">
              <a16:creationId xmlns:a16="http://schemas.microsoft.com/office/drawing/2014/main" id="{BA51ADBA-6762-406E-BCBB-291EC925CA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7" name="Picture 11597">
          <a:extLst>
            <a:ext uri="{FF2B5EF4-FFF2-40B4-BE49-F238E27FC236}">
              <a16:creationId xmlns:a16="http://schemas.microsoft.com/office/drawing/2014/main" id="{5C2D9278-2763-4B91-8225-175232792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8" name="Picture 11597">
          <a:extLst>
            <a:ext uri="{FF2B5EF4-FFF2-40B4-BE49-F238E27FC236}">
              <a16:creationId xmlns:a16="http://schemas.microsoft.com/office/drawing/2014/main" id="{82F6FA44-4F1A-46D8-B03D-B2DDD5BD9D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999" name="Picture 11597">
          <a:extLst>
            <a:ext uri="{FF2B5EF4-FFF2-40B4-BE49-F238E27FC236}">
              <a16:creationId xmlns:a16="http://schemas.microsoft.com/office/drawing/2014/main" id="{69E4514E-BA47-4B72-AC36-569BA18E2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0" name="Picture 11597">
          <a:extLst>
            <a:ext uri="{FF2B5EF4-FFF2-40B4-BE49-F238E27FC236}">
              <a16:creationId xmlns:a16="http://schemas.microsoft.com/office/drawing/2014/main" id="{FB52AB55-64C7-45FB-99B0-CF38220C68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1" name="Picture 11597">
          <a:extLst>
            <a:ext uri="{FF2B5EF4-FFF2-40B4-BE49-F238E27FC236}">
              <a16:creationId xmlns:a16="http://schemas.microsoft.com/office/drawing/2014/main" id="{A6F92B8A-3AFD-4D4F-B5A1-24D70A2024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3" name="Picture 11597">
          <a:extLst>
            <a:ext uri="{FF2B5EF4-FFF2-40B4-BE49-F238E27FC236}">
              <a16:creationId xmlns:a16="http://schemas.microsoft.com/office/drawing/2014/main" id="{7271ED67-D57E-4147-92E9-21EB3CEFCA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4" name="Picture 11597">
          <a:extLst>
            <a:ext uri="{FF2B5EF4-FFF2-40B4-BE49-F238E27FC236}">
              <a16:creationId xmlns:a16="http://schemas.microsoft.com/office/drawing/2014/main" id="{71A477D9-787A-4BD3-BC72-ACE21C8CEB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5" name="Picture 11597">
          <a:extLst>
            <a:ext uri="{FF2B5EF4-FFF2-40B4-BE49-F238E27FC236}">
              <a16:creationId xmlns:a16="http://schemas.microsoft.com/office/drawing/2014/main" id="{BA936A11-DA2C-499D-83A5-649D69EA2B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6" name="AutoShape 10733">
          <a:extLst>
            <a:ext uri="{FF2B5EF4-FFF2-40B4-BE49-F238E27FC236}">
              <a16:creationId xmlns:a16="http://schemas.microsoft.com/office/drawing/2014/main" id="{A02777BB-69D9-4D66-A1C1-ED1D5957088B}"/>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7" name="Picture 11597">
          <a:extLst>
            <a:ext uri="{FF2B5EF4-FFF2-40B4-BE49-F238E27FC236}">
              <a16:creationId xmlns:a16="http://schemas.microsoft.com/office/drawing/2014/main" id="{524AC186-0892-4EE7-840B-C9C682B84A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8" name="Picture 11597">
          <a:extLst>
            <a:ext uri="{FF2B5EF4-FFF2-40B4-BE49-F238E27FC236}">
              <a16:creationId xmlns:a16="http://schemas.microsoft.com/office/drawing/2014/main" id="{B50CECF6-2D07-4F51-BB98-3CFF042735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09" name="Picture 11597">
          <a:extLst>
            <a:ext uri="{FF2B5EF4-FFF2-40B4-BE49-F238E27FC236}">
              <a16:creationId xmlns:a16="http://schemas.microsoft.com/office/drawing/2014/main" id="{21E28686-ABEE-417D-AC19-69ECFACFA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0" name="Picture 11597">
          <a:extLst>
            <a:ext uri="{FF2B5EF4-FFF2-40B4-BE49-F238E27FC236}">
              <a16:creationId xmlns:a16="http://schemas.microsoft.com/office/drawing/2014/main" id="{7647A4B2-6281-425B-8EED-657D658CA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1" name="Picture 11597">
          <a:extLst>
            <a:ext uri="{FF2B5EF4-FFF2-40B4-BE49-F238E27FC236}">
              <a16:creationId xmlns:a16="http://schemas.microsoft.com/office/drawing/2014/main" id="{E8AB4292-85BE-450D-83A0-4EFCBB5401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2" name="Picture 11597">
          <a:extLst>
            <a:ext uri="{FF2B5EF4-FFF2-40B4-BE49-F238E27FC236}">
              <a16:creationId xmlns:a16="http://schemas.microsoft.com/office/drawing/2014/main" id="{2486ACB3-CC24-4BFA-A621-776BF5F9CA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3" name="Picture 11597">
          <a:extLst>
            <a:ext uri="{FF2B5EF4-FFF2-40B4-BE49-F238E27FC236}">
              <a16:creationId xmlns:a16="http://schemas.microsoft.com/office/drawing/2014/main" id="{5277D4CD-1B8F-4C08-9E6A-97A1CBDA7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4" name="Picture 11597">
          <a:extLst>
            <a:ext uri="{FF2B5EF4-FFF2-40B4-BE49-F238E27FC236}">
              <a16:creationId xmlns:a16="http://schemas.microsoft.com/office/drawing/2014/main" id="{E78DF850-A840-4BDB-ACA3-A6416B317E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5" name="AutoShape 10732">
          <a:extLst>
            <a:ext uri="{FF2B5EF4-FFF2-40B4-BE49-F238E27FC236}">
              <a16:creationId xmlns:a16="http://schemas.microsoft.com/office/drawing/2014/main" id="{2C4674BA-683B-4722-A925-7F29BA138B10}"/>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6" name="AutoShape 10733">
          <a:extLst>
            <a:ext uri="{FF2B5EF4-FFF2-40B4-BE49-F238E27FC236}">
              <a16:creationId xmlns:a16="http://schemas.microsoft.com/office/drawing/2014/main" id="{7BF56902-2D61-4A78-9990-7AD761C7C90D}"/>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7" name="Picture 11597">
          <a:extLst>
            <a:ext uri="{FF2B5EF4-FFF2-40B4-BE49-F238E27FC236}">
              <a16:creationId xmlns:a16="http://schemas.microsoft.com/office/drawing/2014/main" id="{383AB578-BE00-4DBD-93C6-91C9FD069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8" name="Picture 11597">
          <a:extLst>
            <a:ext uri="{FF2B5EF4-FFF2-40B4-BE49-F238E27FC236}">
              <a16:creationId xmlns:a16="http://schemas.microsoft.com/office/drawing/2014/main" id="{CB022080-69E8-406E-BA44-C33139F053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19" name="Picture 11597">
          <a:extLst>
            <a:ext uri="{FF2B5EF4-FFF2-40B4-BE49-F238E27FC236}">
              <a16:creationId xmlns:a16="http://schemas.microsoft.com/office/drawing/2014/main" id="{7ED9F310-579F-4906-B6A5-74919EC9D6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0" name="Picture 11597">
          <a:extLst>
            <a:ext uri="{FF2B5EF4-FFF2-40B4-BE49-F238E27FC236}">
              <a16:creationId xmlns:a16="http://schemas.microsoft.com/office/drawing/2014/main" id="{5F26F333-8A52-4862-9B2A-9E0C9FB04C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1" name="Picture 11597">
          <a:extLst>
            <a:ext uri="{FF2B5EF4-FFF2-40B4-BE49-F238E27FC236}">
              <a16:creationId xmlns:a16="http://schemas.microsoft.com/office/drawing/2014/main" id="{C64AC180-AC1F-41EE-A1FB-F1C69D11E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2" name="Picture 11597">
          <a:extLst>
            <a:ext uri="{FF2B5EF4-FFF2-40B4-BE49-F238E27FC236}">
              <a16:creationId xmlns:a16="http://schemas.microsoft.com/office/drawing/2014/main" id="{D8E1B971-C251-408F-85EF-A34EBA76E8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3" name="Picture 11597">
          <a:extLst>
            <a:ext uri="{FF2B5EF4-FFF2-40B4-BE49-F238E27FC236}">
              <a16:creationId xmlns:a16="http://schemas.microsoft.com/office/drawing/2014/main" id="{67217FA3-3125-48F3-B889-97DD6E2E4B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4" name="Picture 11597">
          <a:extLst>
            <a:ext uri="{FF2B5EF4-FFF2-40B4-BE49-F238E27FC236}">
              <a16:creationId xmlns:a16="http://schemas.microsoft.com/office/drawing/2014/main" id="{BC2C6100-4C11-4CED-9FF1-D4BC984F41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5" name="Picture 11597">
          <a:extLst>
            <a:ext uri="{FF2B5EF4-FFF2-40B4-BE49-F238E27FC236}">
              <a16:creationId xmlns:a16="http://schemas.microsoft.com/office/drawing/2014/main" id="{38C19DBA-83B3-4D41-ABB6-CB755F3773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6" name="Picture 11597">
          <a:extLst>
            <a:ext uri="{FF2B5EF4-FFF2-40B4-BE49-F238E27FC236}">
              <a16:creationId xmlns:a16="http://schemas.microsoft.com/office/drawing/2014/main" id="{2DC2F124-7620-4DE3-930C-7BB8E72D8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7" name="Picture 11597">
          <a:extLst>
            <a:ext uri="{FF2B5EF4-FFF2-40B4-BE49-F238E27FC236}">
              <a16:creationId xmlns:a16="http://schemas.microsoft.com/office/drawing/2014/main" id="{A748642E-C65B-4CB2-BEAE-BE79C36C23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8" name="Picture 11597">
          <a:extLst>
            <a:ext uri="{FF2B5EF4-FFF2-40B4-BE49-F238E27FC236}">
              <a16:creationId xmlns:a16="http://schemas.microsoft.com/office/drawing/2014/main" id="{B0DC80CB-1AF9-42BA-A202-DFDAF587E8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29" name="Picture 11597">
          <a:extLst>
            <a:ext uri="{FF2B5EF4-FFF2-40B4-BE49-F238E27FC236}">
              <a16:creationId xmlns:a16="http://schemas.microsoft.com/office/drawing/2014/main" id="{35500DA9-A560-4782-8165-AFB347C906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0" name="Picture 11597">
          <a:extLst>
            <a:ext uri="{FF2B5EF4-FFF2-40B4-BE49-F238E27FC236}">
              <a16:creationId xmlns:a16="http://schemas.microsoft.com/office/drawing/2014/main" id="{14EE2D4F-38D3-4B67-A5FF-2C5625C66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1" name="Picture 11597">
          <a:extLst>
            <a:ext uri="{FF2B5EF4-FFF2-40B4-BE49-F238E27FC236}">
              <a16:creationId xmlns:a16="http://schemas.microsoft.com/office/drawing/2014/main" id="{DFF30B94-8633-4C19-823D-19C6923EC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2" name="Picture 11597">
          <a:extLst>
            <a:ext uri="{FF2B5EF4-FFF2-40B4-BE49-F238E27FC236}">
              <a16:creationId xmlns:a16="http://schemas.microsoft.com/office/drawing/2014/main" id="{289FB935-CB0D-43D3-BEAF-DD154D733E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3" name="Picture 11597">
          <a:extLst>
            <a:ext uri="{FF2B5EF4-FFF2-40B4-BE49-F238E27FC236}">
              <a16:creationId xmlns:a16="http://schemas.microsoft.com/office/drawing/2014/main" id="{584F17C3-672A-4D19-A07F-777893B0DD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4" name="Picture 11597">
          <a:extLst>
            <a:ext uri="{FF2B5EF4-FFF2-40B4-BE49-F238E27FC236}">
              <a16:creationId xmlns:a16="http://schemas.microsoft.com/office/drawing/2014/main" id="{F3023E0C-0FCD-4390-A152-D2BF824942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5" name="Picture 11597">
          <a:extLst>
            <a:ext uri="{FF2B5EF4-FFF2-40B4-BE49-F238E27FC236}">
              <a16:creationId xmlns:a16="http://schemas.microsoft.com/office/drawing/2014/main" id="{5D7C49F6-12E8-4853-B0DC-649162CB63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6" name="Picture 11597">
          <a:extLst>
            <a:ext uri="{FF2B5EF4-FFF2-40B4-BE49-F238E27FC236}">
              <a16:creationId xmlns:a16="http://schemas.microsoft.com/office/drawing/2014/main" id="{B5015D3B-C63E-4AB7-B69D-6DE1A80DD7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7" name="Picture 11597">
          <a:extLst>
            <a:ext uri="{FF2B5EF4-FFF2-40B4-BE49-F238E27FC236}">
              <a16:creationId xmlns:a16="http://schemas.microsoft.com/office/drawing/2014/main" id="{AF147223-1229-4B49-9A46-FB38FBB6FF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8" name="Picture 11597">
          <a:extLst>
            <a:ext uri="{FF2B5EF4-FFF2-40B4-BE49-F238E27FC236}">
              <a16:creationId xmlns:a16="http://schemas.microsoft.com/office/drawing/2014/main" id="{83093373-954A-4180-9D04-53F55A200D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39" name="Picture 11597">
          <a:extLst>
            <a:ext uri="{FF2B5EF4-FFF2-40B4-BE49-F238E27FC236}">
              <a16:creationId xmlns:a16="http://schemas.microsoft.com/office/drawing/2014/main" id="{631E3F58-A8B1-42B0-B063-E162AFF51C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0" name="Picture 11597">
          <a:extLst>
            <a:ext uri="{FF2B5EF4-FFF2-40B4-BE49-F238E27FC236}">
              <a16:creationId xmlns:a16="http://schemas.microsoft.com/office/drawing/2014/main" id="{F5250BF9-3861-45FA-96C9-B01131E3B7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1" name="Picture 11597">
          <a:extLst>
            <a:ext uri="{FF2B5EF4-FFF2-40B4-BE49-F238E27FC236}">
              <a16:creationId xmlns:a16="http://schemas.microsoft.com/office/drawing/2014/main" id="{25CFB271-3DA2-4BCE-9904-1422E87F5B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2" name="Picture 11597">
          <a:extLst>
            <a:ext uri="{FF2B5EF4-FFF2-40B4-BE49-F238E27FC236}">
              <a16:creationId xmlns:a16="http://schemas.microsoft.com/office/drawing/2014/main" id="{B05B6A62-1A03-4B77-80B2-6BA08D2658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3" name="Picture 11597">
          <a:extLst>
            <a:ext uri="{FF2B5EF4-FFF2-40B4-BE49-F238E27FC236}">
              <a16:creationId xmlns:a16="http://schemas.microsoft.com/office/drawing/2014/main" id="{79194052-65A0-45D7-B20E-37F66885D3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4" name="Picture 11597">
          <a:extLst>
            <a:ext uri="{FF2B5EF4-FFF2-40B4-BE49-F238E27FC236}">
              <a16:creationId xmlns:a16="http://schemas.microsoft.com/office/drawing/2014/main" id="{2B494628-7392-4B13-B6C8-44F76CBE00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5" name="Picture 11597">
          <a:extLst>
            <a:ext uri="{FF2B5EF4-FFF2-40B4-BE49-F238E27FC236}">
              <a16:creationId xmlns:a16="http://schemas.microsoft.com/office/drawing/2014/main" id="{4F8C7339-A3BF-41CC-ACF0-B3FE437C3C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6" name="Picture 11597">
          <a:extLst>
            <a:ext uri="{FF2B5EF4-FFF2-40B4-BE49-F238E27FC236}">
              <a16:creationId xmlns:a16="http://schemas.microsoft.com/office/drawing/2014/main" id="{140A3F7C-26C3-42E8-BF67-68AA5DA4E5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7" name="Picture 11597">
          <a:extLst>
            <a:ext uri="{FF2B5EF4-FFF2-40B4-BE49-F238E27FC236}">
              <a16:creationId xmlns:a16="http://schemas.microsoft.com/office/drawing/2014/main" id="{3AEA2DAE-CC8F-4342-83F2-B3A89D46D4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8" name="Picture 11597">
          <a:extLst>
            <a:ext uri="{FF2B5EF4-FFF2-40B4-BE49-F238E27FC236}">
              <a16:creationId xmlns:a16="http://schemas.microsoft.com/office/drawing/2014/main" id="{043DAE4B-D070-4CAD-9455-B72EE3BCB1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49" name="Picture 11597">
          <a:extLst>
            <a:ext uri="{FF2B5EF4-FFF2-40B4-BE49-F238E27FC236}">
              <a16:creationId xmlns:a16="http://schemas.microsoft.com/office/drawing/2014/main" id="{33702320-2AC9-41ED-A20F-8E8CAC2933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0" name="Picture 11597">
          <a:extLst>
            <a:ext uri="{FF2B5EF4-FFF2-40B4-BE49-F238E27FC236}">
              <a16:creationId xmlns:a16="http://schemas.microsoft.com/office/drawing/2014/main" id="{5652AB88-9ABB-4B39-B259-7FFD57535B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1" name="Picture 11597">
          <a:extLst>
            <a:ext uri="{FF2B5EF4-FFF2-40B4-BE49-F238E27FC236}">
              <a16:creationId xmlns:a16="http://schemas.microsoft.com/office/drawing/2014/main" id="{520CF72D-B24E-4800-86B7-BE1B24EB3C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2" name="Picture 11597">
          <a:extLst>
            <a:ext uri="{FF2B5EF4-FFF2-40B4-BE49-F238E27FC236}">
              <a16:creationId xmlns:a16="http://schemas.microsoft.com/office/drawing/2014/main" id="{7195E9C6-8549-48A8-9F72-741759FF56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3" name="Picture 11597">
          <a:extLst>
            <a:ext uri="{FF2B5EF4-FFF2-40B4-BE49-F238E27FC236}">
              <a16:creationId xmlns:a16="http://schemas.microsoft.com/office/drawing/2014/main" id="{B2098BA3-E89C-4094-BC26-6630438E9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4" name="Picture 11597">
          <a:extLst>
            <a:ext uri="{FF2B5EF4-FFF2-40B4-BE49-F238E27FC236}">
              <a16:creationId xmlns:a16="http://schemas.microsoft.com/office/drawing/2014/main" id="{5F03FFBA-5172-44A3-A9EE-E8E021C563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5" name="Picture 11597">
          <a:extLst>
            <a:ext uri="{FF2B5EF4-FFF2-40B4-BE49-F238E27FC236}">
              <a16:creationId xmlns:a16="http://schemas.microsoft.com/office/drawing/2014/main" id="{20DF752A-C7B9-4053-BE11-FEF50C1800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6" name="Picture 11597">
          <a:extLst>
            <a:ext uri="{FF2B5EF4-FFF2-40B4-BE49-F238E27FC236}">
              <a16:creationId xmlns:a16="http://schemas.microsoft.com/office/drawing/2014/main" id="{99A3AC9D-1C77-4434-890D-1505BE2196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7" name="Picture 11597">
          <a:extLst>
            <a:ext uri="{FF2B5EF4-FFF2-40B4-BE49-F238E27FC236}">
              <a16:creationId xmlns:a16="http://schemas.microsoft.com/office/drawing/2014/main" id="{61927431-7255-47AF-8A01-A3A5761740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8" name="Picture 11597">
          <a:extLst>
            <a:ext uri="{FF2B5EF4-FFF2-40B4-BE49-F238E27FC236}">
              <a16:creationId xmlns:a16="http://schemas.microsoft.com/office/drawing/2014/main" id="{0E77A95A-A9C4-4EB2-A6C9-FD7A2300F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59" name="Picture 11597">
          <a:extLst>
            <a:ext uri="{FF2B5EF4-FFF2-40B4-BE49-F238E27FC236}">
              <a16:creationId xmlns:a16="http://schemas.microsoft.com/office/drawing/2014/main" id="{EF248F1D-BB46-4894-B623-85DCE42B36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0" name="Picture 11595">
          <a:extLst>
            <a:ext uri="{FF2B5EF4-FFF2-40B4-BE49-F238E27FC236}">
              <a16:creationId xmlns:a16="http://schemas.microsoft.com/office/drawing/2014/main" id="{76AA3FFC-5198-484A-BFED-707F35423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1" name="Picture 11597">
          <a:extLst>
            <a:ext uri="{FF2B5EF4-FFF2-40B4-BE49-F238E27FC236}">
              <a16:creationId xmlns:a16="http://schemas.microsoft.com/office/drawing/2014/main" id="{49E08DEB-8E63-41EC-AB13-51217F426E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2" name="Picture 11597">
          <a:extLst>
            <a:ext uri="{FF2B5EF4-FFF2-40B4-BE49-F238E27FC236}">
              <a16:creationId xmlns:a16="http://schemas.microsoft.com/office/drawing/2014/main" id="{984E6826-417D-4D8F-9591-C404FD4025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3" name="Picture 11597">
          <a:extLst>
            <a:ext uri="{FF2B5EF4-FFF2-40B4-BE49-F238E27FC236}">
              <a16:creationId xmlns:a16="http://schemas.microsoft.com/office/drawing/2014/main" id="{AE7C1D29-D3C1-425B-8E41-110AF78F0D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4" name="Picture 11597">
          <a:extLst>
            <a:ext uri="{FF2B5EF4-FFF2-40B4-BE49-F238E27FC236}">
              <a16:creationId xmlns:a16="http://schemas.microsoft.com/office/drawing/2014/main" id="{D20A72BB-1439-45A4-9612-B74F8ADAD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5" name="Picture 11597">
          <a:extLst>
            <a:ext uri="{FF2B5EF4-FFF2-40B4-BE49-F238E27FC236}">
              <a16:creationId xmlns:a16="http://schemas.microsoft.com/office/drawing/2014/main" id="{BDAA842E-1D04-4A49-82BE-7120578DE6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6" name="Picture 11597">
          <a:extLst>
            <a:ext uri="{FF2B5EF4-FFF2-40B4-BE49-F238E27FC236}">
              <a16:creationId xmlns:a16="http://schemas.microsoft.com/office/drawing/2014/main" id="{7E4B8926-99A1-4749-B260-1736B2AA72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7" name="Picture 11597">
          <a:extLst>
            <a:ext uri="{FF2B5EF4-FFF2-40B4-BE49-F238E27FC236}">
              <a16:creationId xmlns:a16="http://schemas.microsoft.com/office/drawing/2014/main" id="{FD3B418B-B36C-4249-B1B7-D9CD0898C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8" name="Picture 11597">
          <a:extLst>
            <a:ext uri="{FF2B5EF4-FFF2-40B4-BE49-F238E27FC236}">
              <a16:creationId xmlns:a16="http://schemas.microsoft.com/office/drawing/2014/main" id="{4289BA08-EB68-426C-9FD3-58A48BB01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69" name="0/0">
          <a:extLst>
            <a:ext uri="{FF2B5EF4-FFF2-40B4-BE49-F238E27FC236}">
              <a16:creationId xmlns:a16="http://schemas.microsoft.com/office/drawing/2014/main" id="{8BEF12FE-10B5-42B8-8D36-15529FEC86E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0" name="Freeform 10708">
          <a:extLst>
            <a:ext uri="{FF2B5EF4-FFF2-40B4-BE49-F238E27FC236}">
              <a16:creationId xmlns:a16="http://schemas.microsoft.com/office/drawing/2014/main" id="{447742FF-FF77-4030-B335-44D4E035EE2C}"/>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1" name="Freeform 10708">
          <a:extLst>
            <a:ext uri="{FF2B5EF4-FFF2-40B4-BE49-F238E27FC236}">
              <a16:creationId xmlns:a16="http://schemas.microsoft.com/office/drawing/2014/main" id="{47E2FABD-9CD0-4914-83BC-08ED6A4540EC}"/>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2" name="AutoShape 10734">
          <a:extLst>
            <a:ext uri="{FF2B5EF4-FFF2-40B4-BE49-F238E27FC236}">
              <a16:creationId xmlns:a16="http://schemas.microsoft.com/office/drawing/2014/main" id="{F395E5F2-24F8-425F-A849-4049D4810A35}"/>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3" name="Picture 11595">
          <a:extLst>
            <a:ext uri="{FF2B5EF4-FFF2-40B4-BE49-F238E27FC236}">
              <a16:creationId xmlns:a16="http://schemas.microsoft.com/office/drawing/2014/main" id="{5545D8CD-FC28-4037-955B-47AF786F6A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4" name="AutoShape 10705">
          <a:extLst>
            <a:ext uri="{FF2B5EF4-FFF2-40B4-BE49-F238E27FC236}">
              <a16:creationId xmlns:a16="http://schemas.microsoft.com/office/drawing/2014/main" id="{7A797D8E-69A7-4F2A-A184-B1CB2676DC93}"/>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5" name="Freeform 10708">
          <a:extLst>
            <a:ext uri="{FF2B5EF4-FFF2-40B4-BE49-F238E27FC236}">
              <a16:creationId xmlns:a16="http://schemas.microsoft.com/office/drawing/2014/main" id="{0D63C92A-A391-40F9-BBFF-4875126CB407}"/>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6" name="Freeform 10708">
          <a:extLst>
            <a:ext uri="{FF2B5EF4-FFF2-40B4-BE49-F238E27FC236}">
              <a16:creationId xmlns:a16="http://schemas.microsoft.com/office/drawing/2014/main" id="{7FDBCC1E-3669-4A7B-AD6D-81DF18CC2C00}"/>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7" name="3">
          <a:extLst>
            <a:ext uri="{FF2B5EF4-FFF2-40B4-BE49-F238E27FC236}">
              <a16:creationId xmlns:a16="http://schemas.microsoft.com/office/drawing/2014/main" id="{9482C2BA-FF00-4C68-AFF5-C7822B2E8AF9}"/>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8" name="0/0">
          <a:extLst>
            <a:ext uri="{FF2B5EF4-FFF2-40B4-BE49-F238E27FC236}">
              <a16:creationId xmlns:a16="http://schemas.microsoft.com/office/drawing/2014/main" id="{6A668D94-59D4-4C09-BDC3-F560E153DCA9}"/>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79" name="Freeform 10708">
          <a:extLst>
            <a:ext uri="{FF2B5EF4-FFF2-40B4-BE49-F238E27FC236}">
              <a16:creationId xmlns:a16="http://schemas.microsoft.com/office/drawing/2014/main" id="{4047A8A8-CEA2-4163-BFBF-D7F5F6C82F4A}"/>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0" name="Freeform 10708">
          <a:extLst>
            <a:ext uri="{FF2B5EF4-FFF2-40B4-BE49-F238E27FC236}">
              <a16:creationId xmlns:a16="http://schemas.microsoft.com/office/drawing/2014/main" id="{D4E5D4E3-3A15-4EF7-BDD9-20E2DF465A59}"/>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1" name="Picture 11597">
          <a:extLst>
            <a:ext uri="{FF2B5EF4-FFF2-40B4-BE49-F238E27FC236}">
              <a16:creationId xmlns:a16="http://schemas.microsoft.com/office/drawing/2014/main" id="{B4C3A7BA-3F9C-4FEF-9EC0-F8AFDB7F06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2" name="Picture 11597">
          <a:extLst>
            <a:ext uri="{FF2B5EF4-FFF2-40B4-BE49-F238E27FC236}">
              <a16:creationId xmlns:a16="http://schemas.microsoft.com/office/drawing/2014/main" id="{A45EAC08-A202-4935-81A3-386ADC8389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3" name="0/0">
          <a:extLst>
            <a:ext uri="{FF2B5EF4-FFF2-40B4-BE49-F238E27FC236}">
              <a16:creationId xmlns:a16="http://schemas.microsoft.com/office/drawing/2014/main" id="{09A9480A-2FA3-4EDF-ABB7-BD97188BBE79}"/>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4" name="0/0">
          <a:extLst>
            <a:ext uri="{FF2B5EF4-FFF2-40B4-BE49-F238E27FC236}">
              <a16:creationId xmlns:a16="http://schemas.microsoft.com/office/drawing/2014/main" id="{CAD16463-1EB8-454C-BCCC-13756C76C8A9}"/>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5" name="Freeform 10708">
          <a:extLst>
            <a:ext uri="{FF2B5EF4-FFF2-40B4-BE49-F238E27FC236}">
              <a16:creationId xmlns:a16="http://schemas.microsoft.com/office/drawing/2014/main" id="{02AA8ECA-B856-45DB-ACDB-37444DAB1AC6}"/>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6" name="Freeform 10708">
          <a:extLst>
            <a:ext uri="{FF2B5EF4-FFF2-40B4-BE49-F238E27FC236}">
              <a16:creationId xmlns:a16="http://schemas.microsoft.com/office/drawing/2014/main" id="{7F004F37-FA5D-409B-BFD4-C0E1E02C7709}"/>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7" name="3">
          <a:extLst>
            <a:ext uri="{FF2B5EF4-FFF2-40B4-BE49-F238E27FC236}">
              <a16:creationId xmlns:a16="http://schemas.microsoft.com/office/drawing/2014/main" id="{9F32B527-9D32-4722-A9CB-901B75536A5F}"/>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8" name="0/0">
          <a:extLst>
            <a:ext uri="{FF2B5EF4-FFF2-40B4-BE49-F238E27FC236}">
              <a16:creationId xmlns:a16="http://schemas.microsoft.com/office/drawing/2014/main" id="{F18F0722-E3F8-4374-94EA-B51835AB33C4}"/>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89" name="Freeform 10708">
          <a:extLst>
            <a:ext uri="{FF2B5EF4-FFF2-40B4-BE49-F238E27FC236}">
              <a16:creationId xmlns:a16="http://schemas.microsoft.com/office/drawing/2014/main" id="{A4A5DE28-3757-40F6-BE8B-42C3ED3387F6}"/>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0" name="Freeform 10708">
          <a:extLst>
            <a:ext uri="{FF2B5EF4-FFF2-40B4-BE49-F238E27FC236}">
              <a16:creationId xmlns:a16="http://schemas.microsoft.com/office/drawing/2014/main" id="{D5E6DC0F-7E34-4E6A-8847-47C6D12E154F}"/>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1" name="Picture 11597">
          <a:extLst>
            <a:ext uri="{FF2B5EF4-FFF2-40B4-BE49-F238E27FC236}">
              <a16:creationId xmlns:a16="http://schemas.microsoft.com/office/drawing/2014/main" id="{8EA43C9C-F5C5-466E-B318-315515D31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2" name="Picture 11597">
          <a:extLst>
            <a:ext uri="{FF2B5EF4-FFF2-40B4-BE49-F238E27FC236}">
              <a16:creationId xmlns:a16="http://schemas.microsoft.com/office/drawing/2014/main" id="{2114622F-C8C7-4244-AA97-EA94606617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3" name="0/0">
          <a:extLst>
            <a:ext uri="{FF2B5EF4-FFF2-40B4-BE49-F238E27FC236}">
              <a16:creationId xmlns:a16="http://schemas.microsoft.com/office/drawing/2014/main" id="{4A7381BB-62A6-4754-8B35-ACB04AD23E26}"/>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4" name="0/0">
          <a:extLst>
            <a:ext uri="{FF2B5EF4-FFF2-40B4-BE49-F238E27FC236}">
              <a16:creationId xmlns:a16="http://schemas.microsoft.com/office/drawing/2014/main" id="{AA85CCF6-5AC2-4E2A-ACAC-A65380B53C6D}"/>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5" name="Freeform 10708">
          <a:extLst>
            <a:ext uri="{FF2B5EF4-FFF2-40B4-BE49-F238E27FC236}">
              <a16:creationId xmlns:a16="http://schemas.microsoft.com/office/drawing/2014/main" id="{2806A484-62D6-4732-969D-757D4BED03C9}"/>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6" name="0/0">
          <a:extLst>
            <a:ext uri="{FF2B5EF4-FFF2-40B4-BE49-F238E27FC236}">
              <a16:creationId xmlns:a16="http://schemas.microsoft.com/office/drawing/2014/main" id="{0F18B9EA-42F7-4597-9605-CC7EF529DA86}"/>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7" name="0/0">
          <a:extLst>
            <a:ext uri="{FF2B5EF4-FFF2-40B4-BE49-F238E27FC236}">
              <a16:creationId xmlns:a16="http://schemas.microsoft.com/office/drawing/2014/main" id="{7C0B8F47-6843-4C28-A766-897CA6ECBC79}"/>
            </a:ext>
          </a:extLst>
        </xdr:cNvPr>
        <xdr:cNvSpPr>
          <a:spLocks noChangeArrowheads="1"/>
        </xdr:cNvSpPr>
      </xdr:nvSpPr>
      <xdr:spPr bwMode="auto">
        <a:xfrm>
          <a:off x="8743950" y="41954450"/>
          <a:ext cx="501823" cy="3723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5"/>
      <sheetName val="6"/>
      <sheetName val="PACK_(B)6"/>
      <sheetName val="PACK_(D)6"/>
      <sheetName val="_PACK_(C)6"/>
      <sheetName val="_PACK_(A)6"/>
      <sheetName val="code"/>
      <sheetName val="Basis"/>
      <sheetName val="Sheet3"/>
      <sheetName val="Sheet2"/>
      <sheetName val="Synopsis "/>
      <sheetName val="TABLES"/>
      <sheetName val="PACK _B_"/>
      <sheetName val="EVA-SUBSTATION-PACKAGE-B"/>
      <sheetName val="CLAY"/>
      <sheetName val="Tractor"/>
      <sheetName val="LP"/>
      <sheetName val="CASH-FLOW"/>
      <sheetName val="Elect."/>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SUM-OBTL"/>
      <sheetName val="Coalmine"/>
      <sheetName val="Anex-1 Con Load"/>
      <sheetName val="Sch-1(Option-I)"/>
      <sheetName val="SECONDARY DESIGN"/>
      <sheetName val="ANALYSIS"/>
      <sheetName val="Form_E6"/>
      <sheetName val="E8"/>
      <sheetName val="E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EF"/>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ITLE"/>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REC-EDIT"/>
      <sheetName val="Data"/>
      <sheetName val="Fichiers"/>
      <sheetName val="grid"/>
      <sheetName val="RevisionRound1"/>
      <sheetName val="A1-Continuous"/>
      <sheetName val="Sheet2"/>
      <sheetName val="lp1"/>
      <sheetName val="Costing-blk-B"/>
      <sheetName val="Addl.40"/>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CAL"/>
      <sheetName val="SHEET6"/>
      <sheetName val="BOQ"/>
      <sheetName val="PI(LOW LEVEL)"/>
      <sheetName val="Anex-1_Con_Load3"/>
      <sheetName val="Listes_de_Sélection"/>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unit cost"/>
      <sheetName val="TDL"/>
      <sheetName val="TD1 "/>
      <sheetName val="TD3"/>
      <sheetName val="TD6 "/>
      <sheetName val="Sheet5"/>
      <sheetName val="Cable data"/>
      <sheetName val="Table"/>
      <sheetName val="moments-table(tri)"/>
      <sheetName val="STRIP Sizing"/>
      <sheetName val="drg"/>
      <sheetName val="PRECAST lightconc-II"/>
      <sheetName val="04REL"/>
      <sheetName val="BREAKUP OF OIL"/>
      <sheetName val="PMCC3"/>
      <sheetName val="Riser-1"/>
      <sheetName val="Qty-UG"/>
      <sheetName val="TABLES"/>
      <sheetName val="COLUMN"/>
      <sheetName val="Indices"/>
      <sheetName val="ABB"/>
      <sheetName val="GE"/>
      <sheetName val="SOR"/>
      <sheetName val="#REF"/>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FitOutConfCentre"/>
      <sheetName val="TBAL9697 -group wise  sdpl"/>
      <sheetName val="Pre-Sales Form"/>
      <sheetName val="Rate Analysis"/>
      <sheetName val="Sump"/>
      <sheetName val="Schedule(4)"/>
      <sheetName val="220Kv"/>
      <sheetName val="Param�tres"/>
      <sheetName val="Listes de S�lection"/>
      <sheetName val="Strstl"/>
      <sheetName val="Anex-1_Con_Load7"/>
      <sheetName val="Listes_de_Sélection4"/>
      <sheetName val="Addl_403"/>
      <sheetName val="Fee_Rate_Summary2"/>
      <sheetName val="Administrative_Prices2"/>
      <sheetName val="11B_2"/>
      <sheetName val="STEEL_STRUCTURE2"/>
      <sheetName val="Fin_Sum2"/>
      <sheetName val="Fill_this_out_first___2"/>
      <sheetName val="BOQ_Direct_selling_cost2"/>
      <sheetName val="SPT_vs_PHI2"/>
      <sheetName val="Load_Details(B2)1"/>
      <sheetName val="1__NI1"/>
      <sheetName val="5__Opex1"/>
      <sheetName val="BREAKUP_OF_OIL"/>
      <sheetName val="PI(LOW_LEVEL)"/>
      <sheetName val="Cable_data"/>
      <sheetName val="STRIP_Sizing"/>
      <sheetName val="PRECAST_lightconc-II"/>
      <sheetName val="220Kv_(2)"/>
      <sheetName val="Anex-1_Con_Load8"/>
      <sheetName val="Listes_de_Sélection5"/>
      <sheetName val="Fee_Rate_Summary3"/>
      <sheetName val="Administrative_Prices3"/>
      <sheetName val="11B_3"/>
      <sheetName val="STEEL_STRUCTURE3"/>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ee_Rate_Summary4"/>
      <sheetName val="Administrative_Prices4"/>
      <sheetName val="11B_4"/>
      <sheetName val="STEEL_STRUCTURE4"/>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newsales"/>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PRECAST_lightconc-II2"/>
      <sheetName val="office"/>
      <sheetName val="Lab"/>
      <sheetName val="細目"/>
      <sheetName val="PA- Consutant "/>
      <sheetName val="SPILL OVER"/>
      <sheetName val="SECONDARY DESIGN"/>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refreshError="1"/>
      <sheetData sheetId="90" refreshError="1"/>
      <sheetData sheetId="91" refreshError="1"/>
      <sheetData sheetId="92" refreshError="1"/>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refreshError="1"/>
      <sheetData sheetId="194" refreshError="1"/>
      <sheetData sheetId="195" refreshError="1"/>
      <sheetData sheetId="196" refreshError="1"/>
      <sheetData sheetId="197" refreshError="1"/>
      <sheetData sheetId="198" refreshError="1"/>
      <sheetData sheetId="199" refreshError="1"/>
      <sheetData sheetId="200"/>
      <sheetData sheetId="201"/>
      <sheetData sheetId="202"/>
      <sheetData sheetId="203"/>
      <sheetData sheetId="204"/>
      <sheetData sheetId="205"/>
      <sheetData sheetId="206"/>
      <sheetData sheetId="207"/>
      <sheetData sheetId="208" refreshError="1"/>
      <sheetData sheetId="209"/>
      <sheetData sheetId="210"/>
      <sheetData sheetId="211"/>
      <sheetData sheetId="212" refreshError="1"/>
      <sheetData sheetId="213" refreshError="1"/>
      <sheetData sheetId="214" refreshError="1"/>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sheetData sheetId="247"/>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STRIP Sizing"/>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SPT vs PHI"/>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02"/>
      <sheetName val="OPGW Quantity summary"/>
      <sheetName val="220Kv"/>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Input"/>
      <sheetName val="No. of cells"/>
      <sheetName val="Load Summary"/>
      <sheetName val="AH cal"/>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TS"/>
      <sheetName val="ARMD CU XLPE"/>
      <sheetName val="Cond data"/>
      <sheetName val="Sheet1"/>
      <sheetName val="A1-Continuous"/>
      <sheetName val="Coalmine"/>
      <sheetName val="3060-LV Cable sizing"/>
      <sheetName val="SPT vs PHI"/>
      <sheetName val="220Kv (2)"/>
      <sheetName val="220Kv"/>
      <sheetName val="COLUMN"/>
      <sheetName val="Pricing "/>
      <sheetName val="Scheme Area Details_Block__ C2"/>
      <sheetName val="data"/>
      <sheetName val="PACK (B)"/>
      <sheetName val="pricing"/>
      <sheetName val="sof"/>
      <sheetName val="Report"/>
      <sheetName val="M-Book for Conc"/>
      <sheetName val="M-Book for FW"/>
      <sheetName val="final abstract"/>
      <sheetName val="SP Break Up"/>
      <sheetName val="office"/>
      <sheetName val="Lab"/>
      <sheetName val="Material&amp;equipment"/>
      <sheetName val="Debits as on 12.04.08"/>
      <sheetName val="BOQ"/>
      <sheetName val="DSLP"/>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regions &amp; PL"/>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DETAILED__BOQ"/>
      <sheetName val="SPT vs PHI"/>
      <sheetName val="Basis"/>
      <sheetName val="sag-ten"/>
      <sheetName val="Nilokheri-Schedules"/>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TABLES"/>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s>
    <sheetDataSet>
      <sheetData sheetId="0"/>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
      <sheetName val="title (2)"/>
      <sheetName val="PACK (B)"/>
      <sheetName val="DSLP Calculations-my R.A"/>
      <sheetName val="Fee Rate Summary"/>
      <sheetName val="TABLES"/>
      <sheetName val="Design"/>
      <sheetName val="Report"/>
      <sheetName val="Coalmine"/>
      <sheetName val="data"/>
      <sheetName val="Sheet2"/>
      <sheetName val="Code"/>
      <sheetName val="BHANDUP"/>
      <sheetName val="Dom"/>
      <sheetName val="SCHEDULE-3B"/>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pile Fabrication"/>
      <sheetName val="C1C2"/>
      <sheetName val="LIFE &amp; REP PROVN"/>
      <sheetName val="O&amp;M CREW"/>
      <sheetName val="4&quo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TN WISE EMR"/>
      <sheetName val="SC Cost FEB 03"/>
      <sheetName val="CASH-FLOW"/>
      <sheetName val="04REL"/>
      <sheetName val="PDT(L)1"/>
      <sheetName val="Attachment"/>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HANDUP"/>
      <sheetName val="Sheet1"/>
      <sheetName val="BHANDUPSE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COMPLEXALL"/>
      <sheetName val="Tower Schedule"/>
      <sheetName val="CLAY"/>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INPUT SHEET"/>
      <sheetName val="RES-PLANNING"/>
      <sheetName val="Macro1"/>
      <sheetName val="Analysis-NH-Roads"/>
      <sheetName val="Analysis-Drains &amp; Misc"/>
      <sheetName val="Lead Statement (PCC)"/>
      <sheetName val="Analysis-NH-Traf &amp; Trans"/>
      <sheetName val="Cost of O &amp; O"/>
      <sheetName val="leads"/>
      <sheetName val="doq 1"/>
      <sheetName val="doq 9"/>
      <sheetName val="Load Calculation"/>
      <sheetName val="PRELIM5"/>
      <sheetName val="Intro"/>
      <sheetName val="Non debit-RMC"/>
      <sheetName val="RATE COMPILATION"/>
      <sheetName val="Plant &amp;  Machinery"/>
      <sheetName val="basdat"/>
      <sheetName val="Voucher"/>
      <sheetName val="Assmpns"/>
      <sheetName val="Diesel Analysis"/>
      <sheetName val="Elect."/>
      <sheetName val="bASICDATA"/>
      <sheetName val="Debit_Pump"/>
      <sheetName val="Details_Transit"/>
      <sheetName val="Measurment"/>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Names&amp;Cases"/>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Appendix A"/>
      <sheetName val="JCR TOP"/>
      <sheetName val="SUPPORT1"/>
      <sheetName val="STRS"/>
      <sheetName val="Dropdown"/>
      <sheetName val="12. Ins &amp; Bonds"/>
      <sheetName val="Index"/>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factor "/>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갑지"/>
      <sheetName val="#REF!"/>
      <sheetName val="Section_by_layers_old"/>
      <sheetName val="doq"/>
      <sheetName val="Cal(6.3.2) GSB-T"/>
      <sheetName val="Cal(6.3.1) GSB-1(Jn.) DDA"/>
      <sheetName val="Cal(6.2.2) (b)EMB-T"/>
      <sheetName val="Cal(6.3.3) WMM-T"/>
      <sheetName val="Cal(6.2.4) SG-T"/>
      <sheetName val=" "/>
      <sheetName val="10-Crop Age"/>
      <sheetName val="EqpPerfJun08"/>
      <sheetName val="ANNEXURE-A"/>
      <sheetName val="MM2"/>
      <sheetName val="ST-O"/>
      <sheetName val="CG -St"/>
      <sheetName val="LL ABUT"/>
      <sheetName val="ADMIN SHEET"/>
      <sheetName val="MASTER_RATE ANALYSIS"/>
      <sheetName val="Cashflows"/>
      <sheetName val="yENİCE"/>
      <sheetName val="CERT"/>
      <sheetName val="S4"/>
      <sheetName val="scatch"/>
      <sheetName val="Structure_du_projet"/>
      <sheetName val="ETC Plant Cost"/>
      <sheetName val="beam-reinft-IIInd floor"/>
      <sheetName val="Design"/>
      <sheetName val="dlvoid"/>
      <sheetName val="Aggragate"/>
      <sheetName val="ANN -V"/>
      <sheetName val="STR"/>
      <sheetName val="Sheet4"/>
      <sheetName val="ORDER BOOKING"/>
      <sheetName val="Transfer"/>
      <sheetName val="1"/>
      <sheetName val="4"/>
      <sheetName val="2"/>
      <sheetName val="3"/>
      <sheetName val="Config"/>
      <sheetName val="공문"/>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factor_"/>
      <sheetName val="SC_Cost_FEB_03"/>
      <sheetName val="Sub_con_List"/>
      <sheetName val="KM_wise_Quantity"/>
      <sheetName val="SCH_10"/>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Sheet1 (2)"/>
      <sheetName val="Roadlist"/>
      <sheetName val="well"/>
      <sheetName val="EOL"/>
      <sheetName val="other"/>
      <sheetName val="CrRajWMM"/>
      <sheetName val="Debit_Transit"/>
      <sheetName val="master"/>
      <sheetName val="RMC_Debit_Panjar_MB"/>
      <sheetName val="RMC_Debit"/>
      <sheetName val="2.2"/>
      <sheetName val="Details_RMC"/>
      <sheetName val="BATCHING PLANT PRO"/>
      <sheetName val="B2.MB_Deck"/>
      <sheetName val="Abt Foundation "/>
      <sheetName val="pier Foundation"/>
      <sheetName val="doq-10"/>
      <sheetName val="STAFFSCHED "/>
      <sheetName val="Comparables"/>
      <sheetName val="Entry"/>
      <sheetName val="maing1"/>
      <sheetName val="dummy"/>
      <sheetName val="Labor abs-NMR"/>
      <sheetName val="LL_ABUT"/>
      <sheetName val="Cal(6_3_2)_GSB-T"/>
      <sheetName val="Cal(6_3_1)_GSB-1(Jn_)_DDA"/>
      <sheetName val="Cal(6_2_2)_(b)EMB-T"/>
      <sheetName val="Cal(6_3_3)_WMM-T"/>
      <sheetName val="Cal(6_2_4)_SG-T"/>
      <sheetName val="_"/>
      <sheetName val="10-Crop_Age"/>
      <sheetName val="CG_-St"/>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DSLP"/>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Costing"/>
      <sheetName val="1St certified RA bill"/>
      <sheetName val="PlazaConstr"/>
      <sheetName val="PROG_DATA"/>
      <sheetName val="Calc"/>
      <sheetName val="Report"/>
      <sheetName val="AT-3"/>
      <sheetName val="CFL-KIM"/>
      <sheetName val="REGIONWISE POPULATION"/>
      <sheetName val="tower wt."/>
      <sheetName val="FOREST"/>
      <sheetName val="REGIONWISE_POPULATION"/>
      <sheetName val="tower_wt_"/>
      <sheetName val="Day work"/>
      <sheetName val="Design basis-C"/>
      <sheetName val="Dtype-Civil"/>
      <sheetName val="DMS_Configurator"/>
      <sheetName val="Overheads"/>
      <sheetName val="TABLES"/>
      <sheetName val="Project Budget Worksheet"/>
      <sheetName val="Field Values"/>
      <sheetName val="Desgn(zone I)"/>
      <sheetName val="Abs PMRL"/>
      <sheetName val="loadcal"/>
      <sheetName val="Abstract of cost"/>
      <sheetName val="VCH-SLC"/>
      <sheetName val="Supplier"/>
      <sheetName val="IO List"/>
      <sheetName val="S2groupcode"/>
      <sheetName val="TBAL9697 -group wise  sdpl"/>
      <sheetName val="Model"/>
      <sheetName val="CONSTRUCTION COMPONENT"/>
      <sheetName val="Z"/>
      <sheetName val="Cal"/>
      <sheetName val="BUD-8306"/>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GSS_PSS_FEEDER"/>
      <sheetName val="BOQ (2)"/>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sheetData sheetId="110"/>
      <sheetData sheetId="111"/>
      <sheetData sheetId="112" refreshError="1"/>
      <sheetData sheetId="113" refreshError="1"/>
      <sheetData sheetId="114" refreshError="1"/>
      <sheetData sheetId="115" refreshError="1"/>
      <sheetData sheetId="116" refreshError="1"/>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sheetData sheetId="904"/>
      <sheetData sheetId="905"/>
      <sheetData sheetId="906"/>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sheetData sheetId="949" refreshError="1"/>
      <sheetData sheetId="950" refreshError="1"/>
      <sheetData sheetId="951" refreshError="1"/>
      <sheetData sheetId="952" refreshError="1"/>
      <sheetData sheetId="953" refreshError="1"/>
      <sheetData sheetId="954" refreshError="1"/>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refreshError="1"/>
      <sheetData sheetId="1542"/>
      <sheetData sheetId="1543"/>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sheetData sheetId="1559"/>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itle "/>
      <sheetName val="sag calculation "/>
      <sheetName val="chart"/>
      <sheetName val="Cond data"/>
      <sheetName val="graph"/>
      <sheetName val="TABLES"/>
      <sheetName val="UK"/>
      <sheetName val="Sheet1"/>
      <sheetName val="SPT vs PHI"/>
      <sheetName val="04REL"/>
      <sheetName val="Basis"/>
      <sheetName val="SP Break Up"/>
      <sheetName val="2. Input Main "/>
      <sheetName val="upa"/>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SC Cost FEB 03"/>
      <sheetName val="Code"/>
      <sheetName val="Pricing "/>
      <sheetName val="Report1"/>
      <sheetName val="상반기손익차2총괄"/>
      <sheetName val="Form 6"/>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R"/>
      <sheetName val="Coalmine"/>
      <sheetName val="Pricing_"/>
      <sheetName val="2__Input_Main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ection 3_DPR"/>
      <sheetName val="MPC-44-Page 1"/>
      <sheetName val="Scheme Area Details_Block__ C2"/>
      <sheetName val="New33KVSS_E3"/>
      <sheetName val="Prop aug of Ex 33KVSS_E3a"/>
      <sheetName val="main1"/>
      <sheetName val="Design of two-way slab"/>
      <sheetName val="1"/>
      <sheetName val="Input"/>
      <sheetName val="Costcal"/>
      <sheetName val="1997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WC"/>
      <sheetName val="NWC"/>
      <sheetName val="AWC"/>
      <sheetName val="WC-RECO"/>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A1-Continuous"/>
      <sheetName val="Raw Data"/>
      <sheetName val="TABLES"/>
      <sheetName val="Day work"/>
      <sheetName val="BOQ"/>
      <sheetName val="Section_by_layers_old"/>
      <sheetName val="33628-Rev. A"/>
      <sheetName val="oresreqsum"/>
      <sheetName val="PROCTOR"/>
      <sheetName val="BHANDUP"/>
      <sheetName val="Eq. Mobilization"/>
      <sheetName val="Present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Data Sheet"/>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CABLE- New"/>
      <sheetName val="ENCL9"/>
      <sheetName val="UK"/>
      <sheetName val="STAFFSCHED "/>
      <sheetName val="JACKWELL"/>
      <sheetName val="TOSHIBA-Structure"/>
      <sheetName val="#REF"/>
      <sheetName val="GWC"/>
      <sheetName val="NWC"/>
      <sheetName val="220kV Main Bus (56.5m)"/>
      <sheetName val="220kV Jack Bus (54.5m)"/>
      <sheetName val="400kV Jack Bus (55.5m)"/>
      <sheetName val="pack (b)"/>
      <sheetName val="Jindal-Control_Cable_Sch-_400K2"/>
      <sheetName val="UNP-NCW_2"/>
      <sheetName val="Rate_Analysis2"/>
      <sheetName val="Form_6"/>
      <sheetName val="Cond_data"/>
    </sheetNames>
    <sheetDataSet>
      <sheetData sheetId="0" refreshError="1">
        <row r="5">
          <cell r="I5">
            <v>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BS1"/>
      <sheetName val="SGV"/>
      <sheetName val="Control Page"/>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CLAY"/>
      <sheetName val="main1"/>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 Summary"/>
      <sheetName val="AH cal"/>
      <sheetName val="Detail In Door Stad"/>
      <sheetName val="TABLES"/>
      <sheetName val="AH_Rating"/>
      <sheetName val="Charger"/>
      <sheetName val="Cell_Sizing"/>
      <sheetName val="Load_Cycle"/>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DL,WL,EQL"/>
      <sheetName val="ANGLE"/>
      <sheetName val="Addl.40"/>
      <sheetName val="District Rates"/>
      <sheetName val="ASSAm Gua PBC"/>
      <sheetName val="Beam-design exp"/>
      <sheetName val="mom cap"/>
      <sheetName val="sheet2 (Layout)"/>
      <sheetName val="BOQ"/>
      <sheetName val="#REF"/>
      <sheetName val="BASIC RATES"/>
      <sheetName val="eqpmt"/>
      <sheetName val="mat'ls"/>
      <sheetName val="hauling"/>
      <sheetName val="IO's"/>
      <sheetName val="SICAM"/>
      <sheetName val="Prices"/>
      <sheetName val="Daten"/>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MTL$-INTER"/>
      <sheetName val="R2"/>
      <sheetName val="CASH-FLOW"/>
      <sheetName val="Addl_40"/>
      <sheetName val="Code"/>
      <sheetName val="data sheet"/>
      <sheetName val="Abstract"/>
      <sheetName val="EXPENSES"/>
      <sheetName val="P&amp;L"/>
      <sheetName val="QTYDATA"/>
      <sheetName val="XCADM_16_1"/>
      <sheetName val="Aurobindo_dossier_input"/>
      <sheetName val="Aurobindo_MA_input"/>
      <sheetName val="Intas_Control"/>
      <sheetName val="Intas_dossier_input"/>
      <sheetName val="Intas_MA_input"/>
      <sheetName val="Torrent_dossier_input"/>
      <sheetName val="Torrent_MA_input"/>
      <sheetName val="sheet2_(Layout)"/>
      <sheetName val="Anex-1 Con Load"/>
      <sheetName val="Labour"/>
      <sheetName val="Material"/>
      <sheetName val="Plant &amp;  Machinery"/>
      <sheetName val="Scheme Area Details_Block__ C2"/>
      <sheetName val="IDCCALHYD_GOO"/>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
          <cell r="A1" t="str">
            <v>LARSEN &amp; TOUBRO LIMITED, ECC-CONSTRUCTION GROUP</v>
          </cell>
        </row>
      </sheetData>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efreshError="1"/>
      <sheetData sheetId="23" refreshError="1"/>
      <sheetData sheetId="24" refreshError="1"/>
      <sheetData sheetId="25" refreshError="1"/>
      <sheetData sheetId="26">
        <row r="1">
          <cell r="A1" t="str">
            <v>LARSEN &amp; TOUBRO LIMITED, ECC-CONSTRUCTION GROUP</v>
          </cell>
        </row>
      </sheetData>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ow r="1">
          <cell r="A1" t="str">
            <v>LARSEN &amp; TOUBRO LIMITED, ECC-CONSTRUCTION GROUP</v>
          </cell>
        </row>
      </sheetData>
      <sheetData sheetId="67">
        <row r="1">
          <cell r="A1" t="str">
            <v>LARSEN &amp; TOUBRO LIMITED, ECC-CONSTRUCTION GROUP</v>
          </cell>
        </row>
      </sheetData>
      <sheetData sheetId="68">
        <row r="1">
          <cell r="A1" t="str">
            <v>LARSEN &amp; TOUBRO LIMITED, ECC-CONSTRUCTION GROUP</v>
          </cell>
        </row>
      </sheetData>
      <sheetData sheetId="69">
        <row r="1">
          <cell r="A1" t="str">
            <v>LARSEN &amp; TOUBRO LIMITED, ECC-CONSTRUCTION GROUP</v>
          </cell>
        </row>
      </sheetData>
      <sheetData sheetId="70">
        <row r="1">
          <cell r="A1" t="str">
            <v>LARSEN &amp; TOUBRO LIMITED, ECC-CONSTRUCTION GROUP</v>
          </cell>
        </row>
      </sheetData>
      <sheetData sheetId="71">
        <row r="1">
          <cell r="A1" t="str">
            <v>LARSEN &amp; TOUBRO LIMITED, ECC-CONSTRUCTION GROUP</v>
          </cell>
        </row>
      </sheetData>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Load Details(B2)"/>
      <sheetName val="Design"/>
      <sheetName val="Sheet1"/>
      <sheetName val="Code"/>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1"/>
      <sheetName val="FT-001_R0"/>
      <sheetName val="FT-05-02_R0"/>
      <sheetName val="e220-66kV_"/>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TopSheet"/>
      <sheetName val="Report"/>
      <sheetName val="CAL"/>
      <sheetName val="scj99"/>
      <sheetName val="bspld99"/>
      <sheetName val="invtdec99_5-2_00"/>
      <sheetName val="Works - Quote Sheet"/>
      <sheetName val="step &amp; touch "/>
      <sheetName val="DETAILED  BOQ"/>
      <sheetName val="CLAY"/>
      <sheetName val="YTD-March'10"/>
      <sheetName val="Load_Details(B2)"/>
      <sheetName val="Sheet_1"/>
      <sheetName val="EA_Sheet"/>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K.Ajeet"/>
      <sheetName val="Abbreviation"/>
      <sheetName val="Groups_Code"/>
      <sheetName val="girder"/>
      <sheetName val="Load_Details(B2)4"/>
      <sheetName val="FT-001_R05"/>
      <sheetName val="FT-05-02_R05"/>
      <sheetName val="e220-66kV_5"/>
      <sheetName val="Sheet_14"/>
      <sheetName val="220_11__BS_1"/>
      <sheetName val="Material_"/>
      <sheetName val="Labour_&amp;_Plant"/>
      <sheetName val="UNP-NCW_"/>
      <sheetName val="SPT_vs_PHI"/>
      <sheetName val="d-safe_DELUXE"/>
      <sheetName val="Works_-_Quote_Sheet"/>
      <sheetName val="step_&amp;_touch_"/>
      <sheetName val="DETAILED__BOQ"/>
      <sheetName val="TBAL9697_-group_wise__sdpl"/>
      <sheetName val="K_Ajeet"/>
      <sheetName val="Attach-3 (QR)"/>
      <sheetName val="Detail In Door Stad"/>
      <sheetName val="IDCCALHYD_GOO"/>
      <sheetName val="IDCCALHYD-GOO"/>
      <sheetName val="Riser-1"/>
      <sheetName val="Data Sheet"/>
      <sheetName val="Detail"/>
      <sheetName val="Assumption Inputs"/>
      <sheetName val="B1"/>
      <sheetName val="2gii"/>
      <sheetName val="Analysis"/>
      <sheetName val="SITE OVERHEADS"/>
      <sheetName val="Hotel"/>
      <sheetName val="coa_ramco_168"/>
      <sheetName val="BOQ Distribution"/>
      <sheetName val="old_serial no."/>
      <sheetName val="tot_ass_9697"/>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Material_1"/>
      <sheetName val="Labour_&amp;_Plant1"/>
      <sheetName val="UNP-NCW_1"/>
      <sheetName val="SPT_vs_PHI1"/>
      <sheetName val="d-safe_DELUXE1"/>
      <sheetName val="TABLES"/>
      <sheetName val="Circular Column"/>
      <sheetName val="Cost of O &amp; O"/>
      <sheetName val="data"/>
      <sheetName val="Voucher"/>
      <sheetName val="dummy"/>
      <sheetName val="Rate Analysis"/>
      <sheetName val="Leg 1-1"/>
      <sheetName val="except wiring"/>
      <sheetName val="BHIWANI LINE"/>
      <sheetName val=" AT-1-220 "/>
      <sheetName val=" BC-220"/>
      <sheetName val="PRECAST lightconc-II"/>
      <sheetName val="Staff Acco."/>
      <sheetName val="4 Annex 1 Basic rate"/>
      <sheetName val="Improvements"/>
      <sheetName val="Material"/>
      <sheetName val="LOCAL RATES"/>
      <sheetName val="Spacer"/>
      <sheetName val="Inputs"/>
      <sheetName val="Calc"/>
      <sheetName val="SOF Alternative Offer"/>
      <sheetName val="Array"/>
      <sheetName val="Array (2)"/>
      <sheetName val="BASIC RATES"/>
      <sheetName val="Global_foreign"/>
      <sheetName val="estimate"/>
      <sheetName val="2B for Sub_Station_F_I_"/>
      <sheetName val="Ratios"/>
      <sheetName val="MAINBS1"/>
      <sheetName val="EXPENSES"/>
      <sheetName val="P&amp;L"/>
      <sheetName val="QTYDATA"/>
      <sheetName val="04REL"/>
      <sheetName val="Prop aug of Ex 33KVSS_E3a"/>
      <sheetName val="New33KVSS_E3"/>
      <sheetName val="CIM"/>
      <sheetName val="Protection (M-PRO20)"/>
      <sheetName val="Engine"/>
      <sheetName val="main1"/>
      <sheetName val="Cash2"/>
      <sheetName val="SP Break Up"/>
      <sheetName val="표지"/>
      <sheetName val="RefG"/>
      <sheetName val="IRR sponsor"/>
      <sheetName val="Sum"/>
      <sheetName val="data(R.C.Puram)"/>
      <sheetName val="Load Details(B1)"/>
      <sheetName val="1_PLINTH"/>
      <sheetName val="Kalk_90_H2"/>
      <sheetName val="XCADM_16_1"/>
      <sheetName val="GWC"/>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1997a"/>
      <sheetName val="Sch3Sec-1 &amp;2 -GR109 -ISO"/>
      <sheetName val="beam-reinft-machine rm"/>
    </sheetNames>
    <sheetDataSet>
      <sheetData sheetId="0"/>
      <sheetData sheetId="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DSLP"/>
      <sheetName val="Load Details(B2)"/>
      <sheetName val="YTD-March'10"/>
      <sheetName val="angles"/>
      <sheetName val="9618UH"/>
      <sheetName val="tl-sum_"/>
      <sheetName val="Ser_Comp_SAGAR-CUD_"/>
      <sheetName val="Ser_Comp_gooty-neel"/>
      <sheetName val="FRNORMS_"/>
      <sheetName val="WHEEL_(2)"/>
      <sheetName val="IDC_NEEL-SOMAN"/>
      <sheetName val="IDC_(2)"/>
      <sheetName val="Load_Details(B2)"/>
      <sheetName val="CASH-FLOW"/>
      <sheetName val="YTD-Mar'12"/>
      <sheetName val="Design"/>
      <sheetName val="FT-05-02IsoBOM"/>
      <sheetName val="FR3q2001SR-3"/>
      <sheetName val="trafo-size"/>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Labour"/>
      <sheetName val="Prelims Breakup"/>
      <sheetName val="B3-B4-B5-B6"/>
      <sheetName val="PRELIM5"/>
      <sheetName val="gen"/>
      <sheetName val=" _x000a_¢_x0002_&amp;"/>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Rate Analysis"/>
      <sheetName val="Admin"/>
      <sheetName val="Phase 1"/>
      <sheetName val="Background"/>
      <sheetName val="DEINKING(ANNEX 1)"/>
      <sheetName val=" _x000a_¢_x0002_&amp;???ú5#???????"/>
      <sheetName val="sheeet7"/>
      <sheetName val="Pacakges split"/>
      <sheetName val="Assumption Inputs"/>
      <sheetName val="L+M"/>
      <sheetName val="run"/>
      <sheetName val="COST"/>
      <sheetName val="Code"/>
      <sheetName val="AutoOpen Stub Data"/>
      <sheetName val="RA-markate"/>
      <sheetName val="Wire"/>
      <sheetName val="Cover"/>
      <sheetName val="Data Sheet"/>
      <sheetName val="Eqpmnt Plng"/>
      <sheetName val="Debits as on 12.04.08"/>
      <sheetName val="Makro1"/>
      <sheetName val="COLUMN"/>
      <sheetName val="LABOUR RATE"/>
      <sheetName val="Material Rate"/>
      <sheetName val="ACS(1)"/>
      <sheetName val="FAS-C(4)"/>
      <sheetName val="CCTV(old)"/>
      <sheetName val="Final"/>
      <sheetName val="Summary-Price_New"/>
      <sheetName val="AN-2K"/>
      <sheetName val="Switch V16"/>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
      <sheetName val="  ¢_x0002_&amp;???ú5#???????"/>
      <sheetName val="08.07.10헾】_x0005_????菈_x0013_"/>
      <sheetName val="CON"/>
      <sheetName val="Report"/>
      <sheetName val="14.07.10@"/>
      <sheetName val="14.07.10Á_x000c__x0003_&amp;"/>
      <sheetName val="14.07.10 CIVIL W ["/>
      <sheetName val="detail'02"/>
      <sheetName val="08.07.10헾】_x0005_??_x0005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____ꎋ"/>
      <sheetName val="FT-05-02IsoBOM"/>
      <sheetName val="d-safe specs"/>
      <sheetName val="grid"/>
      <sheetName val="FORM7"/>
      <sheetName val="DP"/>
      <sheetName val="Income Statement"/>
      <sheetName val="14.07.10@^\_x0001_&amp;"/>
      <sheetName val="_x0001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
      <sheetName val="08.07.10헾】_x0005_????懇"/>
      <sheetName val="BLOCK-A (MEA.SHEET)"/>
      <sheetName val="Expenses Actual Vs. Budgeted"/>
      <sheetName val="Col up to plinth"/>
      <sheetName val="Footing"/>
      <sheetName val="Inputs"/>
      <sheetName val="MASTER_RATE ANALYSIS"/>
      <sheetName val="UNIT"/>
      <sheetName val="CCY"/>
      <sheetName val="B3-B4-B5-_x0006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ᜀሀༀሀ"/>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
      <sheetName val="08.07.10헾】_x0005_??丵⼽_x0005_"/>
      <sheetName val="08.07.10헾】_x0005_????癠'"/>
      <sheetName val="Sqn_Abs"/>
      <sheetName val="calcul"/>
      <sheetName val="08.07.10헾】_x0005_??헾⽀_x0005_"/>
      <sheetName val="预算"/>
      <sheetName val="電気設備表"/>
      <sheetName val="Projects"/>
      <sheetName val="Project Ignite"/>
      <sheetName val=" _x000d_¢_x0002_&amp;"/>
      <sheetName val="SEW4"/>
      <sheetName val="08.07.10"/>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08.07.10헾】_x0005_??헾⾑_x0005_"/>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공사비 내역 (가)"/>
      <sheetName val="CIF COST ITEM"/>
      <sheetName val="C-12"/>
      <sheetName val="Fin. Assumpt. - Sensitiviti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7 Other Costs"/>
      <sheetName val="Vind - BtB"/>
      <sheetName val="Codes"/>
      <sheetName val="LEVEL SHEET"/>
      <sheetName val="CPIPE2"/>
      <sheetName val="BLK2"/>
      <sheetName val="BLK3"/>
      <sheetName val="E &amp; R"/>
      <sheetName val="radar"/>
      <sheetName val="UG"/>
      <sheetName val="월선수금"/>
      <sheetName val="Material&amp;equipment"/>
      <sheetName val="_ ¢&amp;ú5#"/>
      <sheetName val="_ ¢&amp;???ú5#???????"/>
      <sheetName val="PROCTOR"/>
      <sheetName val="precast RC element"/>
      <sheetName val="foot-slab reinft"/>
      <sheetName val="WORK TABLE"/>
      <sheetName val="basdat"/>
      <sheetName val="maing1"/>
      <sheetName val="SOR"/>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Misc__Data"/>
      <sheetName val="Intro_"/>
      <sheetName val="Gate_2"/>
      <sheetName val="Name_List"/>
      <sheetName val="Project_Ignite"/>
      <sheetName val="Customize_Your_Invoice"/>
      <sheetName val="08_07_10헾】??壀$夌$"/>
      <sheetName val="Eqpmnt Pln"/>
      <sheetName val="Eqpmnt PlnH"/>
      <sheetName val="Eqpmnt PlnÄ"/>
      <sheetName val="_22_07_10_MECH-FþÕ"/>
      <sheetName val="08.07.10헾】_x0005_??헾　_x0005_"/>
      <sheetName val="08.07.10헾】_x0005_??苈ô헾⼤"/>
      <sheetName val="Deprec."/>
      <sheetName val="RA BILL - 1"/>
      <sheetName val="Tax Inv"/>
      <sheetName val="Tax Inv (Clien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COP Final"/>
      <sheetName val="Basement Budget"/>
      <sheetName val="RES-PLANNING"/>
      <sheetName val="R.A."/>
      <sheetName val="Guide"/>
      <sheetName val=" "/>
      <sheetName val="08.07.10 CIVIՌ"/>
      <sheetName val="PROG_DATA"/>
      <sheetName val="Footing "/>
      <sheetName val="Form_6"/>
      <sheetName val="Lifts_&amp;_Escal-BOQ"/>
      <sheetName val="FIRE_BOQ"/>
      <sheetName val="dummy"/>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PointNo.5"/>
      <sheetName val="Progress"/>
      <sheetName val="Form_61"/>
      <sheetName val="Lifts_&amp;_Escal-BOQ1"/>
      <sheetName val="FIRE_BOQ1"/>
      <sheetName val="Rate_analysis_civil"/>
      <sheetName val="Fin__Assumpt__-_Sensitivitie"/>
      <sheetName val="ETC Plant Cost"/>
      <sheetName val="Array"/>
      <sheetName val="Array (2)"/>
      <sheetName val="PIPELINE"/>
      <sheetName val="CIVIL"/>
      <sheetName val="08.07.10헾】_x0005_____菈_x0013_"/>
      <sheetName val="  ¢_x0002_&amp;___ú5#_______"/>
      <sheetName val="14.07.10 CIVIL W _"/>
      <sheetName val="14.07.10@^__x0001_&amp;"/>
      <sheetName val="Input"/>
      <sheetName val="Con0304"/>
      <sheetName val="OpTrack"/>
      <sheetName val="Erection"/>
      <sheetName val="MS Loan repayments"/>
      <sheetName val="Cumulative Karnatka Purchase"/>
      <sheetName val="Purchase---"/>
      <sheetName val="Reco- Project wise"/>
      <sheetName val="Purchase head Wise"/>
      <sheetName val="Reco"/>
      <sheetName val="List of Project"/>
      <sheetName val="Sheet5"/>
      <sheetName val="Cumulative Karnatka Purchas (2"/>
      <sheetName val="Pivot table"/>
      <sheetName val="BL Staff"/>
      <sheetName val="Deprec_"/>
      <sheetName val="Deprec_1"/>
      <sheetName val="R_A_"/>
      <sheetName val="Combined Results "/>
      <sheetName val="Cashflow"/>
      <sheetName val="Deprec_2"/>
      <sheetName val="Form_62"/>
      <sheetName val="Lifts_&amp;_Escal-BOQ2"/>
      <sheetName val="FIRE_BOQ2"/>
      <sheetName val="S1BOQ"/>
      <sheetName val="Detail In Door Stad"/>
      <sheetName val="ST CODE"/>
      <sheetName val="Master data"/>
      <sheetName val="SALA-002"/>
      <sheetName val="Keyword"/>
      <sheetName val="SALE&amp;COST"/>
      <sheetName val="Balustrade"/>
      <sheetName val="Varthur 1"/>
      <sheetName val="PriceSummary"/>
      <sheetName val="HK"/>
      <sheetName val="Calendar"/>
      <sheetName val="Jafiliya"/>
      <sheetName val="Oud Metha"/>
      <sheetName val="Port Saeed"/>
      <sheetName val="Al Wasl"/>
      <sheetName val="Zabeel"/>
      <sheetName val="w't table"/>
      <sheetName val="cover page"/>
      <sheetName val="old_serial no."/>
      <sheetName val="tot_ass_9697"/>
      <sheetName val="P-II_Cement_Reconkiliation2"/>
      <sheetName val="Temporary"/>
      <sheetName val="Basis"/>
      <sheetName val="FINOLEX"/>
      <sheetName val="abst-of -cost"/>
      <sheetName val="Equipment Master"/>
      <sheetName val="Material Master"/>
      <sheetName val="08.07.10헾】_x0005_??睮は_x0005_"/>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FG"/>
      <sheetName val="measure"/>
      <sheetName val="Material List "/>
      <sheetName val="TBEAM"/>
      <sheetName val="ABB"/>
      <sheetName val="GE"/>
      <sheetName val="SC Cost MAR 02"/>
      <sheetName val="œheet3"/>
      <sheetName val="_x0017_"/>
      <sheetName val="Contract Status"/>
      <sheetName val="08.07.10헾】_x0005_?︀ᇕ԰"/>
      <sheetName val="08.07.10헾】_x0005_?蠄ሹꠀ䁮_xdc02_"/>
      <sheetName val="08.07.10헾】_x0005_?/"/>
      <sheetName val="08.07.10헾】_x0005_?蠌ሹ⠀䁫_xdc02_"/>
      <sheetName val="08.07.10헾】_x0005____x0005_"/>
      <sheetName val="08.07.10헾】_x0005___壀&quot;夌&quot;"/>
      <sheetName val="08.07.10헾】_x0005___헾⿂_x0005_"/>
      <sheetName val="08.07.10헾】_x0005___ꮸ⽚_x0005_"/>
      <sheetName val="_ ¢&amp;___ú5#_______"/>
      <sheetName val=" _x000d_¢_x0002_&amp;___ú5#_______"/>
      <sheetName val="08.07.10헾】_x0005_____懇"/>
      <sheetName val="08.07.10헾】_x0005___丵⼽_x0005_"/>
      <sheetName val="08.07.10헾】_x0005_____癠_"/>
      <sheetName val="08.07.10헾】_x0005___헾⽀_x0005_"/>
      <sheetName val="08.07.10헾】_x0005___헾⾑_x0005_"/>
      <sheetName val="08.07.10헾】_x0005___壀$夌$"/>
      <sheetName val="08.07.10헾】_x0005___헾　_x0005_"/>
      <sheetName val="collections plan 0401"/>
      <sheetName val="reference"/>
      <sheetName val="DataSheet"/>
      <sheetName val="Variations"/>
      <sheetName val="Criteria"/>
      <sheetName val="GEN_LOOKUPS"/>
      <sheetName val="Ring Details"/>
      <sheetName val="wordsdatþ"/>
      <sheetName val="Shuttering Material"/>
      <sheetName val="Reinforcement"/>
      <sheetName val="Pilling_24"/>
      <sheetName val="Steel-Circular"/>
      <sheetName val="CLAY"/>
      <sheetName val="BOM"/>
      <sheetName val="WORD"/>
      <sheetName val="Forecast"/>
      <sheetName val="Database"/>
      <sheetName val="Abstract"/>
      <sheetName val="14_07_10@&amp;Ò_"/>
      <sheetName val="¸_;b+_î&lt;î_&amp;&amp;"/>
      <sheetName val="14_07_10_CIVIL_W _"/>
      <sheetName val="08_07_10헾】____菈"/>
      <sheetName val="08_07_10헾】__"/>
      <sheetName val="14_07_10@^_&amp;8"/>
      <sheetName val="Ü5)bÝ_8)6)&amp;&amp;"/>
      <sheetName val="08_07_10헾】__壀&quot;夌&quot;"/>
      <sheetName val="Model"/>
      <sheetName val="CONSTRUCTION COMPONENT"/>
      <sheetName val=" _x000a_¢_x0002_&amp;___ú5#_______"/>
      <sheetName val="14.07.10Á_x000c__x0003_&amp;_x0000"/>
      <sheetName val="08.07.10헾】_x0005____x0005__x00"/>
      <sheetName val="__x000a_¢&amp;___ú5#_______"/>
      <sheetName val="08.07.10헾】_x0005___헾⿂_x0005__x"/>
      <sheetName val="08.07.10헾】_x0005___ꮸ⽚_x0005__x"/>
      <sheetName val="08.07.10헾】_x0005___丵⼽_x0005__x"/>
      <sheetName val="08.07.10헾】_x0005___헾⽀_x0005__x"/>
      <sheetName val="08.07.10헾】_x0005___헾⾑_x0005__x"/>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CIF_COST_ITEM"/>
      <sheetName val="beam-reinft-machine_rm25"/>
      <sheetName val="E_&amp;_R25"/>
      <sheetName val="Cash_Flow_Input_Data_ISC25"/>
      <sheetName val="precast_RC_element"/>
      <sheetName val="ETC_Plant_Cos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_"/>
      <sheetName val="14_07_10@"/>
      <sheetName val="14_07_10Á&amp;"/>
      <sheetName val="__¢&amp;1"/>
      <sheetName val="__¢&amp;___ú5#_______1"/>
      <sheetName val="14_07_10_CIVIL_W _10"/>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CL9"/>
      <sheetName val="ENCL10-C"/>
      <sheetName val="ENCL12-C"/>
      <sheetName val="BBS-Residential"/>
      <sheetName val="activit-graph  "/>
      <sheetName val="Sheet"/>
      <sheetName val="Cable Data"/>
      <sheetName val="FdnDes_Soil"/>
      <sheetName val="pvc"/>
      <sheetName val="Aug"/>
      <sheetName val="FEB"/>
      <sheetName val="Building_List"/>
      <sheetName val="Theme"/>
      <sheetName val="Sch-3"/>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Interior"/>
      <sheetName val="Electrical"/>
      <sheetName val="Mechanical"/>
      <sheetName val="Fire Hydrant"/>
      <sheetName val="Material Spec."/>
      <sheetName val="Terms &amp; conditions"/>
      <sheetName val="ITB COST"/>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ENG"/>
      <sheetName val="Measurment"/>
      <sheetName val="MSU"/>
      <sheetName val="Material recovery"/>
      <sheetName val="SC Cost FEB 03"/>
      <sheetName val="DM tANK Allow"/>
      <sheetName val="3LBHK RA"/>
      <sheetName val="IDCCALHYD-GOO"/>
      <sheetName val="GF Columns"/>
      <sheetName val="AREAS"/>
      <sheetName val="Main Gate House"/>
      <sheetName val="ICO_budzet_97"/>
      <sheetName val="Infrastructure"/>
      <sheetName val="NetBQ"/>
      <sheetName val="unit.cost."/>
      <sheetName val="CMSBM"/>
      <sheetName val="Adimi bldg"/>
      <sheetName val="Pump House"/>
      <sheetName val="Fuel Regu Station"/>
      <sheetName val="0200 Siteworks"/>
      <sheetName val="Door"/>
      <sheetName val="13. Steel - Ratio"/>
      <sheetName val="Basic Rates"/>
      <sheetName val="Substation"/>
      <sheetName val="Site_Dev_BO䡑3"/>
      <sheetName val="RMR"/>
      <sheetName val="pvc_basic"/>
      <sheetName val="ᬀᜀሀༀሀጀᨀᬀᜀሀༀሀጀᨀᬀᜀሀༀ"/>
      <sheetName val="PPA Summary"/>
      <sheetName val=" 09.07.10 M蕸\헾⿓_x0005_"/>
      <sheetName val="Exc"/>
      <sheetName val="RCC"/>
      <sheetName val="Ward areas"/>
      <sheetName val="[temp.xls]14.07.10@"/>
      <sheetName val="[temp.xls]14.07.10@^\_x0001_&amp;"/>
      <sheetName val="[temp.xls]14_07_10@&amp;Ò:"/>
      <sheetName val="[temp.xls]¸:;b+/î&lt;î:&amp;&amp;"/>
      <sheetName val="[temp.xls]14_07_10@^\&amp;8"/>
      <sheetName val="[temp.xls]Ü5)bÝ/8)6)&amp;&amp;"/>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14_07_10_CIVIL_W _1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__¢&amp;___ú5#_______2"/>
      <sheetName val="Combined_Results_1"/>
      <sheetName val="w't_table1"/>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PROCURE"/>
      <sheetName val="단면가정"/>
      <sheetName val="설계조건"/>
      <sheetName val="LOADDAT"/>
      <sheetName val="steam outlet"/>
      <sheetName val="wdr bldg"/>
      <sheetName val="Material"/>
      <sheetName val="Lookup"/>
      <sheetName val="Fill this out first___"/>
      <sheetName val="PMS"/>
      <sheetName val="DISTRIBUTION"/>
      <sheetName val="Timesheet"/>
      <sheetName val="2_civil-RA2"/>
      <sheetName val="2_civil-RA3"/>
      <sheetName val="Labels"/>
      <sheetName val="14_07_10_CIVIL_W _15"/>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14_07_10_CIVIL_W _19"/>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TITLES"/>
      <sheetName val="Rate"/>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Sump"/>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Master Sheet"/>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Quantity"/>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 09.07.10 M顅ᎆ뤀ᨇ԰_x0000_缀_x0000_"/>
      <sheetName val="08.07.10헾】_x0005__x0000__x0000__x0000__x0000_ꎋ"/>
      <sheetName val=" _x000a_¢_x0002_&amp;_x0000__x0000__x0000_ú5#_x0000__x0000__x0000__x0000__x0000__x0000__x0000_"/>
      <sheetName val="  ¢_x0002_&amp;_x0000__x0000__x0000_ú5#_x0000__x0000__x0000__x0000__x0000__x0000__x0000_"/>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08.07.10헾】_x0005_??_x0005__x0000__x0000_"/>
      <sheetName val="14.07.10@^\_x0001_&amp;_x0000__x0000__x0000__x0012_8"/>
      <sheetName val="_x0000__x0000__x0000__x0000__x0000__x0000__x0000_Ü5)_x0000__x001e_bÝ/_x0012_8)_x0000__x0012_6)_x0000_&amp;_x0000__x0000__x0000_&amp;_x0000__x0000__x0000_"/>
      <sheetName val="_x0001__x0000__x0000__x0000_"/>
      <sheetName val=" 09.07.10 M顅ᎆ뤀ᨇ԰_x0000_v喐"/>
      <sheetName val=" 09.07.10 M顅ᎆ뤀ᨇ԰_x0000_È盰"/>
      <sheetName val="08.07.10헾】_x0005__x0000__x0000"/>
      <sheetName val="08.07.10헾】_x0005_ꎋ"/>
      <sheetName val="14.07.10@_x0003_&amp;Ò:"/>
      <sheetName val="08.07.10헾】_x0005_??_x0005_"/>
      <sheetName val="14.07.10@^\_x0001_&amp;_x0012_8"/>
      <sheetName val=" 09.07.10 M顅ᎆ뤀ᨇ԰v喐"/>
      <sheetName val="08.07.10헾】_x0005__x0000"/>
      <sheetName val="08.07.10헾】_x0005_??헾⿂_x0005__x0000_"/>
      <sheetName val="B3-B4-B5-_x0006__x0000_"/>
      <sheetName val="_x0000__x0017__x0000__x0012__x0000__x000f__x0000__x0012__x0000__x0013__x0000__x000a__x0000__x001a__x0000__x001b__x0000__x0017__x0000_"/>
      <sheetName val="08.07.10헾】_x0005_??ꮸ⽚_x0005__x0000_"/>
      <sheetName val="08.07.10헾】_x0005_??丵⼽_x0005__x0000_"/>
      <sheetName val=" _x000d_¢_x0002_&amp;_x0000__x0000__x0000_ú5#_x0000__x0000__x0000__x0000__x0000__x0000__x0000_"/>
      <sheetName val="08.07.10_x0000__x0000_ⴠ_x0000__x0000__x0000_㭮㢝輜_x0018_"/>
      <sheetName val="ᬀᜀሀༀሀ_x0000__x0000__x0000__x0000__x0000__x0000__x0000__x0000__x0000__x0000__x0000__x0000__x0000_"/>
      <sheetName val="08.07.10헾】_x0005_??헾⽀_x0005__x0000_"/>
      <sheetName val="08.07.10헾】_x0005_??헾⾑_x0005__x0000_"/>
      <sheetName val="08.07.10헾】_x0005_??헾　_x0005__x0000_"/>
      <sheetName val="_x0000__x0017__x0000__x0012__x0000__x000f__x0000__x0012__x0000__x0013__x0000_ _x0000__x001a__x0000__x001b__x0000__x0017__x0000_"/>
      <sheetName val="08.07.10 CIVIՌ_x0000_缀_x0000__x0000_"/>
      <sheetName val=" _¢_x0002_&amp;_x0000__x0000__x0000"/>
      <sheetName val="Eqpmnt Pln_x0000_"/>
      <sheetName val=" _x000a_¢_x0002_&amp;_x0000__x0000_"/>
      <sheetName val="08.07.10헾】_x0005_??睮は_x0005__x0000_"/>
      <sheetName val="_x0017__x0000__x0012__x0000__x000f__x0000__x0012__x0000__x0013__x0000__x001a__x0000__x0013__x0000__x000b__x0000__x0006__x0000__x0011__x0000__x0010__x0000__x0007__x0000__x0003__x0000__x0003_"/>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헾⿂_x0005__x0000_"/>
      <sheetName val="08.07.10헾】_x0005___ꮸ⽚_x0005__x0000_"/>
      <sheetName val="08.07.10헾】_x0005___丵⼽_x0005__x0000_"/>
      <sheetName val="08.07.10헾】_x0005___헾⽀_x0005__x0000_"/>
      <sheetName val="08.07.10헾】_x0005___헾⾑_x0005__x0000_"/>
      <sheetName val="08.07.10헾】_x0005___헾　_x0005__x0000_"/>
      <sheetName val="  ¢_x0002_&amp;_x0000__x0000_"/>
      <sheetName val="08.07.10헾】_x0005_?︀ᇕ԰_x0000_缀"/>
      <sheetName val="08.07.10헾】_x0005_?/_x0000_退Ý_x0000_"/>
      <sheetName val="08.07.10_x0000__x0000_쪸_x0000__x0000__x0000_㱗褰譬'"/>
      <sheetName val="[temp.xls]14.07.10@_x0000__x0003_&amp;_x0000__x0000__x0000_Ò:"/>
      <sheetName val="[temp.xls]14.07.10@^\_x0001_&amp;_x0000__x0000__x0000__x0012_8"/>
      <sheetName val="14.07.10@_x0000__x0003_&amp;_x0000"/>
      <sheetName val="_x0000__x0000__x0000__x0000__x0"/>
      <sheetName val="  ¢_x0002_&amp;_x0000__x0000__x0000"/>
      <sheetName val=" _x000d_¢_x0002_&amp;_x0000__x0000_"/>
      <sheetName val="14.07.10@^__x0001_&amp;_x0000__x000"/>
      <sheetName val="_x0000__x0017__x0000__x0012__x0"/>
      <sheetName val="ᬀᜀሀༀሀ_x0000__x0000__x0000__x000"/>
      <sheetName val="08.07.10_x0000__x0000_ⴠ_x0000__"/>
      <sheetName val="08.07.10 CIVIՌ_x0000_缀_x0000__x"/>
      <sheetName val=" _¢_x0002_&amp;_x0000__x0000_"/>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2. Input Main "/>
      <sheetName val="R"/>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_x0000__x0017__x0000__x0012__x0000__x000f__x0000__x0012__x0000__x0013__x0000_ _x0000__x001a__x0000__x001b__x0000__x0012__x0000_"/>
      <sheetName val="[temp.xls]08.07.10헾】_x0005_?/_x0000_退Ý_x0000_"/>
      <sheetName val="08.07.10헾】_x0005__蠄ሹꠀ䁮"/>
      <sheetName val="08.07.10헾】_x0005__蠌ሹ⠀䁫"/>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ow r="19">
          <cell r="J19">
            <v>1.0499999999999999E-3</v>
          </cell>
        </row>
      </sheetData>
      <sheetData sheetId="34">
        <row r="19">
          <cell r="J19">
            <v>1.0499999999999999E-3</v>
          </cell>
        </row>
      </sheetData>
      <sheetData sheetId="35">
        <row r="19">
          <cell r="J19">
            <v>1.0499999999999999E-3</v>
          </cell>
        </row>
      </sheetData>
      <sheetData sheetId="36">
        <row r="19">
          <cell r="J19">
            <v>1.0499999999999999E-3</v>
          </cell>
        </row>
      </sheetData>
      <sheetData sheetId="37">
        <row r="19">
          <cell r="J19">
            <v>1.0499999999999999E-3</v>
          </cell>
        </row>
      </sheetData>
      <sheetData sheetId="38">
        <row r="19">
          <cell r="J19">
            <v>1.0499999999999999E-3</v>
          </cell>
        </row>
      </sheetData>
      <sheetData sheetId="39">
        <row r="19">
          <cell r="J19">
            <v>1.0499999999999999E-3</v>
          </cell>
        </row>
      </sheetData>
      <sheetData sheetId="40">
        <row r="19">
          <cell r="J19">
            <v>1.0499999999999999E-3</v>
          </cell>
        </row>
      </sheetData>
      <sheetData sheetId="41">
        <row r="19">
          <cell r="J19">
            <v>1.0499999999999999E-3</v>
          </cell>
        </row>
      </sheetData>
      <sheetData sheetId="42">
        <row r="19">
          <cell r="J19">
            <v>1.0499999999999999E-3</v>
          </cell>
        </row>
      </sheetData>
      <sheetData sheetId="43">
        <row r="19">
          <cell r="J19">
            <v>1.0499999999999999E-3</v>
          </cell>
        </row>
      </sheetData>
      <sheetData sheetId="44">
        <row r="19">
          <cell r="J19">
            <v>1.0499999999999999E-3</v>
          </cell>
        </row>
      </sheetData>
      <sheetData sheetId="45">
        <row r="19">
          <cell r="J19">
            <v>1.0499999999999999E-3</v>
          </cell>
        </row>
      </sheetData>
      <sheetData sheetId="46">
        <row r="19">
          <cell r="J19">
            <v>1.0499999999999999E-3</v>
          </cell>
        </row>
      </sheetData>
      <sheetData sheetId="47">
        <row r="19">
          <cell r="J19">
            <v>1.0499999999999999E-3</v>
          </cell>
        </row>
      </sheetData>
      <sheetData sheetId="48">
        <row r="19">
          <cell r="J19">
            <v>1.0499999999999999E-3</v>
          </cell>
        </row>
      </sheetData>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ow r="19">
          <cell r="J19">
            <v>1.0499999999999999E-3</v>
          </cell>
        </row>
      </sheetData>
      <sheetData sheetId="67">
        <row r="19">
          <cell r="J19">
            <v>1.0499999999999999E-3</v>
          </cell>
        </row>
      </sheetData>
      <sheetData sheetId="68">
        <row r="19">
          <cell r="J19">
            <v>1.0499999999999999E-3</v>
          </cell>
        </row>
      </sheetData>
      <sheetData sheetId="69"/>
      <sheetData sheetId="70">
        <row r="19">
          <cell r="J19">
            <v>1.0499999999999999E-3</v>
          </cell>
        </row>
      </sheetData>
      <sheetData sheetId="71">
        <row r="19">
          <cell r="J19">
            <v>1.0499999999999999E-3</v>
          </cell>
        </row>
      </sheetData>
      <sheetData sheetId="72">
        <row r="19">
          <cell r="J19">
            <v>1.0499999999999999E-3</v>
          </cell>
        </row>
      </sheetData>
      <sheetData sheetId="73">
        <row r="19">
          <cell r="J19">
            <v>1.0499999999999999E-3</v>
          </cell>
        </row>
      </sheetData>
      <sheetData sheetId="74"/>
      <sheetData sheetId="75"/>
      <sheetData sheetId="76">
        <row r="19">
          <cell r="J19">
            <v>1.0499999999999999E-3</v>
          </cell>
        </row>
      </sheetData>
      <sheetData sheetId="77"/>
      <sheetData sheetId="78"/>
      <sheetData sheetId="79"/>
      <sheetData sheetId="80"/>
      <sheetData sheetId="81"/>
      <sheetData sheetId="82">
        <row r="19">
          <cell r="J19">
            <v>1.0499999999999999E-3</v>
          </cell>
        </row>
      </sheetData>
      <sheetData sheetId="83">
        <row r="19">
          <cell r="J19">
            <v>1.0499999999999999E-3</v>
          </cell>
        </row>
      </sheetData>
      <sheetData sheetId="84">
        <row r="19">
          <cell r="J19">
            <v>1.0499999999999999E-3</v>
          </cell>
        </row>
      </sheetData>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ow r="19">
          <cell r="J19">
            <v>1.0499999999999999E-3</v>
          </cell>
        </row>
      </sheetData>
      <sheetData sheetId="256">
        <row r="19">
          <cell r="J19">
            <v>1.0499999999999999E-3</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ow r="19">
          <cell r="J19">
            <v>1.0499999999999999E-3</v>
          </cell>
        </row>
      </sheetData>
      <sheetData sheetId="267">
        <row r="19">
          <cell r="J19">
            <v>1.0499999999999999E-3</v>
          </cell>
        </row>
      </sheetData>
      <sheetData sheetId="268" refreshError="1"/>
      <sheetData sheetId="269">
        <row r="19">
          <cell r="J19">
            <v>1.0499999999999999E-3</v>
          </cell>
        </row>
      </sheetData>
      <sheetData sheetId="270">
        <row r="19">
          <cell r="J19">
            <v>1.0499999999999999E-3</v>
          </cell>
        </row>
      </sheetData>
      <sheetData sheetId="271">
        <row r="19">
          <cell r="J19">
            <v>1.0499999999999999E-3</v>
          </cell>
        </row>
      </sheetData>
      <sheetData sheetId="272">
        <row r="19">
          <cell r="J19">
            <v>1.0499999999999999E-3</v>
          </cell>
        </row>
      </sheetData>
      <sheetData sheetId="273">
        <row r="19">
          <cell r="J19">
            <v>1.0499999999999999E-3</v>
          </cell>
        </row>
      </sheetData>
      <sheetData sheetId="274">
        <row r="19">
          <cell r="J19">
            <v>1.0499999999999999E-3</v>
          </cell>
        </row>
      </sheetData>
      <sheetData sheetId="275" refreshError="1"/>
      <sheetData sheetId="276" refreshError="1"/>
      <sheetData sheetId="277" refreshError="1"/>
      <sheetData sheetId="278">
        <row r="19">
          <cell r="J19">
            <v>1.0499999999999999E-3</v>
          </cell>
        </row>
      </sheetData>
      <sheetData sheetId="279">
        <row r="19">
          <cell r="J19">
            <v>1.0499999999999999E-3</v>
          </cell>
        </row>
      </sheetData>
      <sheetData sheetId="280">
        <row r="19">
          <cell r="J19">
            <v>1.0499999999999999E-3</v>
          </cell>
        </row>
      </sheetData>
      <sheetData sheetId="281">
        <row r="19">
          <cell r="J19">
            <v>1.0499999999999999E-3</v>
          </cell>
        </row>
      </sheetData>
      <sheetData sheetId="282"/>
      <sheetData sheetId="283">
        <row r="19">
          <cell r="J19">
            <v>1.0499999999999999E-3</v>
          </cell>
        </row>
      </sheetData>
      <sheetData sheetId="284">
        <row r="19">
          <cell r="J19">
            <v>1.0499999999999999E-3</v>
          </cell>
        </row>
      </sheetData>
      <sheetData sheetId="285">
        <row r="19">
          <cell r="J19">
            <v>1.0499999999999999E-3</v>
          </cell>
        </row>
      </sheetData>
      <sheetData sheetId="286">
        <row r="19">
          <cell r="J19">
            <v>1.0499999999999999E-3</v>
          </cell>
        </row>
      </sheetData>
      <sheetData sheetId="287">
        <row r="19">
          <cell r="J19">
            <v>1.0499999999999999E-3</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refreshError="1"/>
      <sheetData sheetId="438"/>
      <sheetData sheetId="439"/>
      <sheetData sheetId="440"/>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sheetData sheetId="450"/>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ow r="19">
          <cell r="J19">
            <v>1.0499999999999999E-3</v>
          </cell>
        </row>
      </sheetData>
      <sheetData sheetId="464">
        <row r="19">
          <cell r="J19">
            <v>1.0499999999999999E-3</v>
          </cell>
        </row>
      </sheetData>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sheetData sheetId="588"/>
      <sheetData sheetId="589"/>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sheetData sheetId="768" refreshError="1"/>
      <sheetData sheetId="769">
        <row r="19">
          <cell r="J19">
            <v>1.0499999999999999E-3</v>
          </cell>
        </row>
      </sheetData>
      <sheetData sheetId="770">
        <row r="19">
          <cell r="J19">
            <v>1.0499999999999999E-3</v>
          </cell>
        </row>
      </sheetData>
      <sheetData sheetId="771">
        <row r="19">
          <cell r="J19">
            <v>1.0499999999999999E-3</v>
          </cell>
        </row>
      </sheetData>
      <sheetData sheetId="772">
        <row r="19">
          <cell r="J19">
            <v>1.0499999999999999E-3</v>
          </cell>
        </row>
      </sheetData>
      <sheetData sheetId="773">
        <row r="19">
          <cell r="J19">
            <v>1.0499999999999999E-3</v>
          </cell>
        </row>
      </sheetData>
      <sheetData sheetId="774">
        <row r="19">
          <cell r="J19">
            <v>1.0499999999999999E-3</v>
          </cell>
        </row>
      </sheetData>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sheetData sheetId="923" refreshError="1"/>
      <sheetData sheetId="924"/>
      <sheetData sheetId="925" refreshError="1"/>
      <sheetData sheetId="926"/>
      <sheetData sheetId="927" refreshError="1"/>
      <sheetData sheetId="928" refreshError="1"/>
      <sheetData sheetId="929"/>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sheetData sheetId="1377"/>
      <sheetData sheetId="1378" refreshError="1"/>
      <sheetData sheetId="1379" refreshError="1"/>
      <sheetData sheetId="1380" refreshError="1"/>
      <sheetData sheetId="1381"/>
      <sheetData sheetId="1382" refreshError="1"/>
      <sheetData sheetId="1383" refreshError="1"/>
      <sheetData sheetId="1384" refreshError="1"/>
      <sheetData sheetId="1385" refreshError="1"/>
      <sheetData sheetId="1386"/>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ow r="19">
          <cell r="J19">
            <v>1.0499999999999999E-3</v>
          </cell>
        </row>
      </sheetData>
      <sheetData sheetId="1407" refreshError="1"/>
      <sheetData sheetId="1408" refreshError="1"/>
      <sheetData sheetId="1409" refreshError="1"/>
      <sheetData sheetId="1410" refreshError="1"/>
      <sheetData sheetId="1411" refreshError="1"/>
      <sheetData sheetId="1412" refreshError="1"/>
      <sheetData sheetId="1413"/>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9">
          <cell r="J19">
            <v>1.0499999999999999E-3</v>
          </cell>
        </row>
      </sheetData>
      <sheetData sheetId="1422">
        <row r="19">
          <cell r="J19">
            <v>1.0499999999999999E-3</v>
          </cell>
        </row>
      </sheetData>
      <sheetData sheetId="1423">
        <row r="19">
          <cell r="J19">
            <v>1.0499999999999999E-3</v>
          </cell>
        </row>
      </sheetData>
      <sheetData sheetId="1424">
        <row r="19">
          <cell r="J19">
            <v>1.0499999999999999E-3</v>
          </cell>
        </row>
      </sheetData>
      <sheetData sheetId="1425">
        <row r="19">
          <cell r="J19">
            <v>1.0499999999999999E-3</v>
          </cell>
        </row>
      </sheetData>
      <sheetData sheetId="1426">
        <row r="19">
          <cell r="J19">
            <v>1.0499999999999999E-3</v>
          </cell>
        </row>
      </sheetData>
      <sheetData sheetId="1427">
        <row r="19">
          <cell r="J19">
            <v>1.0499999999999999E-3</v>
          </cell>
        </row>
      </sheetData>
      <sheetData sheetId="1428">
        <row r="19">
          <cell r="J19">
            <v>1.0499999999999999E-3</v>
          </cell>
        </row>
      </sheetData>
      <sheetData sheetId="1429">
        <row r="19">
          <cell r="J19">
            <v>1.0499999999999999E-3</v>
          </cell>
        </row>
      </sheetData>
      <sheetData sheetId="1430">
        <row r="19">
          <cell r="J19">
            <v>1.0499999999999999E-3</v>
          </cell>
        </row>
      </sheetData>
      <sheetData sheetId="1431">
        <row r="19">
          <cell r="J19">
            <v>1.0499999999999999E-3</v>
          </cell>
        </row>
      </sheetData>
      <sheetData sheetId="1432">
        <row r="19">
          <cell r="J19">
            <v>1.0499999999999999E-3</v>
          </cell>
        </row>
      </sheetData>
      <sheetData sheetId="1433">
        <row r="19">
          <cell r="J19">
            <v>1.0499999999999999E-3</v>
          </cell>
        </row>
      </sheetData>
      <sheetData sheetId="1434">
        <row r="19">
          <cell r="J19">
            <v>1.0499999999999999E-3</v>
          </cell>
        </row>
      </sheetData>
      <sheetData sheetId="1435">
        <row r="19">
          <cell r="J19">
            <v>1.0499999999999999E-3</v>
          </cell>
        </row>
      </sheetData>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ow r="19">
          <cell r="J19">
            <v>1.0499999999999999E-3</v>
          </cell>
        </row>
      </sheetData>
      <sheetData sheetId="1790">
        <row r="19">
          <cell r="J19">
            <v>1.0499999999999999E-3</v>
          </cell>
        </row>
      </sheetData>
      <sheetData sheetId="1791">
        <row r="19">
          <cell r="J19">
            <v>1.0499999999999999E-3</v>
          </cell>
        </row>
      </sheetData>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sheetData sheetId="1823"/>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sheetData sheetId="1853" refreshError="1"/>
      <sheetData sheetId="1854" refreshError="1"/>
      <sheetData sheetId="1855" refreshError="1"/>
      <sheetData sheetId="1856"/>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ow r="19">
          <cell r="J19">
            <v>1.0499999999999999E-3</v>
          </cell>
        </row>
      </sheetData>
      <sheetData sheetId="2203">
        <row r="19">
          <cell r="J19">
            <v>1.0499999999999999E-3</v>
          </cell>
        </row>
      </sheetData>
      <sheetData sheetId="2204">
        <row r="19">
          <cell r="J19">
            <v>1.0499999999999999E-3</v>
          </cell>
        </row>
      </sheetData>
      <sheetData sheetId="2205">
        <row r="19">
          <cell r="J19">
            <v>1.0499999999999999E-3</v>
          </cell>
        </row>
      </sheetData>
      <sheetData sheetId="2206">
        <row r="19">
          <cell r="J19">
            <v>1.0499999999999999E-3</v>
          </cell>
        </row>
      </sheetData>
      <sheetData sheetId="2207">
        <row r="19">
          <cell r="J19">
            <v>1.0499999999999999E-3</v>
          </cell>
        </row>
      </sheetData>
      <sheetData sheetId="2208">
        <row r="19">
          <cell r="J19">
            <v>1.0499999999999999E-3</v>
          </cell>
        </row>
      </sheetData>
      <sheetData sheetId="2209">
        <row r="19">
          <cell r="J19">
            <v>1.0499999999999999E-3</v>
          </cell>
        </row>
      </sheetData>
      <sheetData sheetId="2210">
        <row r="19">
          <cell r="J19">
            <v>1.0499999999999999E-3</v>
          </cell>
        </row>
      </sheetData>
      <sheetData sheetId="2211">
        <row r="19">
          <cell r="J19">
            <v>1.0499999999999999E-3</v>
          </cell>
        </row>
      </sheetData>
      <sheetData sheetId="2212">
        <row r="19">
          <cell r="J19">
            <v>1.0499999999999999E-3</v>
          </cell>
        </row>
      </sheetData>
      <sheetData sheetId="2213">
        <row r="19">
          <cell r="J19">
            <v>1.0499999999999999E-3</v>
          </cell>
        </row>
      </sheetData>
      <sheetData sheetId="2214">
        <row r="19">
          <cell r="J19">
            <v>1.0499999999999999E-3</v>
          </cell>
        </row>
      </sheetData>
      <sheetData sheetId="2215">
        <row r="19">
          <cell r="J19">
            <v>1.0499999999999999E-3</v>
          </cell>
        </row>
      </sheetData>
      <sheetData sheetId="2216">
        <row r="19">
          <cell r="J19">
            <v>1.0499999999999999E-3</v>
          </cell>
        </row>
      </sheetData>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ow r="19">
          <cell r="J19">
            <v>1.0499999999999999E-3</v>
          </cell>
        </row>
      </sheetData>
      <sheetData sheetId="2559">
        <row r="19">
          <cell r="J19">
            <v>1.0499999999999999E-3</v>
          </cell>
        </row>
      </sheetData>
      <sheetData sheetId="2560">
        <row r="19">
          <cell r="J19">
            <v>1.0499999999999999E-3</v>
          </cell>
        </row>
      </sheetData>
      <sheetData sheetId="2561">
        <row r="19">
          <cell r="J19">
            <v>1.0499999999999999E-3</v>
          </cell>
        </row>
      </sheetData>
      <sheetData sheetId="2562">
        <row r="19">
          <cell r="J19">
            <v>1.0499999999999999E-3</v>
          </cell>
        </row>
      </sheetData>
      <sheetData sheetId="2563">
        <row r="19">
          <cell r="J19">
            <v>1.0499999999999999E-3</v>
          </cell>
        </row>
      </sheetData>
      <sheetData sheetId="2564">
        <row r="19">
          <cell r="J19">
            <v>1.0499999999999999E-3</v>
          </cell>
        </row>
      </sheetData>
      <sheetData sheetId="2565">
        <row r="19">
          <cell r="J19">
            <v>1.0499999999999999E-3</v>
          </cell>
        </row>
      </sheetData>
      <sheetData sheetId="2566">
        <row r="19">
          <cell r="J19">
            <v>1.0499999999999999E-3</v>
          </cell>
        </row>
      </sheetData>
      <sheetData sheetId="2567">
        <row r="19">
          <cell r="J19">
            <v>1.0499999999999999E-3</v>
          </cell>
        </row>
      </sheetData>
      <sheetData sheetId="2568">
        <row r="19">
          <cell r="J19">
            <v>1.0499999999999999E-3</v>
          </cell>
        </row>
      </sheetData>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ow r="19">
          <cell r="J19">
            <v>1.0499999999999999E-3</v>
          </cell>
        </row>
      </sheetData>
      <sheetData sheetId="4846">
        <row r="19">
          <cell r="J19">
            <v>1.0499999999999999E-3</v>
          </cell>
        </row>
      </sheetData>
      <sheetData sheetId="4847">
        <row r="19">
          <cell r="J19">
            <v>1.0499999999999999E-3</v>
          </cell>
        </row>
      </sheetData>
      <sheetData sheetId="4848">
        <row r="19">
          <cell r="J19">
            <v>1.0499999999999999E-3</v>
          </cell>
        </row>
      </sheetData>
      <sheetData sheetId="4849">
        <row r="19">
          <cell r="J19">
            <v>1.0499999999999999E-3</v>
          </cell>
        </row>
      </sheetData>
      <sheetData sheetId="4850">
        <row r="19">
          <cell r="J19">
            <v>1.0499999999999999E-3</v>
          </cell>
        </row>
      </sheetData>
      <sheetData sheetId="4851">
        <row r="19">
          <cell r="J19">
            <v>1.0499999999999999E-3</v>
          </cell>
        </row>
      </sheetData>
      <sheetData sheetId="4852">
        <row r="19">
          <cell r="J19">
            <v>1.0499999999999999E-3</v>
          </cell>
        </row>
      </sheetData>
      <sheetData sheetId="4853">
        <row r="19">
          <cell r="J19">
            <v>1.0499999999999999E-3</v>
          </cell>
        </row>
      </sheetData>
      <sheetData sheetId="4854">
        <row r="19">
          <cell r="J19">
            <v>1.0499999999999999E-3</v>
          </cell>
        </row>
      </sheetData>
      <sheetData sheetId="4855">
        <row r="19">
          <cell r="J19">
            <v>1.0499999999999999E-3</v>
          </cell>
        </row>
      </sheetData>
      <sheetData sheetId="4856">
        <row r="19">
          <cell r="J19">
            <v>1.0499999999999999E-3</v>
          </cell>
        </row>
      </sheetData>
      <sheetData sheetId="4857">
        <row r="19">
          <cell r="J19">
            <v>1.0499999999999999E-3</v>
          </cell>
        </row>
      </sheetData>
      <sheetData sheetId="4858">
        <row r="19">
          <cell r="J19">
            <v>1.0499999999999999E-3</v>
          </cell>
        </row>
      </sheetData>
      <sheetData sheetId="4859">
        <row r="19">
          <cell r="J19">
            <v>1.0499999999999999E-3</v>
          </cell>
        </row>
      </sheetData>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ow r="19">
          <cell r="J19">
            <v>1.0499999999999999E-3</v>
          </cell>
        </row>
      </sheetData>
      <sheetData sheetId="4912">
        <row r="19">
          <cell r="J19">
            <v>1.0499999999999999E-3</v>
          </cell>
        </row>
      </sheetData>
      <sheetData sheetId="4913">
        <row r="19">
          <cell r="J19">
            <v>1.0499999999999999E-3</v>
          </cell>
        </row>
      </sheetData>
      <sheetData sheetId="4914">
        <row r="19">
          <cell r="J19">
            <v>1.0499999999999999E-3</v>
          </cell>
        </row>
      </sheetData>
      <sheetData sheetId="4915">
        <row r="19">
          <cell r="J19">
            <v>1.0499999999999999E-3</v>
          </cell>
        </row>
      </sheetData>
      <sheetData sheetId="4916">
        <row r="19">
          <cell r="J19">
            <v>1.0499999999999999E-3</v>
          </cell>
        </row>
      </sheetData>
      <sheetData sheetId="4917">
        <row r="19">
          <cell r="J19">
            <v>1.0499999999999999E-3</v>
          </cell>
        </row>
      </sheetData>
      <sheetData sheetId="4918">
        <row r="19">
          <cell r="J19">
            <v>1.0499999999999999E-3</v>
          </cell>
        </row>
      </sheetData>
      <sheetData sheetId="4919">
        <row r="19">
          <cell r="J19">
            <v>1.0499999999999999E-3</v>
          </cell>
        </row>
      </sheetData>
      <sheetData sheetId="4920">
        <row r="19">
          <cell r="J19">
            <v>1.0499999999999999E-3</v>
          </cell>
        </row>
      </sheetData>
      <sheetData sheetId="4921">
        <row r="19">
          <cell r="J19">
            <v>1.0499999999999999E-3</v>
          </cell>
        </row>
      </sheetData>
      <sheetData sheetId="4922">
        <row r="19">
          <cell r="J19">
            <v>1.0499999999999999E-3</v>
          </cell>
        </row>
      </sheetData>
      <sheetData sheetId="4923">
        <row r="19">
          <cell r="J19">
            <v>1.0499999999999999E-3</v>
          </cell>
        </row>
      </sheetData>
      <sheetData sheetId="4924">
        <row r="19">
          <cell r="J19">
            <v>1.0499999999999999E-3</v>
          </cell>
        </row>
      </sheetData>
      <sheetData sheetId="4925">
        <row r="19">
          <cell r="J19">
            <v>1.0499999999999999E-3</v>
          </cell>
        </row>
      </sheetData>
      <sheetData sheetId="4926">
        <row r="19">
          <cell r="J19">
            <v>1.0499999999999999E-3</v>
          </cell>
        </row>
      </sheetData>
      <sheetData sheetId="4927">
        <row r="19">
          <cell r="J19">
            <v>1.0499999999999999E-3</v>
          </cell>
        </row>
      </sheetData>
      <sheetData sheetId="4928">
        <row r="19">
          <cell r="J19">
            <v>1.0499999999999999E-3</v>
          </cell>
        </row>
      </sheetData>
      <sheetData sheetId="4929">
        <row r="19">
          <cell r="J19">
            <v>1.0499999999999999E-3</v>
          </cell>
        </row>
      </sheetData>
      <sheetData sheetId="4930">
        <row r="19">
          <cell r="J19">
            <v>1.0499999999999999E-3</v>
          </cell>
        </row>
      </sheetData>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ow r="19">
          <cell r="J19">
            <v>1.0499999999999999E-3</v>
          </cell>
        </row>
      </sheetData>
      <sheetData sheetId="7116">
        <row r="19">
          <cell r="J19">
            <v>1.0499999999999999E-3</v>
          </cell>
        </row>
      </sheetData>
      <sheetData sheetId="7117">
        <row r="19">
          <cell r="J19">
            <v>1.0499999999999999E-3</v>
          </cell>
        </row>
      </sheetData>
      <sheetData sheetId="7118">
        <row r="19">
          <cell r="J19">
            <v>1.0499999999999999E-3</v>
          </cell>
        </row>
      </sheetData>
      <sheetData sheetId="7119">
        <row r="19">
          <cell r="J19">
            <v>1.0499999999999999E-3</v>
          </cell>
        </row>
      </sheetData>
      <sheetData sheetId="7120">
        <row r="19">
          <cell r="J19">
            <v>1.0499999999999999E-3</v>
          </cell>
        </row>
      </sheetData>
      <sheetData sheetId="7121">
        <row r="19">
          <cell r="J19">
            <v>1.0499999999999999E-3</v>
          </cell>
        </row>
      </sheetData>
      <sheetData sheetId="7122">
        <row r="19">
          <cell r="J19">
            <v>1.0499999999999999E-3</v>
          </cell>
        </row>
      </sheetData>
      <sheetData sheetId="7123">
        <row r="19">
          <cell r="J19">
            <v>1.0499999999999999E-3</v>
          </cell>
        </row>
      </sheetData>
      <sheetData sheetId="7124">
        <row r="19">
          <cell r="J19">
            <v>1.0499999999999999E-3</v>
          </cell>
        </row>
      </sheetData>
      <sheetData sheetId="7125">
        <row r="19">
          <cell r="J19">
            <v>1.0499999999999999E-3</v>
          </cell>
        </row>
      </sheetData>
      <sheetData sheetId="7126">
        <row r="19">
          <cell r="J19">
            <v>1.0499999999999999E-3</v>
          </cell>
        </row>
      </sheetData>
      <sheetData sheetId="7127">
        <row r="19">
          <cell r="J19">
            <v>1.0499999999999999E-3</v>
          </cell>
        </row>
      </sheetData>
      <sheetData sheetId="7128">
        <row r="19">
          <cell r="J19">
            <v>1.0499999999999999E-3</v>
          </cell>
        </row>
      </sheetData>
      <sheetData sheetId="7129">
        <row r="19">
          <cell r="J19">
            <v>1.0499999999999999E-3</v>
          </cell>
        </row>
      </sheetData>
      <sheetData sheetId="7130">
        <row r="19">
          <cell r="J19">
            <v>1.0499999999999999E-3</v>
          </cell>
        </row>
      </sheetData>
      <sheetData sheetId="7131">
        <row r="19">
          <cell r="J19">
            <v>1.0499999999999999E-3</v>
          </cell>
        </row>
      </sheetData>
      <sheetData sheetId="7132">
        <row r="19">
          <cell r="J19">
            <v>1.0499999999999999E-3</v>
          </cell>
        </row>
      </sheetData>
      <sheetData sheetId="7133">
        <row r="19">
          <cell r="J19">
            <v>1.0499999999999999E-3</v>
          </cell>
        </row>
      </sheetData>
      <sheetData sheetId="7134">
        <row r="19">
          <cell r="J19">
            <v>1.0499999999999999E-3</v>
          </cell>
        </row>
      </sheetData>
      <sheetData sheetId="7135">
        <row r="19">
          <cell r="J19">
            <v>1.0499999999999999E-3</v>
          </cell>
        </row>
      </sheetData>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efreshError="1"/>
      <sheetData sheetId="7836" refreshError="1"/>
      <sheetData sheetId="7837">
        <row r="19">
          <cell r="J19">
            <v>1.0499999999999999E-3</v>
          </cell>
        </row>
      </sheetData>
      <sheetData sheetId="7838">
        <row r="19">
          <cell r="J19">
            <v>1.0499999999999999E-3</v>
          </cell>
        </row>
      </sheetData>
      <sheetData sheetId="7839" refreshError="1"/>
      <sheetData sheetId="7840" refreshError="1"/>
      <sheetData sheetId="7841">
        <row r="19">
          <cell r="J19">
            <v>1.0499999999999999E-3</v>
          </cell>
        </row>
      </sheetData>
      <sheetData sheetId="7842">
        <row r="19">
          <cell r="J19">
            <v>1.0499999999999999E-3</v>
          </cell>
        </row>
      </sheetData>
      <sheetData sheetId="7843" refreshError="1"/>
      <sheetData sheetId="7844" refreshError="1"/>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ow r="19">
          <cell r="J19">
            <v>1.0499999999999999E-3</v>
          </cell>
        </row>
      </sheetData>
      <sheetData sheetId="7851">
        <row r="19">
          <cell r="J19">
            <v>1.0499999999999999E-3</v>
          </cell>
        </row>
      </sheetData>
      <sheetData sheetId="7852">
        <row r="19">
          <cell r="J19">
            <v>1.0499999999999999E-3</v>
          </cell>
        </row>
      </sheetData>
      <sheetData sheetId="7853">
        <row r="19">
          <cell r="J19">
            <v>1.0499999999999999E-3</v>
          </cell>
        </row>
      </sheetData>
      <sheetData sheetId="7854">
        <row r="19">
          <cell r="J19">
            <v>1.0499999999999999E-3</v>
          </cell>
        </row>
      </sheetData>
      <sheetData sheetId="7855">
        <row r="19">
          <cell r="J19">
            <v>1.0499999999999999E-3</v>
          </cell>
        </row>
      </sheetData>
      <sheetData sheetId="7856">
        <row r="19">
          <cell r="J19">
            <v>1.0499999999999999E-3</v>
          </cell>
        </row>
      </sheetData>
      <sheetData sheetId="7857">
        <row r="19">
          <cell r="J19">
            <v>1.0499999999999999E-3</v>
          </cell>
        </row>
      </sheetData>
      <sheetData sheetId="7858">
        <row r="19">
          <cell r="J19">
            <v>1.0499999999999999E-3</v>
          </cell>
        </row>
      </sheetData>
      <sheetData sheetId="7859">
        <row r="19">
          <cell r="J19">
            <v>1.0499999999999999E-3</v>
          </cell>
        </row>
      </sheetData>
      <sheetData sheetId="7860">
        <row r="19">
          <cell r="J19">
            <v>1.0499999999999999E-3</v>
          </cell>
        </row>
      </sheetData>
      <sheetData sheetId="7861">
        <row r="19">
          <cell r="J19">
            <v>1.0499999999999999E-3</v>
          </cell>
        </row>
      </sheetData>
      <sheetData sheetId="7862">
        <row r="19">
          <cell r="J19">
            <v>1.0499999999999999E-3</v>
          </cell>
        </row>
      </sheetData>
      <sheetData sheetId="7863">
        <row r="19">
          <cell r="J19">
            <v>1.0499999999999999E-3</v>
          </cell>
        </row>
      </sheetData>
      <sheetData sheetId="7864">
        <row r="19">
          <cell r="J19">
            <v>1.0499999999999999E-3</v>
          </cell>
        </row>
      </sheetData>
      <sheetData sheetId="7865">
        <row r="19">
          <cell r="J19">
            <v>1.0499999999999999E-3</v>
          </cell>
        </row>
      </sheetData>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ow r="19">
          <cell r="J19">
            <v>1.0499999999999999E-3</v>
          </cell>
        </row>
      </sheetData>
      <sheetData sheetId="7884">
        <row r="19">
          <cell r="J19">
            <v>1.0499999999999999E-3</v>
          </cell>
        </row>
      </sheetData>
      <sheetData sheetId="7885">
        <row r="19">
          <cell r="J19">
            <v>1.0499999999999999E-3</v>
          </cell>
        </row>
      </sheetData>
      <sheetData sheetId="7886">
        <row r="19">
          <cell r="J19">
            <v>1.0499999999999999E-3</v>
          </cell>
        </row>
      </sheetData>
      <sheetData sheetId="7887">
        <row r="19">
          <cell r="J19">
            <v>1.0499999999999999E-3</v>
          </cell>
        </row>
      </sheetData>
      <sheetData sheetId="7888">
        <row r="19">
          <cell r="J19">
            <v>1.0499999999999999E-3</v>
          </cell>
        </row>
      </sheetData>
      <sheetData sheetId="7889">
        <row r="19">
          <cell r="J19">
            <v>1.0499999999999999E-3</v>
          </cell>
        </row>
      </sheetData>
      <sheetData sheetId="7890">
        <row r="19">
          <cell r="J19">
            <v>1.0499999999999999E-3</v>
          </cell>
        </row>
      </sheetData>
      <sheetData sheetId="7891">
        <row r="19">
          <cell r="J19">
            <v>1.0499999999999999E-3</v>
          </cell>
        </row>
      </sheetData>
      <sheetData sheetId="7892">
        <row r="19">
          <cell r="J19">
            <v>1.0499999999999999E-3</v>
          </cell>
        </row>
      </sheetData>
      <sheetData sheetId="7893">
        <row r="19">
          <cell r="J19">
            <v>1.0499999999999999E-3</v>
          </cell>
        </row>
      </sheetData>
      <sheetData sheetId="7894">
        <row r="19">
          <cell r="J19">
            <v>1.0499999999999999E-3</v>
          </cell>
        </row>
      </sheetData>
      <sheetData sheetId="7895">
        <row r="19">
          <cell r="J19">
            <v>1.0499999999999999E-3</v>
          </cell>
        </row>
      </sheetData>
      <sheetData sheetId="7896">
        <row r="19">
          <cell r="J19">
            <v>1.0499999999999999E-3</v>
          </cell>
        </row>
      </sheetData>
      <sheetData sheetId="7897">
        <row r="19">
          <cell r="J19">
            <v>1.0499999999999999E-3</v>
          </cell>
        </row>
      </sheetData>
      <sheetData sheetId="7898">
        <row r="19">
          <cell r="J19">
            <v>1.0499999999999999E-3</v>
          </cell>
        </row>
      </sheetData>
      <sheetData sheetId="7899">
        <row r="19">
          <cell r="J19">
            <v>1.0499999999999999E-3</v>
          </cell>
        </row>
      </sheetData>
      <sheetData sheetId="7900">
        <row r="19">
          <cell r="J19">
            <v>1.0499999999999999E-3</v>
          </cell>
        </row>
      </sheetData>
      <sheetData sheetId="7901">
        <row r="19">
          <cell r="J19">
            <v>1.0499999999999999E-3</v>
          </cell>
        </row>
      </sheetData>
      <sheetData sheetId="7902">
        <row r="19">
          <cell r="J19">
            <v>1.0499999999999999E-3</v>
          </cell>
        </row>
      </sheetData>
      <sheetData sheetId="7903">
        <row r="19">
          <cell r="J19">
            <v>1.0499999999999999E-3</v>
          </cell>
        </row>
      </sheetData>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ow r="19">
          <cell r="J19">
            <v>1.0499999999999999E-3</v>
          </cell>
        </row>
      </sheetData>
      <sheetData sheetId="9769" refreshError="1"/>
      <sheetData sheetId="9770">
        <row r="19">
          <cell r="J19">
            <v>1.0499999999999999E-3</v>
          </cell>
        </row>
      </sheetData>
      <sheetData sheetId="9771">
        <row r="19">
          <cell r="J19">
            <v>1.0499999999999999E-3</v>
          </cell>
        </row>
      </sheetData>
      <sheetData sheetId="9772">
        <row r="19">
          <cell r="J19">
            <v>1.0499999999999999E-3</v>
          </cell>
        </row>
      </sheetData>
      <sheetData sheetId="9773">
        <row r="19">
          <cell r="J19">
            <v>1.0499999999999999E-3</v>
          </cell>
        </row>
      </sheetData>
      <sheetData sheetId="9774">
        <row r="19">
          <cell r="J19">
            <v>1.0499999999999999E-3</v>
          </cell>
        </row>
      </sheetData>
      <sheetData sheetId="9775">
        <row r="19">
          <cell r="J19">
            <v>1.0499999999999999E-3</v>
          </cell>
        </row>
      </sheetData>
      <sheetData sheetId="9776">
        <row r="19">
          <cell r="J19">
            <v>1.0499999999999999E-3</v>
          </cell>
        </row>
      </sheetData>
      <sheetData sheetId="9777" refreshError="1"/>
      <sheetData sheetId="9778" refreshError="1"/>
      <sheetData sheetId="9779" refreshError="1"/>
      <sheetData sheetId="9780">
        <row r="19">
          <cell r="J19">
            <v>1.0499999999999999E-3</v>
          </cell>
        </row>
      </sheetData>
      <sheetData sheetId="9781">
        <row r="19">
          <cell r="J19">
            <v>1.0499999999999999E-3</v>
          </cell>
        </row>
      </sheetData>
      <sheetData sheetId="9782">
        <row r="19">
          <cell r="J19">
            <v>1.0499999999999999E-3</v>
          </cell>
        </row>
      </sheetData>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ow r="19">
          <cell r="J19">
            <v>1.0499999999999999E-3</v>
          </cell>
        </row>
      </sheetData>
      <sheetData sheetId="10237">
        <row r="19">
          <cell r="J19">
            <v>1.0499999999999999E-3</v>
          </cell>
        </row>
      </sheetData>
      <sheetData sheetId="10238">
        <row r="19">
          <cell r="J19">
            <v>1.0499999999999999E-3</v>
          </cell>
        </row>
      </sheetData>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sheetData sheetId="10251">
        <row r="19">
          <cell r="J19">
            <v>1.0499999999999999E-3</v>
          </cell>
        </row>
      </sheetData>
      <sheetData sheetId="10252" refreshError="1"/>
      <sheetData sheetId="10253">
        <row r="19">
          <cell r="J19">
            <v>1.0499999999999999E-3</v>
          </cell>
        </row>
      </sheetData>
      <sheetData sheetId="10254">
        <row r="19">
          <cell r="J19">
            <v>1.0499999999999999E-3</v>
          </cell>
        </row>
      </sheetData>
      <sheetData sheetId="10255">
        <row r="19">
          <cell r="J19">
            <v>1.0499999999999999E-3</v>
          </cell>
        </row>
      </sheetData>
      <sheetData sheetId="10256">
        <row r="19">
          <cell r="J19">
            <v>1.0499999999999999E-3</v>
          </cell>
        </row>
      </sheetData>
      <sheetData sheetId="10257">
        <row r="19">
          <cell r="J19">
            <v>1.0499999999999999E-3</v>
          </cell>
        </row>
      </sheetData>
      <sheetData sheetId="10258">
        <row r="19">
          <cell r="J19">
            <v>1.0499999999999999E-3</v>
          </cell>
        </row>
      </sheetData>
      <sheetData sheetId="10259">
        <row r="19">
          <cell r="J19">
            <v>1.0499999999999999E-3</v>
          </cell>
        </row>
      </sheetData>
      <sheetData sheetId="10260">
        <row r="19">
          <cell r="J19">
            <v>1.0499999999999999E-3</v>
          </cell>
        </row>
      </sheetData>
      <sheetData sheetId="10261">
        <row r="19">
          <cell r="J19">
            <v>1.0499999999999999E-3</v>
          </cell>
        </row>
      </sheetData>
      <sheetData sheetId="10262">
        <row r="19">
          <cell r="J19">
            <v>1.0499999999999999E-3</v>
          </cell>
        </row>
      </sheetData>
      <sheetData sheetId="10263">
        <row r="19">
          <cell r="J19">
            <v>1.0499999999999999E-3</v>
          </cell>
        </row>
      </sheetData>
      <sheetData sheetId="10264">
        <row r="19">
          <cell r="J19">
            <v>1.0499999999999999E-3</v>
          </cell>
        </row>
      </sheetData>
      <sheetData sheetId="10265">
        <row r="19">
          <cell r="J19">
            <v>1.0499999999999999E-3</v>
          </cell>
        </row>
      </sheetData>
      <sheetData sheetId="10266">
        <row r="19">
          <cell r="J19">
            <v>1.0499999999999999E-3</v>
          </cell>
        </row>
      </sheetData>
      <sheetData sheetId="10267">
        <row r="19">
          <cell r="J19">
            <v>1.0499999999999999E-3</v>
          </cell>
        </row>
      </sheetData>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efreshError="1"/>
      <sheetData sheetId="10551" refreshError="1"/>
      <sheetData sheetId="10552" refreshError="1"/>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ow r="19">
          <cell r="J19">
            <v>1.0499999999999999E-3</v>
          </cell>
        </row>
      </sheetData>
      <sheetData sheetId="10559">
        <row r="19">
          <cell r="J19">
            <v>1.0499999999999999E-3</v>
          </cell>
        </row>
      </sheetData>
      <sheetData sheetId="10560">
        <row r="19">
          <cell r="J19">
            <v>1.0499999999999999E-3</v>
          </cell>
        </row>
      </sheetData>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ow r="19">
          <cell r="J19">
            <v>1.0499999999999999E-3</v>
          </cell>
        </row>
      </sheetData>
      <sheetData sheetId="10566">
        <row r="19">
          <cell r="J19">
            <v>1.0499999999999999E-3</v>
          </cell>
        </row>
      </sheetData>
      <sheetData sheetId="10567">
        <row r="19">
          <cell r="J19">
            <v>1.0499999999999999E-3</v>
          </cell>
        </row>
      </sheetData>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efreshError="1"/>
      <sheetData sheetId="10940" refreshError="1"/>
      <sheetData sheetId="10941" refreshError="1"/>
      <sheetData sheetId="10942" refreshError="1"/>
      <sheetData sheetId="10943" refreshError="1"/>
      <sheetData sheetId="10944">
        <row r="19">
          <cell r="J19">
            <v>1.0499999999999999E-3</v>
          </cell>
        </row>
      </sheetData>
      <sheetData sheetId="10945">
        <row r="19">
          <cell r="J19">
            <v>1.0499999999999999E-3</v>
          </cell>
        </row>
      </sheetData>
      <sheetData sheetId="10946">
        <row r="19">
          <cell r="J19">
            <v>1.0499999999999999E-3</v>
          </cell>
        </row>
      </sheetData>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sheetData sheetId="11025"/>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ow r="19">
          <cell r="J19">
            <v>1.0499999999999999E-3</v>
          </cell>
        </row>
      </sheetData>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ow r="19">
          <cell r="J19">
            <v>1.0499999999999999E-3</v>
          </cell>
        </row>
      </sheetData>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sheetData sheetId="11197" refreshError="1"/>
      <sheetData sheetId="11198"/>
      <sheetData sheetId="11199"/>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ow r="19">
          <cell r="J19">
            <v>1.0499999999999999E-3</v>
          </cell>
        </row>
      </sheetData>
      <sheetData sheetId="11240">
        <row r="19">
          <cell r="J19">
            <v>1.0499999999999999E-3</v>
          </cell>
        </row>
      </sheetData>
      <sheetData sheetId="11241">
        <row r="19">
          <cell r="J19">
            <v>1.0499999999999999E-3</v>
          </cell>
        </row>
      </sheetData>
      <sheetData sheetId="11242">
        <row r="19">
          <cell r="J19">
            <v>1.0499999999999999E-3</v>
          </cell>
        </row>
      </sheetData>
      <sheetData sheetId="11243">
        <row r="19">
          <cell r="J19">
            <v>1.0499999999999999E-3</v>
          </cell>
        </row>
      </sheetData>
      <sheetData sheetId="11244">
        <row r="19">
          <cell r="J19">
            <v>1.0499999999999999E-3</v>
          </cell>
        </row>
      </sheetData>
      <sheetData sheetId="11245">
        <row r="19">
          <cell r="J19">
            <v>1.0499999999999999E-3</v>
          </cell>
        </row>
      </sheetData>
      <sheetData sheetId="11246">
        <row r="19">
          <cell r="J19">
            <v>1.0499999999999999E-3</v>
          </cell>
        </row>
      </sheetData>
      <sheetData sheetId="11247">
        <row r="19">
          <cell r="J19">
            <v>1.0499999999999999E-3</v>
          </cell>
        </row>
      </sheetData>
      <sheetData sheetId="11248">
        <row r="19">
          <cell r="J19">
            <v>1.0499999999999999E-3</v>
          </cell>
        </row>
      </sheetData>
      <sheetData sheetId="11249">
        <row r="19">
          <cell r="J19">
            <v>1.0499999999999999E-3</v>
          </cell>
        </row>
      </sheetData>
      <sheetData sheetId="11250">
        <row r="19">
          <cell r="J19">
            <v>1.0499999999999999E-3</v>
          </cell>
        </row>
      </sheetData>
      <sheetData sheetId="11251">
        <row r="19">
          <cell r="J19">
            <v>1.0499999999999999E-3</v>
          </cell>
        </row>
      </sheetData>
      <sheetData sheetId="11252">
        <row r="19">
          <cell r="J19">
            <v>1.0499999999999999E-3</v>
          </cell>
        </row>
      </sheetData>
      <sheetData sheetId="11253">
        <row r="19">
          <cell r="J19">
            <v>1.0499999999999999E-3</v>
          </cell>
        </row>
      </sheetData>
      <sheetData sheetId="11254">
        <row r="19">
          <cell r="J19">
            <v>1.0499999999999999E-3</v>
          </cell>
        </row>
      </sheetData>
      <sheetData sheetId="11255">
        <row r="19">
          <cell r="J19">
            <v>1.0499999999999999E-3</v>
          </cell>
        </row>
      </sheetData>
      <sheetData sheetId="11256">
        <row r="19">
          <cell r="J19">
            <v>1.0499999999999999E-3</v>
          </cell>
        </row>
      </sheetData>
      <sheetData sheetId="11257">
        <row r="19">
          <cell r="J19">
            <v>1.0499999999999999E-3</v>
          </cell>
        </row>
      </sheetData>
      <sheetData sheetId="11258">
        <row r="19">
          <cell r="J19">
            <v>1.0499999999999999E-3</v>
          </cell>
        </row>
      </sheetData>
      <sheetData sheetId="11259">
        <row r="19">
          <cell r="J19">
            <v>1.0499999999999999E-3</v>
          </cell>
        </row>
      </sheetData>
      <sheetData sheetId="11260">
        <row r="19">
          <cell r="J19">
            <v>1.0499999999999999E-3</v>
          </cell>
        </row>
      </sheetData>
      <sheetData sheetId="11261">
        <row r="19">
          <cell r="J19">
            <v>1.0499999999999999E-3</v>
          </cell>
        </row>
      </sheetData>
      <sheetData sheetId="11262">
        <row r="19">
          <cell r="J19">
            <v>1.0499999999999999E-3</v>
          </cell>
        </row>
      </sheetData>
      <sheetData sheetId="11263">
        <row r="19">
          <cell r="J19">
            <v>1.0499999999999999E-3</v>
          </cell>
        </row>
      </sheetData>
      <sheetData sheetId="11264">
        <row r="19">
          <cell r="J19">
            <v>1.0499999999999999E-3</v>
          </cell>
        </row>
      </sheetData>
      <sheetData sheetId="11265">
        <row r="19">
          <cell r="J19">
            <v>1.0499999999999999E-3</v>
          </cell>
        </row>
      </sheetData>
      <sheetData sheetId="11266">
        <row r="19">
          <cell r="J19">
            <v>1.0499999999999999E-3</v>
          </cell>
        </row>
      </sheetData>
      <sheetData sheetId="11267">
        <row r="19">
          <cell r="J19">
            <v>1.0499999999999999E-3</v>
          </cell>
        </row>
      </sheetData>
      <sheetData sheetId="11268">
        <row r="19">
          <cell r="J19">
            <v>1.0499999999999999E-3</v>
          </cell>
        </row>
      </sheetData>
      <sheetData sheetId="11269">
        <row r="19">
          <cell r="J19">
            <v>1.0499999999999999E-3</v>
          </cell>
        </row>
      </sheetData>
      <sheetData sheetId="11270">
        <row r="19">
          <cell r="J19">
            <v>1.0499999999999999E-3</v>
          </cell>
        </row>
      </sheetData>
      <sheetData sheetId="11271">
        <row r="19">
          <cell r="J19">
            <v>1.0499999999999999E-3</v>
          </cell>
        </row>
      </sheetData>
      <sheetData sheetId="11272">
        <row r="19">
          <cell r="J19">
            <v>1.0499999999999999E-3</v>
          </cell>
        </row>
      </sheetData>
      <sheetData sheetId="11273">
        <row r="19">
          <cell r="J19">
            <v>1.0499999999999999E-3</v>
          </cell>
        </row>
      </sheetData>
      <sheetData sheetId="11274">
        <row r="19">
          <cell r="J19">
            <v>1.0499999999999999E-3</v>
          </cell>
        </row>
      </sheetData>
      <sheetData sheetId="11275">
        <row r="19">
          <cell r="J19">
            <v>1.0499999999999999E-3</v>
          </cell>
        </row>
      </sheetData>
      <sheetData sheetId="11276">
        <row r="19">
          <cell r="J19">
            <v>1.0499999999999999E-3</v>
          </cell>
        </row>
      </sheetData>
      <sheetData sheetId="11277">
        <row r="19">
          <cell r="J19">
            <v>1.0499999999999999E-3</v>
          </cell>
        </row>
      </sheetData>
      <sheetData sheetId="11278">
        <row r="19">
          <cell r="J19">
            <v>1.0499999999999999E-3</v>
          </cell>
        </row>
      </sheetData>
      <sheetData sheetId="11279">
        <row r="19">
          <cell r="J19">
            <v>1.0499999999999999E-3</v>
          </cell>
        </row>
      </sheetData>
      <sheetData sheetId="11280">
        <row r="19">
          <cell r="J19">
            <v>1.0499999999999999E-3</v>
          </cell>
        </row>
      </sheetData>
      <sheetData sheetId="11281">
        <row r="19">
          <cell r="J19">
            <v>1.0499999999999999E-3</v>
          </cell>
        </row>
      </sheetData>
      <sheetData sheetId="11282">
        <row r="19">
          <cell r="J19">
            <v>1.0499999999999999E-3</v>
          </cell>
        </row>
      </sheetData>
      <sheetData sheetId="11283">
        <row r="19">
          <cell r="J19">
            <v>1.0499999999999999E-3</v>
          </cell>
        </row>
      </sheetData>
      <sheetData sheetId="11284">
        <row r="19">
          <cell r="J19">
            <v>1.0499999999999999E-3</v>
          </cell>
        </row>
      </sheetData>
      <sheetData sheetId="11285">
        <row r="19">
          <cell r="J19">
            <v>1.0499999999999999E-3</v>
          </cell>
        </row>
      </sheetData>
      <sheetData sheetId="11286">
        <row r="19">
          <cell r="J19">
            <v>1.0499999999999999E-3</v>
          </cell>
        </row>
      </sheetData>
      <sheetData sheetId="11287">
        <row r="19">
          <cell r="J19">
            <v>1.0499999999999999E-3</v>
          </cell>
        </row>
      </sheetData>
      <sheetData sheetId="11288">
        <row r="19">
          <cell r="J19">
            <v>1.0499999999999999E-3</v>
          </cell>
        </row>
      </sheetData>
      <sheetData sheetId="11289">
        <row r="19">
          <cell r="J19">
            <v>1.0499999999999999E-3</v>
          </cell>
        </row>
      </sheetData>
      <sheetData sheetId="11290">
        <row r="19">
          <cell r="J19">
            <v>1.0499999999999999E-3</v>
          </cell>
        </row>
      </sheetData>
      <sheetData sheetId="11291">
        <row r="19">
          <cell r="J19">
            <v>1.0499999999999999E-3</v>
          </cell>
        </row>
      </sheetData>
      <sheetData sheetId="11292">
        <row r="19">
          <cell r="J19">
            <v>1.0499999999999999E-3</v>
          </cell>
        </row>
      </sheetData>
      <sheetData sheetId="11293">
        <row r="19">
          <cell r="J19">
            <v>1.0499999999999999E-3</v>
          </cell>
        </row>
      </sheetData>
      <sheetData sheetId="11294">
        <row r="19">
          <cell r="J19">
            <v>1.0499999999999999E-3</v>
          </cell>
        </row>
      </sheetData>
      <sheetData sheetId="11295">
        <row r="19">
          <cell r="J19">
            <v>1.0499999999999999E-3</v>
          </cell>
        </row>
      </sheetData>
      <sheetData sheetId="11296">
        <row r="19">
          <cell r="J19">
            <v>1.0499999999999999E-3</v>
          </cell>
        </row>
      </sheetData>
      <sheetData sheetId="11297">
        <row r="19">
          <cell r="J19">
            <v>1.0499999999999999E-3</v>
          </cell>
        </row>
      </sheetData>
      <sheetData sheetId="11298">
        <row r="19">
          <cell r="J19">
            <v>1.0499999999999999E-3</v>
          </cell>
        </row>
      </sheetData>
      <sheetData sheetId="11299">
        <row r="19">
          <cell r="J19">
            <v>1.0499999999999999E-3</v>
          </cell>
        </row>
      </sheetData>
      <sheetData sheetId="11300">
        <row r="19">
          <cell r="J19">
            <v>1.0499999999999999E-3</v>
          </cell>
        </row>
      </sheetData>
      <sheetData sheetId="11301">
        <row r="19">
          <cell r="J19">
            <v>1.0499999999999999E-3</v>
          </cell>
        </row>
      </sheetData>
      <sheetData sheetId="11302">
        <row r="19">
          <cell r="J19">
            <v>1.0499999999999999E-3</v>
          </cell>
        </row>
      </sheetData>
      <sheetData sheetId="11303">
        <row r="19">
          <cell r="J19">
            <v>1.0499999999999999E-3</v>
          </cell>
        </row>
      </sheetData>
      <sheetData sheetId="11304">
        <row r="19">
          <cell r="J19">
            <v>1.0499999999999999E-3</v>
          </cell>
        </row>
      </sheetData>
      <sheetData sheetId="11305">
        <row r="19">
          <cell r="J19">
            <v>1.0499999999999999E-3</v>
          </cell>
        </row>
      </sheetData>
      <sheetData sheetId="11306">
        <row r="19">
          <cell r="J19">
            <v>1.0499999999999999E-3</v>
          </cell>
        </row>
      </sheetData>
      <sheetData sheetId="11307">
        <row r="19">
          <cell r="J19">
            <v>1.0499999999999999E-3</v>
          </cell>
        </row>
      </sheetData>
      <sheetData sheetId="11308">
        <row r="19">
          <cell r="J19">
            <v>1.0499999999999999E-3</v>
          </cell>
        </row>
      </sheetData>
      <sheetData sheetId="11309">
        <row r="19">
          <cell r="J19">
            <v>1.0499999999999999E-3</v>
          </cell>
        </row>
      </sheetData>
      <sheetData sheetId="11310">
        <row r="19">
          <cell r="J19">
            <v>1.0499999999999999E-3</v>
          </cell>
        </row>
      </sheetData>
      <sheetData sheetId="11311">
        <row r="19">
          <cell r="J19">
            <v>1.0499999999999999E-3</v>
          </cell>
        </row>
      </sheetData>
      <sheetData sheetId="11312">
        <row r="19">
          <cell r="J19">
            <v>1.0499999999999999E-3</v>
          </cell>
        </row>
      </sheetData>
      <sheetData sheetId="11313">
        <row r="19">
          <cell r="J19">
            <v>1.0499999999999999E-3</v>
          </cell>
        </row>
      </sheetData>
      <sheetData sheetId="11314">
        <row r="19">
          <cell r="J19">
            <v>1.0499999999999999E-3</v>
          </cell>
        </row>
      </sheetData>
      <sheetData sheetId="11315">
        <row r="19">
          <cell r="J19">
            <v>1.0499999999999999E-3</v>
          </cell>
        </row>
      </sheetData>
      <sheetData sheetId="11316">
        <row r="19">
          <cell r="J19">
            <v>1.0499999999999999E-3</v>
          </cell>
        </row>
      </sheetData>
      <sheetData sheetId="11317">
        <row r="19">
          <cell r="J19">
            <v>1.0499999999999999E-3</v>
          </cell>
        </row>
      </sheetData>
      <sheetData sheetId="11318">
        <row r="19">
          <cell r="J19">
            <v>1.0499999999999999E-3</v>
          </cell>
        </row>
      </sheetData>
      <sheetData sheetId="11319">
        <row r="19">
          <cell r="J19">
            <v>1.0499999999999999E-3</v>
          </cell>
        </row>
      </sheetData>
      <sheetData sheetId="11320">
        <row r="19">
          <cell r="J19">
            <v>1.0499999999999999E-3</v>
          </cell>
        </row>
      </sheetData>
      <sheetData sheetId="11321">
        <row r="19">
          <cell r="J19">
            <v>1.0499999999999999E-3</v>
          </cell>
        </row>
      </sheetData>
      <sheetData sheetId="11322">
        <row r="19">
          <cell r="J19">
            <v>1.0499999999999999E-3</v>
          </cell>
        </row>
      </sheetData>
      <sheetData sheetId="11323">
        <row r="19">
          <cell r="J19">
            <v>1.0499999999999999E-3</v>
          </cell>
        </row>
      </sheetData>
      <sheetData sheetId="11324">
        <row r="19">
          <cell r="J19">
            <v>1.0499999999999999E-3</v>
          </cell>
        </row>
      </sheetData>
      <sheetData sheetId="11325">
        <row r="19">
          <cell r="J19">
            <v>1.0499999999999999E-3</v>
          </cell>
        </row>
      </sheetData>
      <sheetData sheetId="11326">
        <row r="19">
          <cell r="J19">
            <v>1.0499999999999999E-3</v>
          </cell>
        </row>
      </sheetData>
      <sheetData sheetId="11327">
        <row r="19">
          <cell r="J19">
            <v>1.0499999999999999E-3</v>
          </cell>
        </row>
      </sheetData>
      <sheetData sheetId="11328">
        <row r="19">
          <cell r="J19">
            <v>1.0499999999999999E-3</v>
          </cell>
        </row>
      </sheetData>
      <sheetData sheetId="11329">
        <row r="19">
          <cell r="J19">
            <v>1.0499999999999999E-3</v>
          </cell>
        </row>
      </sheetData>
      <sheetData sheetId="11330">
        <row r="19">
          <cell r="J19">
            <v>1.0499999999999999E-3</v>
          </cell>
        </row>
      </sheetData>
      <sheetData sheetId="11331">
        <row r="19">
          <cell r="J19">
            <v>1.0499999999999999E-3</v>
          </cell>
        </row>
      </sheetData>
      <sheetData sheetId="11332">
        <row r="19">
          <cell r="J19">
            <v>1.0499999999999999E-3</v>
          </cell>
        </row>
      </sheetData>
      <sheetData sheetId="11333">
        <row r="19">
          <cell r="J19">
            <v>1.0499999999999999E-3</v>
          </cell>
        </row>
      </sheetData>
      <sheetData sheetId="11334">
        <row r="19">
          <cell r="J19">
            <v>1.0499999999999999E-3</v>
          </cell>
        </row>
      </sheetData>
      <sheetData sheetId="11335">
        <row r="19">
          <cell r="J19">
            <v>1.0499999999999999E-3</v>
          </cell>
        </row>
      </sheetData>
      <sheetData sheetId="11336">
        <row r="19">
          <cell r="J19">
            <v>1.0499999999999999E-3</v>
          </cell>
        </row>
      </sheetData>
      <sheetData sheetId="11337">
        <row r="19">
          <cell r="J19">
            <v>1.0499999999999999E-3</v>
          </cell>
        </row>
      </sheetData>
      <sheetData sheetId="11338">
        <row r="19">
          <cell r="J19">
            <v>1.0499999999999999E-3</v>
          </cell>
        </row>
      </sheetData>
      <sheetData sheetId="11339">
        <row r="19">
          <cell r="J19">
            <v>1.0499999999999999E-3</v>
          </cell>
        </row>
      </sheetData>
      <sheetData sheetId="11340">
        <row r="19">
          <cell r="J19">
            <v>1.0499999999999999E-3</v>
          </cell>
        </row>
      </sheetData>
      <sheetData sheetId="11341">
        <row r="19">
          <cell r="J19">
            <v>1.0499999999999999E-3</v>
          </cell>
        </row>
      </sheetData>
      <sheetData sheetId="11342">
        <row r="19">
          <cell r="J19">
            <v>1.0499999999999999E-3</v>
          </cell>
        </row>
      </sheetData>
      <sheetData sheetId="11343">
        <row r="19">
          <cell r="J19">
            <v>1.0499999999999999E-3</v>
          </cell>
        </row>
      </sheetData>
      <sheetData sheetId="11344">
        <row r="19">
          <cell r="J19">
            <v>1.0499999999999999E-3</v>
          </cell>
        </row>
      </sheetData>
      <sheetData sheetId="11345">
        <row r="19">
          <cell r="J19">
            <v>1.0499999999999999E-3</v>
          </cell>
        </row>
      </sheetData>
      <sheetData sheetId="11346">
        <row r="19">
          <cell r="J19">
            <v>1.0499999999999999E-3</v>
          </cell>
        </row>
      </sheetData>
      <sheetData sheetId="11347">
        <row r="19">
          <cell r="J19">
            <v>1.0499999999999999E-3</v>
          </cell>
        </row>
      </sheetData>
      <sheetData sheetId="11348">
        <row r="19">
          <cell r="J19">
            <v>1.0499999999999999E-3</v>
          </cell>
        </row>
      </sheetData>
      <sheetData sheetId="11349">
        <row r="19">
          <cell r="J19">
            <v>1.0499999999999999E-3</v>
          </cell>
        </row>
      </sheetData>
      <sheetData sheetId="11350">
        <row r="19">
          <cell r="J19">
            <v>1.0499999999999999E-3</v>
          </cell>
        </row>
      </sheetData>
      <sheetData sheetId="11351">
        <row r="19">
          <cell r="J19">
            <v>1.0499999999999999E-3</v>
          </cell>
        </row>
      </sheetData>
      <sheetData sheetId="11352">
        <row r="19">
          <cell r="J19">
            <v>1.0499999999999999E-3</v>
          </cell>
        </row>
      </sheetData>
      <sheetData sheetId="11353">
        <row r="19">
          <cell r="J19">
            <v>1.0499999999999999E-3</v>
          </cell>
        </row>
      </sheetData>
      <sheetData sheetId="11354">
        <row r="19">
          <cell r="J19">
            <v>1.0499999999999999E-3</v>
          </cell>
        </row>
      </sheetData>
      <sheetData sheetId="11355">
        <row r="19">
          <cell r="J19">
            <v>1.0499999999999999E-3</v>
          </cell>
        </row>
      </sheetData>
      <sheetData sheetId="11356">
        <row r="19">
          <cell r="J19">
            <v>1.0499999999999999E-3</v>
          </cell>
        </row>
      </sheetData>
      <sheetData sheetId="11357">
        <row r="19">
          <cell r="J19">
            <v>1.0499999999999999E-3</v>
          </cell>
        </row>
      </sheetData>
      <sheetData sheetId="11358">
        <row r="19">
          <cell r="J19">
            <v>1.0499999999999999E-3</v>
          </cell>
        </row>
      </sheetData>
      <sheetData sheetId="11359">
        <row r="19">
          <cell r="J19">
            <v>1.0499999999999999E-3</v>
          </cell>
        </row>
      </sheetData>
      <sheetData sheetId="11360">
        <row r="19">
          <cell r="J19">
            <v>1.0499999999999999E-3</v>
          </cell>
        </row>
      </sheetData>
      <sheetData sheetId="11361">
        <row r="19">
          <cell r="J19">
            <v>1.0499999999999999E-3</v>
          </cell>
        </row>
      </sheetData>
      <sheetData sheetId="11362">
        <row r="19">
          <cell r="J19">
            <v>1.0499999999999999E-3</v>
          </cell>
        </row>
      </sheetData>
      <sheetData sheetId="11363">
        <row r="19">
          <cell r="J19">
            <v>1.0499999999999999E-3</v>
          </cell>
        </row>
      </sheetData>
      <sheetData sheetId="11364">
        <row r="19">
          <cell r="J19">
            <v>1.0499999999999999E-3</v>
          </cell>
        </row>
      </sheetData>
      <sheetData sheetId="11365">
        <row r="19">
          <cell r="J19">
            <v>1.0499999999999999E-3</v>
          </cell>
        </row>
      </sheetData>
      <sheetData sheetId="11366">
        <row r="19">
          <cell r="J19">
            <v>1.0499999999999999E-3</v>
          </cell>
        </row>
      </sheetData>
      <sheetData sheetId="11367">
        <row r="19">
          <cell r="J19">
            <v>1.0499999999999999E-3</v>
          </cell>
        </row>
      </sheetData>
      <sheetData sheetId="11368">
        <row r="19">
          <cell r="J19">
            <v>1.0499999999999999E-3</v>
          </cell>
        </row>
      </sheetData>
      <sheetData sheetId="11369">
        <row r="19">
          <cell r="J19">
            <v>1.0499999999999999E-3</v>
          </cell>
        </row>
      </sheetData>
      <sheetData sheetId="11370">
        <row r="19">
          <cell r="J19">
            <v>1.0499999999999999E-3</v>
          </cell>
        </row>
      </sheetData>
      <sheetData sheetId="11371">
        <row r="19">
          <cell r="J19">
            <v>1.0499999999999999E-3</v>
          </cell>
        </row>
      </sheetData>
      <sheetData sheetId="11372">
        <row r="19">
          <cell r="J19">
            <v>1.0499999999999999E-3</v>
          </cell>
        </row>
      </sheetData>
      <sheetData sheetId="11373">
        <row r="19">
          <cell r="J19">
            <v>1.0499999999999999E-3</v>
          </cell>
        </row>
      </sheetData>
      <sheetData sheetId="11374">
        <row r="19">
          <cell r="J19">
            <v>1.0499999999999999E-3</v>
          </cell>
        </row>
      </sheetData>
      <sheetData sheetId="11375">
        <row r="19">
          <cell r="J19">
            <v>1.0499999999999999E-3</v>
          </cell>
        </row>
      </sheetData>
      <sheetData sheetId="11376">
        <row r="19">
          <cell r="J19">
            <v>1.0499999999999999E-3</v>
          </cell>
        </row>
      </sheetData>
      <sheetData sheetId="11377">
        <row r="19">
          <cell r="J19">
            <v>1.0499999999999999E-3</v>
          </cell>
        </row>
      </sheetData>
      <sheetData sheetId="11378">
        <row r="19">
          <cell r="J19">
            <v>1.0499999999999999E-3</v>
          </cell>
        </row>
      </sheetData>
      <sheetData sheetId="11379">
        <row r="19">
          <cell r="J19">
            <v>1.0499999999999999E-3</v>
          </cell>
        </row>
      </sheetData>
      <sheetData sheetId="11380">
        <row r="19">
          <cell r="J19">
            <v>1.0499999999999999E-3</v>
          </cell>
        </row>
      </sheetData>
      <sheetData sheetId="11381">
        <row r="19">
          <cell r="J19">
            <v>1.0499999999999999E-3</v>
          </cell>
        </row>
      </sheetData>
      <sheetData sheetId="11382">
        <row r="19">
          <cell r="J19">
            <v>1.0499999999999999E-3</v>
          </cell>
        </row>
      </sheetData>
      <sheetData sheetId="11383">
        <row r="19">
          <cell r="J19">
            <v>1.0499999999999999E-3</v>
          </cell>
        </row>
      </sheetData>
      <sheetData sheetId="11384">
        <row r="19">
          <cell r="J19">
            <v>1.0499999999999999E-3</v>
          </cell>
        </row>
      </sheetData>
      <sheetData sheetId="11385">
        <row r="19">
          <cell r="J19">
            <v>1.0499999999999999E-3</v>
          </cell>
        </row>
      </sheetData>
      <sheetData sheetId="11386">
        <row r="19">
          <cell r="J19">
            <v>1.0499999999999999E-3</v>
          </cell>
        </row>
      </sheetData>
      <sheetData sheetId="11387">
        <row r="19">
          <cell r="J19">
            <v>1.0499999999999999E-3</v>
          </cell>
        </row>
      </sheetData>
      <sheetData sheetId="11388">
        <row r="19">
          <cell r="J19">
            <v>1.0499999999999999E-3</v>
          </cell>
        </row>
      </sheetData>
      <sheetData sheetId="11389">
        <row r="19">
          <cell r="J19">
            <v>1.0499999999999999E-3</v>
          </cell>
        </row>
      </sheetData>
      <sheetData sheetId="11390">
        <row r="19">
          <cell r="J19">
            <v>1.0499999999999999E-3</v>
          </cell>
        </row>
      </sheetData>
      <sheetData sheetId="11391">
        <row r="19">
          <cell r="J19">
            <v>1.0499999999999999E-3</v>
          </cell>
        </row>
      </sheetData>
      <sheetData sheetId="11392">
        <row r="19">
          <cell r="J19">
            <v>1.0499999999999999E-3</v>
          </cell>
        </row>
      </sheetData>
      <sheetData sheetId="11393">
        <row r="19">
          <cell r="J19">
            <v>1.0499999999999999E-3</v>
          </cell>
        </row>
      </sheetData>
      <sheetData sheetId="11394">
        <row r="19">
          <cell r="J19">
            <v>1.0499999999999999E-3</v>
          </cell>
        </row>
      </sheetData>
      <sheetData sheetId="11395">
        <row r="19">
          <cell r="J19">
            <v>1.0499999999999999E-3</v>
          </cell>
        </row>
      </sheetData>
      <sheetData sheetId="11396">
        <row r="19">
          <cell r="J19">
            <v>1.0499999999999999E-3</v>
          </cell>
        </row>
      </sheetData>
      <sheetData sheetId="11397">
        <row r="19">
          <cell r="J19">
            <v>1.0499999999999999E-3</v>
          </cell>
        </row>
      </sheetData>
      <sheetData sheetId="11398">
        <row r="19">
          <cell r="J19">
            <v>1.0499999999999999E-3</v>
          </cell>
        </row>
      </sheetData>
      <sheetData sheetId="11399"/>
      <sheetData sheetId="11400"/>
      <sheetData sheetId="11401">
        <row r="19">
          <cell r="J19">
            <v>1.0499999999999999E-3</v>
          </cell>
        </row>
      </sheetData>
      <sheetData sheetId="11402">
        <row r="19">
          <cell r="J19">
            <v>1.0499999999999999E-3</v>
          </cell>
        </row>
      </sheetData>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row r="19">
          <cell r="J19">
            <v>1.0499999999999999E-3</v>
          </cell>
        </row>
      </sheetData>
      <sheetData sheetId="11421">
        <row r="19">
          <cell r="J19">
            <v>1.0499999999999999E-3</v>
          </cell>
        </row>
      </sheetData>
      <sheetData sheetId="11422">
        <row r="19">
          <cell r="J19">
            <v>1.0499999999999999E-3</v>
          </cell>
        </row>
      </sheetData>
      <sheetData sheetId="11423">
        <row r="19">
          <cell r="J19">
            <v>1.0499999999999999E-3</v>
          </cell>
        </row>
      </sheetData>
      <sheetData sheetId="11424">
        <row r="19">
          <cell r="J19">
            <v>1.0499999999999999E-3</v>
          </cell>
        </row>
      </sheetData>
      <sheetData sheetId="11425">
        <row r="19">
          <cell r="J19">
            <v>1.0499999999999999E-3</v>
          </cell>
        </row>
      </sheetData>
      <sheetData sheetId="11426">
        <row r="19">
          <cell r="J19">
            <v>1.0499999999999999E-3</v>
          </cell>
        </row>
      </sheetData>
      <sheetData sheetId="11427">
        <row r="19">
          <cell r="J19">
            <v>1.0499999999999999E-3</v>
          </cell>
        </row>
      </sheetData>
      <sheetData sheetId="11428">
        <row r="19">
          <cell r="J19">
            <v>1.0499999999999999E-3</v>
          </cell>
        </row>
      </sheetData>
      <sheetData sheetId="11429"/>
      <sheetData sheetId="11430">
        <row r="19">
          <cell r="J19">
            <v>1.0499999999999999E-3</v>
          </cell>
        </row>
      </sheetData>
      <sheetData sheetId="11431">
        <row r="19">
          <cell r="J19">
            <v>1.0499999999999999E-3</v>
          </cell>
        </row>
      </sheetData>
      <sheetData sheetId="11432">
        <row r="19">
          <cell r="J19">
            <v>1.0499999999999999E-3</v>
          </cell>
        </row>
      </sheetData>
      <sheetData sheetId="11433">
        <row r="19">
          <cell r="J19">
            <v>1.0499999999999999E-3</v>
          </cell>
        </row>
      </sheetData>
      <sheetData sheetId="11434">
        <row r="19">
          <cell r="J19">
            <v>1.0499999999999999E-3</v>
          </cell>
        </row>
      </sheetData>
      <sheetData sheetId="11435">
        <row r="19">
          <cell r="J19">
            <v>1.0499999999999999E-3</v>
          </cell>
        </row>
      </sheetData>
      <sheetData sheetId="11436">
        <row r="19">
          <cell r="J19">
            <v>1.0499999999999999E-3</v>
          </cell>
        </row>
      </sheetData>
      <sheetData sheetId="11437">
        <row r="19">
          <cell r="J19">
            <v>1.0499999999999999E-3</v>
          </cell>
        </row>
      </sheetData>
      <sheetData sheetId="11438">
        <row r="19">
          <cell r="J19">
            <v>1.0499999999999999E-3</v>
          </cell>
        </row>
      </sheetData>
      <sheetData sheetId="11439">
        <row r="19">
          <cell r="J19">
            <v>1.0499999999999999E-3</v>
          </cell>
        </row>
      </sheetData>
      <sheetData sheetId="11440">
        <row r="19">
          <cell r="J19">
            <v>1.0499999999999999E-3</v>
          </cell>
        </row>
      </sheetData>
      <sheetData sheetId="11441">
        <row r="19">
          <cell r="J19">
            <v>1.0499999999999999E-3</v>
          </cell>
        </row>
      </sheetData>
      <sheetData sheetId="11442">
        <row r="19">
          <cell r="J19">
            <v>1.0499999999999999E-3</v>
          </cell>
        </row>
      </sheetData>
      <sheetData sheetId="11443">
        <row r="19">
          <cell r="J19">
            <v>1.0499999999999999E-3</v>
          </cell>
        </row>
      </sheetData>
      <sheetData sheetId="11444">
        <row r="19">
          <cell r="J19">
            <v>1.0499999999999999E-3</v>
          </cell>
        </row>
      </sheetData>
      <sheetData sheetId="11445">
        <row r="19">
          <cell r="J19">
            <v>1.0499999999999999E-3</v>
          </cell>
        </row>
      </sheetData>
      <sheetData sheetId="11446"/>
      <sheetData sheetId="11447"/>
      <sheetData sheetId="11448"/>
      <sheetData sheetId="11449"/>
      <sheetData sheetId="11450"/>
      <sheetData sheetId="11451">
        <row r="19">
          <cell r="J19">
            <v>1.0499999999999999E-3</v>
          </cell>
        </row>
      </sheetData>
      <sheetData sheetId="11452">
        <row r="19">
          <cell r="J19">
            <v>1.0499999999999999E-3</v>
          </cell>
        </row>
      </sheetData>
      <sheetData sheetId="11453">
        <row r="19">
          <cell r="J19">
            <v>1.0499999999999999E-3</v>
          </cell>
        </row>
      </sheetData>
      <sheetData sheetId="11454">
        <row r="19">
          <cell r="J19">
            <v>1.0499999999999999E-3</v>
          </cell>
        </row>
      </sheetData>
      <sheetData sheetId="11455">
        <row r="19">
          <cell r="J19">
            <v>1.0499999999999999E-3</v>
          </cell>
        </row>
      </sheetData>
      <sheetData sheetId="11456">
        <row r="19">
          <cell r="J19">
            <v>1.0499999999999999E-3</v>
          </cell>
        </row>
      </sheetData>
      <sheetData sheetId="11457">
        <row r="19">
          <cell r="J19">
            <v>1.0499999999999999E-3</v>
          </cell>
        </row>
      </sheetData>
      <sheetData sheetId="11458">
        <row r="19">
          <cell r="J19">
            <v>1.0499999999999999E-3</v>
          </cell>
        </row>
      </sheetData>
      <sheetData sheetId="11459">
        <row r="19">
          <cell r="J19">
            <v>1.0499999999999999E-3</v>
          </cell>
        </row>
      </sheetData>
      <sheetData sheetId="11460">
        <row r="19">
          <cell r="J19">
            <v>1.0499999999999999E-3</v>
          </cell>
        </row>
      </sheetData>
      <sheetData sheetId="11461">
        <row r="19">
          <cell r="J19">
            <v>1.0499999999999999E-3</v>
          </cell>
        </row>
      </sheetData>
      <sheetData sheetId="11462">
        <row r="19">
          <cell r="J19">
            <v>1.0499999999999999E-3</v>
          </cell>
        </row>
      </sheetData>
      <sheetData sheetId="11463">
        <row r="19">
          <cell r="J19">
            <v>1.0499999999999999E-3</v>
          </cell>
        </row>
      </sheetData>
      <sheetData sheetId="11464">
        <row r="19">
          <cell r="J19">
            <v>1.0499999999999999E-3</v>
          </cell>
        </row>
      </sheetData>
      <sheetData sheetId="11465">
        <row r="19">
          <cell r="J19">
            <v>1.0499999999999999E-3</v>
          </cell>
        </row>
      </sheetData>
      <sheetData sheetId="11466">
        <row r="19">
          <cell r="J19">
            <v>1.0499999999999999E-3</v>
          </cell>
        </row>
      </sheetData>
      <sheetData sheetId="11467">
        <row r="19">
          <cell r="J19">
            <v>1.0499999999999999E-3</v>
          </cell>
        </row>
      </sheetData>
      <sheetData sheetId="11468">
        <row r="19">
          <cell r="J19">
            <v>1.0499999999999999E-3</v>
          </cell>
        </row>
      </sheetData>
      <sheetData sheetId="11469"/>
      <sheetData sheetId="11470"/>
      <sheetData sheetId="11471"/>
      <sheetData sheetId="11472"/>
      <sheetData sheetId="11473"/>
      <sheetData sheetId="11474"/>
      <sheetData sheetId="11475"/>
      <sheetData sheetId="11476"/>
      <sheetData sheetId="11477"/>
      <sheetData sheetId="11478">
        <row r="19">
          <cell r="J19">
            <v>1.0499999999999999E-3</v>
          </cell>
        </row>
      </sheetData>
      <sheetData sheetId="11479"/>
      <sheetData sheetId="11480"/>
      <sheetData sheetId="11481">
        <row r="19">
          <cell r="J19">
            <v>1.0499999999999999E-3</v>
          </cell>
        </row>
      </sheetData>
      <sheetData sheetId="11482"/>
      <sheetData sheetId="11483">
        <row r="19">
          <cell r="J19">
            <v>1.0499999999999999E-3</v>
          </cell>
        </row>
      </sheetData>
      <sheetData sheetId="11484"/>
      <sheetData sheetId="11485"/>
      <sheetData sheetId="11486">
        <row r="19">
          <cell r="J19">
            <v>1.0499999999999999E-3</v>
          </cell>
        </row>
      </sheetData>
      <sheetData sheetId="11487">
        <row r="19">
          <cell r="J19">
            <v>1.0499999999999999E-3</v>
          </cell>
        </row>
      </sheetData>
      <sheetData sheetId="11488">
        <row r="19">
          <cell r="J19">
            <v>1.0499999999999999E-3</v>
          </cell>
        </row>
      </sheetData>
      <sheetData sheetId="11489">
        <row r="19">
          <cell r="J19">
            <v>1.0499999999999999E-3</v>
          </cell>
        </row>
      </sheetData>
      <sheetData sheetId="11490">
        <row r="19">
          <cell r="J19">
            <v>1.0499999999999999E-3</v>
          </cell>
        </row>
      </sheetData>
      <sheetData sheetId="11491">
        <row r="19">
          <cell r="J19">
            <v>1.0499999999999999E-3</v>
          </cell>
        </row>
      </sheetData>
      <sheetData sheetId="11492">
        <row r="19">
          <cell r="J19">
            <v>1.0499999999999999E-3</v>
          </cell>
        </row>
      </sheetData>
      <sheetData sheetId="11493">
        <row r="19">
          <cell r="J19">
            <v>1.0499999999999999E-3</v>
          </cell>
        </row>
      </sheetData>
      <sheetData sheetId="11494">
        <row r="19">
          <cell r="J19">
            <v>1.0499999999999999E-3</v>
          </cell>
        </row>
      </sheetData>
      <sheetData sheetId="11495"/>
      <sheetData sheetId="11496"/>
      <sheetData sheetId="11497">
        <row r="19">
          <cell r="J19">
            <v>1.0499999999999999E-3</v>
          </cell>
        </row>
      </sheetData>
      <sheetData sheetId="11498">
        <row r="19">
          <cell r="J19">
            <v>1.0499999999999999E-3</v>
          </cell>
        </row>
      </sheetData>
      <sheetData sheetId="11499">
        <row r="19">
          <cell r="J19">
            <v>1.0499999999999999E-3</v>
          </cell>
        </row>
      </sheetData>
      <sheetData sheetId="11500">
        <row r="19">
          <cell r="J19">
            <v>1.0499999999999999E-3</v>
          </cell>
        </row>
      </sheetData>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row r="19">
          <cell r="J19">
            <v>1.0499999999999999E-3</v>
          </cell>
        </row>
      </sheetData>
      <sheetData sheetId="11514"/>
      <sheetData sheetId="11515">
        <row r="19">
          <cell r="J19">
            <v>1.0499999999999999E-3</v>
          </cell>
        </row>
      </sheetData>
      <sheetData sheetId="11516"/>
      <sheetData sheetId="11517">
        <row r="19">
          <cell r="J19">
            <v>1.0499999999999999E-3</v>
          </cell>
        </row>
      </sheetData>
      <sheetData sheetId="11518">
        <row r="19">
          <cell r="J19">
            <v>1.0499999999999999E-3</v>
          </cell>
        </row>
      </sheetData>
      <sheetData sheetId="11519">
        <row r="19">
          <cell r="J19">
            <v>1.0499999999999999E-3</v>
          </cell>
        </row>
      </sheetData>
      <sheetData sheetId="11520">
        <row r="19">
          <cell r="J19">
            <v>1.0499999999999999E-3</v>
          </cell>
        </row>
      </sheetData>
      <sheetData sheetId="11521">
        <row r="19">
          <cell r="J19">
            <v>1.0499999999999999E-3</v>
          </cell>
        </row>
      </sheetData>
      <sheetData sheetId="11522">
        <row r="19">
          <cell r="J19">
            <v>1.0499999999999999E-3</v>
          </cell>
        </row>
      </sheetData>
      <sheetData sheetId="11523">
        <row r="19">
          <cell r="J19">
            <v>1.0499999999999999E-3</v>
          </cell>
        </row>
      </sheetData>
      <sheetData sheetId="11524">
        <row r="19">
          <cell r="J19">
            <v>1.0499999999999999E-3</v>
          </cell>
        </row>
      </sheetData>
      <sheetData sheetId="11525">
        <row r="19">
          <cell r="J19">
            <v>1.0499999999999999E-3</v>
          </cell>
        </row>
      </sheetData>
      <sheetData sheetId="11526">
        <row r="19">
          <cell r="J19">
            <v>1.0499999999999999E-3</v>
          </cell>
        </row>
      </sheetData>
      <sheetData sheetId="11527"/>
      <sheetData sheetId="11528"/>
      <sheetData sheetId="11529">
        <row r="19">
          <cell r="J19">
            <v>1.0499999999999999E-3</v>
          </cell>
        </row>
      </sheetData>
      <sheetData sheetId="11530">
        <row r="19">
          <cell r="J19">
            <v>1.0499999999999999E-3</v>
          </cell>
        </row>
      </sheetData>
      <sheetData sheetId="11531">
        <row r="19">
          <cell r="J19">
            <v>1.0499999999999999E-3</v>
          </cell>
        </row>
      </sheetData>
      <sheetData sheetId="11532">
        <row r="19">
          <cell r="J19">
            <v>1.0499999999999999E-3</v>
          </cell>
        </row>
      </sheetData>
      <sheetData sheetId="11533"/>
      <sheetData sheetId="11534"/>
      <sheetData sheetId="11535"/>
      <sheetData sheetId="11536"/>
      <sheetData sheetId="11537"/>
      <sheetData sheetId="11538"/>
      <sheetData sheetId="11539"/>
      <sheetData sheetId="11540">
        <row r="19">
          <cell r="J19">
            <v>1.0499999999999999E-3</v>
          </cell>
        </row>
      </sheetData>
      <sheetData sheetId="11541">
        <row r="19">
          <cell r="J19">
            <v>1.0499999999999999E-3</v>
          </cell>
        </row>
      </sheetData>
      <sheetData sheetId="11542">
        <row r="19">
          <cell r="J19">
            <v>1.0499999999999999E-3</v>
          </cell>
        </row>
      </sheetData>
      <sheetData sheetId="11543"/>
      <sheetData sheetId="11544"/>
      <sheetData sheetId="11545"/>
      <sheetData sheetId="11546"/>
      <sheetData sheetId="11547">
        <row r="19">
          <cell r="J19">
            <v>1.0499999999999999E-3</v>
          </cell>
        </row>
      </sheetData>
      <sheetData sheetId="11548"/>
      <sheetData sheetId="11549">
        <row r="19">
          <cell r="J19">
            <v>1.0499999999999999E-3</v>
          </cell>
        </row>
      </sheetData>
      <sheetData sheetId="11550"/>
      <sheetData sheetId="11551"/>
      <sheetData sheetId="11552"/>
      <sheetData sheetId="11553"/>
      <sheetData sheetId="11554"/>
      <sheetData sheetId="11555"/>
      <sheetData sheetId="11556">
        <row r="19">
          <cell r="J19">
            <v>1.0499999999999999E-3</v>
          </cell>
        </row>
      </sheetData>
      <sheetData sheetId="11557">
        <row r="19">
          <cell r="J19">
            <v>1.0499999999999999E-3</v>
          </cell>
        </row>
      </sheetData>
      <sheetData sheetId="11558">
        <row r="19">
          <cell r="J19">
            <v>1.0499999999999999E-3</v>
          </cell>
        </row>
      </sheetData>
      <sheetData sheetId="11559">
        <row r="19">
          <cell r="J19">
            <v>1.0499999999999999E-3</v>
          </cell>
        </row>
      </sheetData>
      <sheetData sheetId="11560">
        <row r="19">
          <cell r="J19">
            <v>1.0499999999999999E-3</v>
          </cell>
        </row>
      </sheetData>
      <sheetData sheetId="11561">
        <row r="19">
          <cell r="J19">
            <v>1.0499999999999999E-3</v>
          </cell>
        </row>
      </sheetData>
      <sheetData sheetId="11562">
        <row r="19">
          <cell r="J19">
            <v>1.0499999999999999E-3</v>
          </cell>
        </row>
      </sheetData>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row r="19">
          <cell r="J19">
            <v>1.0499999999999999E-3</v>
          </cell>
        </row>
      </sheetData>
      <sheetData sheetId="11580"/>
      <sheetData sheetId="11581">
        <row r="19">
          <cell r="J19">
            <v>1.0499999999999999E-3</v>
          </cell>
        </row>
      </sheetData>
      <sheetData sheetId="11582"/>
      <sheetData sheetId="11583"/>
      <sheetData sheetId="11584"/>
      <sheetData sheetId="11585"/>
      <sheetData sheetId="11586"/>
      <sheetData sheetId="11587"/>
      <sheetData sheetId="11588">
        <row r="19">
          <cell r="J19">
            <v>1.0499999999999999E-3</v>
          </cell>
        </row>
      </sheetData>
      <sheetData sheetId="11589">
        <row r="19">
          <cell r="J19">
            <v>1.0499999999999999E-3</v>
          </cell>
        </row>
      </sheetData>
      <sheetData sheetId="11590">
        <row r="19">
          <cell r="J19">
            <v>1.0499999999999999E-3</v>
          </cell>
        </row>
      </sheetData>
      <sheetData sheetId="11591">
        <row r="19">
          <cell r="J19">
            <v>1.0499999999999999E-3</v>
          </cell>
        </row>
      </sheetData>
      <sheetData sheetId="11592">
        <row r="19">
          <cell r="J19">
            <v>1.0499999999999999E-3</v>
          </cell>
        </row>
      </sheetData>
      <sheetData sheetId="11593">
        <row r="19">
          <cell r="J19">
            <v>1.0499999999999999E-3</v>
          </cell>
        </row>
      </sheetData>
      <sheetData sheetId="11594">
        <row r="19">
          <cell r="J19">
            <v>1.0499999999999999E-3</v>
          </cell>
        </row>
      </sheetData>
      <sheetData sheetId="11595"/>
      <sheetData sheetId="11596"/>
      <sheetData sheetId="11597"/>
      <sheetData sheetId="11598"/>
      <sheetData sheetId="11599">
        <row r="19">
          <cell r="J19">
            <v>1.0499999999999999E-3</v>
          </cell>
        </row>
      </sheetData>
      <sheetData sheetId="11600">
        <row r="19">
          <cell r="J19">
            <v>1.0499999999999999E-3</v>
          </cell>
        </row>
      </sheetData>
      <sheetData sheetId="11601">
        <row r="19">
          <cell r="J19">
            <v>1.0499999999999999E-3</v>
          </cell>
        </row>
      </sheetData>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row r="19">
          <cell r="J19">
            <v>1.0499999999999999E-3</v>
          </cell>
        </row>
      </sheetData>
      <sheetData sheetId="11615"/>
      <sheetData sheetId="11616"/>
      <sheetData sheetId="11617"/>
      <sheetData sheetId="11618"/>
      <sheetData sheetId="11619"/>
      <sheetData sheetId="11620">
        <row r="19">
          <cell r="J19">
            <v>1.0499999999999999E-3</v>
          </cell>
        </row>
      </sheetData>
      <sheetData sheetId="11621">
        <row r="19">
          <cell r="J19">
            <v>1.0499999999999999E-3</v>
          </cell>
        </row>
      </sheetData>
      <sheetData sheetId="11622">
        <row r="19">
          <cell r="J19">
            <v>1.0499999999999999E-3</v>
          </cell>
        </row>
      </sheetData>
      <sheetData sheetId="11623">
        <row r="19">
          <cell r="J19">
            <v>1.0499999999999999E-3</v>
          </cell>
        </row>
      </sheetData>
      <sheetData sheetId="11624">
        <row r="19">
          <cell r="J19">
            <v>1.0499999999999999E-3</v>
          </cell>
        </row>
      </sheetData>
      <sheetData sheetId="11625">
        <row r="19">
          <cell r="J19">
            <v>1.0499999999999999E-3</v>
          </cell>
        </row>
      </sheetData>
      <sheetData sheetId="11626">
        <row r="19">
          <cell r="J19">
            <v>1.0499999999999999E-3</v>
          </cell>
        </row>
      </sheetData>
      <sheetData sheetId="11627"/>
      <sheetData sheetId="11628"/>
      <sheetData sheetId="11629"/>
      <sheetData sheetId="11630">
        <row r="19">
          <cell r="J19">
            <v>1.0499999999999999E-3</v>
          </cell>
        </row>
      </sheetData>
      <sheetData sheetId="11631">
        <row r="19">
          <cell r="J19">
            <v>1.0499999999999999E-3</v>
          </cell>
        </row>
      </sheetData>
      <sheetData sheetId="11632"/>
      <sheetData sheetId="11633"/>
      <sheetData sheetId="11634"/>
      <sheetData sheetId="11635">
        <row r="19">
          <cell r="J19">
            <v>1.0499999999999999E-3</v>
          </cell>
        </row>
      </sheetData>
      <sheetData sheetId="11636">
        <row r="19">
          <cell r="J19">
            <v>1.0499999999999999E-3</v>
          </cell>
        </row>
      </sheetData>
      <sheetData sheetId="11637">
        <row r="19">
          <cell r="J19">
            <v>1.0499999999999999E-3</v>
          </cell>
        </row>
      </sheetData>
      <sheetData sheetId="11638">
        <row r="19">
          <cell r="J19">
            <v>1.0499999999999999E-3</v>
          </cell>
        </row>
      </sheetData>
      <sheetData sheetId="11639">
        <row r="19">
          <cell r="J19">
            <v>1.0499999999999999E-3</v>
          </cell>
        </row>
      </sheetData>
      <sheetData sheetId="11640">
        <row r="19">
          <cell r="J19">
            <v>1.0499999999999999E-3</v>
          </cell>
        </row>
      </sheetData>
      <sheetData sheetId="11641">
        <row r="19">
          <cell r="J19">
            <v>1.0499999999999999E-3</v>
          </cell>
        </row>
      </sheetData>
      <sheetData sheetId="11642">
        <row r="19">
          <cell r="J19">
            <v>1.0499999999999999E-3</v>
          </cell>
        </row>
      </sheetData>
      <sheetData sheetId="11643"/>
      <sheetData sheetId="11644"/>
      <sheetData sheetId="11645"/>
      <sheetData sheetId="11646"/>
      <sheetData sheetId="11647"/>
      <sheetData sheetId="11648"/>
      <sheetData sheetId="11649"/>
      <sheetData sheetId="11650">
        <row r="19">
          <cell r="J19">
            <v>1.0499999999999999E-3</v>
          </cell>
        </row>
      </sheetData>
      <sheetData sheetId="11651"/>
      <sheetData sheetId="11652"/>
      <sheetData sheetId="11653">
        <row r="19">
          <cell r="J19">
            <v>1.0499999999999999E-3</v>
          </cell>
        </row>
      </sheetData>
      <sheetData sheetId="11654">
        <row r="19">
          <cell r="J19">
            <v>1.0499999999999999E-3</v>
          </cell>
        </row>
      </sheetData>
      <sheetData sheetId="11655">
        <row r="19">
          <cell r="J19">
            <v>1.0499999999999999E-3</v>
          </cell>
        </row>
      </sheetData>
      <sheetData sheetId="11656">
        <row r="19">
          <cell r="J19">
            <v>1.0499999999999999E-3</v>
          </cell>
        </row>
      </sheetData>
      <sheetData sheetId="11657"/>
      <sheetData sheetId="11658"/>
      <sheetData sheetId="11659">
        <row r="19">
          <cell r="J19">
            <v>1.0499999999999999E-3</v>
          </cell>
        </row>
      </sheetData>
      <sheetData sheetId="11660"/>
      <sheetData sheetId="11661"/>
      <sheetData sheetId="11662"/>
      <sheetData sheetId="11663"/>
      <sheetData sheetId="11664">
        <row r="19">
          <cell r="J19">
            <v>1.0499999999999999E-3</v>
          </cell>
        </row>
      </sheetData>
      <sheetData sheetId="11665">
        <row r="19">
          <cell r="J19">
            <v>1.0499999999999999E-3</v>
          </cell>
        </row>
      </sheetData>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row r="19">
          <cell r="J19">
            <v>1.0499999999999999E-3</v>
          </cell>
        </row>
      </sheetData>
      <sheetData sheetId="11682">
        <row r="19">
          <cell r="J19">
            <v>1.0499999999999999E-3</v>
          </cell>
        </row>
      </sheetData>
      <sheetData sheetId="11683">
        <row r="19">
          <cell r="J19">
            <v>1.0499999999999999E-3</v>
          </cell>
        </row>
      </sheetData>
      <sheetData sheetId="11684">
        <row r="19">
          <cell r="J19">
            <v>1.0499999999999999E-3</v>
          </cell>
        </row>
      </sheetData>
      <sheetData sheetId="11685">
        <row r="19">
          <cell r="J19">
            <v>1.0499999999999999E-3</v>
          </cell>
        </row>
      </sheetData>
      <sheetData sheetId="11686">
        <row r="19">
          <cell r="J19">
            <v>1.0499999999999999E-3</v>
          </cell>
        </row>
      </sheetData>
      <sheetData sheetId="11687">
        <row r="19">
          <cell r="J19">
            <v>1.0499999999999999E-3</v>
          </cell>
        </row>
      </sheetData>
      <sheetData sheetId="11688">
        <row r="19">
          <cell r="J19">
            <v>1.0499999999999999E-3</v>
          </cell>
        </row>
      </sheetData>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row r="19">
          <cell r="J19">
            <v>1.0499999999999999E-3</v>
          </cell>
        </row>
      </sheetData>
      <sheetData sheetId="11704"/>
      <sheetData sheetId="11705"/>
      <sheetData sheetId="11706"/>
      <sheetData sheetId="11707"/>
      <sheetData sheetId="11708"/>
      <sheetData sheetId="11709"/>
      <sheetData sheetId="11710"/>
      <sheetData sheetId="11711"/>
      <sheetData sheetId="11712"/>
      <sheetData sheetId="11713"/>
      <sheetData sheetId="11714">
        <row r="19">
          <cell r="J19">
            <v>1.0499999999999999E-3</v>
          </cell>
        </row>
      </sheetData>
      <sheetData sheetId="11715">
        <row r="19">
          <cell r="J19">
            <v>1.0499999999999999E-3</v>
          </cell>
        </row>
      </sheetData>
      <sheetData sheetId="11716">
        <row r="19">
          <cell r="J19">
            <v>1.0499999999999999E-3</v>
          </cell>
        </row>
      </sheetData>
      <sheetData sheetId="11717">
        <row r="19">
          <cell r="J19">
            <v>1.0499999999999999E-3</v>
          </cell>
        </row>
      </sheetData>
      <sheetData sheetId="11718">
        <row r="19">
          <cell r="J19">
            <v>1.0499999999999999E-3</v>
          </cell>
        </row>
      </sheetData>
      <sheetData sheetId="11719">
        <row r="19">
          <cell r="J19">
            <v>1.0499999999999999E-3</v>
          </cell>
        </row>
      </sheetData>
      <sheetData sheetId="11720">
        <row r="19">
          <cell r="J19">
            <v>1.0499999999999999E-3</v>
          </cell>
        </row>
      </sheetData>
      <sheetData sheetId="11721"/>
      <sheetData sheetId="11722"/>
      <sheetData sheetId="11723"/>
      <sheetData sheetId="11724"/>
      <sheetData sheetId="11725">
        <row r="19">
          <cell r="J19">
            <v>1.0499999999999999E-3</v>
          </cell>
        </row>
      </sheetData>
      <sheetData sheetId="11726"/>
      <sheetData sheetId="11727"/>
      <sheetData sheetId="11728"/>
      <sheetData sheetId="11729"/>
      <sheetData sheetId="11730"/>
      <sheetData sheetId="11731"/>
      <sheetData sheetId="11732"/>
      <sheetData sheetId="11733"/>
      <sheetData sheetId="11734"/>
      <sheetData sheetId="11735"/>
      <sheetData sheetId="11736">
        <row r="19">
          <cell r="J19">
            <v>1.0499999999999999E-3</v>
          </cell>
        </row>
      </sheetData>
      <sheetData sheetId="11737"/>
      <sheetData sheetId="11738"/>
      <sheetData sheetId="11739"/>
      <sheetData sheetId="11740"/>
      <sheetData sheetId="11741"/>
      <sheetData sheetId="11742"/>
      <sheetData sheetId="11743"/>
      <sheetData sheetId="11744"/>
      <sheetData sheetId="11745"/>
      <sheetData sheetId="11746">
        <row r="19">
          <cell r="J19">
            <v>1.0499999999999999E-3</v>
          </cell>
        </row>
      </sheetData>
      <sheetData sheetId="11747">
        <row r="19">
          <cell r="J19">
            <v>1.0499999999999999E-3</v>
          </cell>
        </row>
      </sheetData>
      <sheetData sheetId="11748">
        <row r="19">
          <cell r="J19">
            <v>1.0499999999999999E-3</v>
          </cell>
        </row>
      </sheetData>
      <sheetData sheetId="11749">
        <row r="19">
          <cell r="J19">
            <v>1.0499999999999999E-3</v>
          </cell>
        </row>
      </sheetData>
      <sheetData sheetId="11750">
        <row r="19">
          <cell r="J19">
            <v>1.0499999999999999E-3</v>
          </cell>
        </row>
      </sheetData>
      <sheetData sheetId="11751">
        <row r="19">
          <cell r="J19">
            <v>1.0499999999999999E-3</v>
          </cell>
        </row>
      </sheetData>
      <sheetData sheetId="11752">
        <row r="19">
          <cell r="J19">
            <v>1.0499999999999999E-3</v>
          </cell>
        </row>
      </sheetData>
      <sheetData sheetId="11753">
        <row r="19">
          <cell r="J19">
            <v>1.0499999999999999E-3</v>
          </cell>
        </row>
      </sheetData>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row r="19">
          <cell r="J19">
            <v>1.0499999999999999E-3</v>
          </cell>
        </row>
      </sheetData>
      <sheetData sheetId="11767">
        <row r="19">
          <cell r="J19">
            <v>1.0499999999999999E-3</v>
          </cell>
        </row>
      </sheetData>
      <sheetData sheetId="11768">
        <row r="19">
          <cell r="J19">
            <v>1.0499999999999999E-3</v>
          </cell>
        </row>
      </sheetData>
      <sheetData sheetId="11769"/>
      <sheetData sheetId="11770"/>
      <sheetData sheetId="11771">
        <row r="19">
          <cell r="J19">
            <v>1.0499999999999999E-3</v>
          </cell>
        </row>
      </sheetData>
      <sheetData sheetId="11772"/>
      <sheetData sheetId="11773"/>
      <sheetData sheetId="11774"/>
      <sheetData sheetId="11775"/>
      <sheetData sheetId="11776"/>
      <sheetData sheetId="11777"/>
      <sheetData sheetId="11778">
        <row r="19">
          <cell r="J19">
            <v>1.0499999999999999E-3</v>
          </cell>
        </row>
      </sheetData>
      <sheetData sheetId="11779" refreshError="1"/>
      <sheetData sheetId="11780" refreshError="1"/>
      <sheetData sheetId="11781" refreshError="1"/>
      <sheetData sheetId="11782" refreshError="1"/>
      <sheetData sheetId="11783" refreshError="1"/>
      <sheetData sheetId="11784" refreshError="1"/>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refreshError="1"/>
      <sheetData sheetId="11889" refreshError="1"/>
      <sheetData sheetId="11890"/>
      <sheetData sheetId="11891"/>
      <sheetData sheetId="11892"/>
      <sheetData sheetId="11893"/>
      <sheetData sheetId="11894">
        <row r="19">
          <cell r="J19">
            <v>1.0499999999999999E-3</v>
          </cell>
        </row>
      </sheetData>
      <sheetData sheetId="11895">
        <row r="19">
          <cell r="J19">
            <v>1.0499999999999999E-3</v>
          </cell>
        </row>
      </sheetData>
      <sheetData sheetId="11896"/>
      <sheetData sheetId="11897"/>
      <sheetData sheetId="11898"/>
      <sheetData sheetId="11899"/>
      <sheetData sheetId="11900"/>
      <sheetData sheetId="11901"/>
      <sheetData sheetId="11902"/>
      <sheetData sheetId="11903"/>
      <sheetData sheetId="11904"/>
      <sheetData sheetId="11905"/>
      <sheetData sheetId="11906"/>
      <sheetData sheetId="11907">
        <row r="19">
          <cell r="J19">
            <v>1.0499999999999999E-3</v>
          </cell>
        </row>
      </sheetData>
      <sheetData sheetId="11908">
        <row r="19">
          <cell r="J19">
            <v>1.0499999999999999E-3</v>
          </cell>
        </row>
      </sheetData>
      <sheetData sheetId="11909">
        <row r="19">
          <cell r="J19">
            <v>1.0499999999999999E-3</v>
          </cell>
        </row>
      </sheetData>
      <sheetData sheetId="11910"/>
      <sheetData sheetId="11911"/>
      <sheetData sheetId="11912">
        <row r="19">
          <cell r="J19">
            <v>1.0499999999999999E-3</v>
          </cell>
        </row>
      </sheetData>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row r="19">
          <cell r="J19">
            <v>1.0499999999999999E-3</v>
          </cell>
        </row>
      </sheetData>
      <sheetData sheetId="11927"/>
      <sheetData sheetId="11928"/>
      <sheetData sheetId="11929"/>
      <sheetData sheetId="11930"/>
      <sheetData sheetId="11931"/>
      <sheetData sheetId="11932"/>
      <sheetData sheetId="11933"/>
      <sheetData sheetId="11934">
        <row r="19">
          <cell r="J19">
            <v>1.0499999999999999E-3</v>
          </cell>
        </row>
      </sheetData>
      <sheetData sheetId="11935">
        <row r="19">
          <cell r="J19">
            <v>1.0499999999999999E-3</v>
          </cell>
        </row>
      </sheetData>
      <sheetData sheetId="11936"/>
      <sheetData sheetId="11937"/>
      <sheetData sheetId="11938"/>
      <sheetData sheetId="11939">
        <row r="19">
          <cell r="J19">
            <v>1.0499999999999999E-3</v>
          </cell>
        </row>
      </sheetData>
      <sheetData sheetId="11940">
        <row r="19">
          <cell r="J19">
            <v>1.0499999999999999E-3</v>
          </cell>
        </row>
      </sheetData>
      <sheetData sheetId="11941">
        <row r="19">
          <cell r="J19">
            <v>1.0499999999999999E-3</v>
          </cell>
        </row>
      </sheetData>
      <sheetData sheetId="11942"/>
      <sheetData sheetId="11943"/>
      <sheetData sheetId="11944">
        <row r="19">
          <cell r="J19">
            <v>1.0499999999999999E-3</v>
          </cell>
        </row>
      </sheetData>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row r="19">
          <cell r="J19">
            <v>1.0499999999999999E-3</v>
          </cell>
        </row>
      </sheetData>
      <sheetData sheetId="11967">
        <row r="19">
          <cell r="J19">
            <v>1.0499999999999999E-3</v>
          </cell>
        </row>
      </sheetData>
      <sheetData sheetId="11968">
        <row r="19">
          <cell r="J19">
            <v>1.0499999999999999E-3</v>
          </cell>
        </row>
      </sheetData>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row r="19">
          <cell r="J19">
            <v>1.0499999999999999E-3</v>
          </cell>
        </row>
      </sheetData>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row r="19">
          <cell r="J19">
            <v>1.0499999999999999E-3</v>
          </cell>
        </row>
      </sheetData>
      <sheetData sheetId="12018">
        <row r="19">
          <cell r="J19">
            <v>1.0499999999999999E-3</v>
          </cell>
        </row>
      </sheetData>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row r="19">
          <cell r="J19">
            <v>1.0499999999999999E-3</v>
          </cell>
        </row>
      </sheetData>
      <sheetData sheetId="12047"/>
      <sheetData sheetId="12048">
        <row r="19">
          <cell r="J19">
            <v>1.0499999999999999E-3</v>
          </cell>
        </row>
      </sheetData>
      <sheetData sheetId="12049">
        <row r="19">
          <cell r="J19">
            <v>1.0499999999999999E-3</v>
          </cell>
        </row>
      </sheetData>
      <sheetData sheetId="12050">
        <row r="19">
          <cell r="J19">
            <v>1.0499999999999999E-3</v>
          </cell>
        </row>
      </sheetData>
      <sheetData sheetId="12051"/>
      <sheetData sheetId="12052"/>
      <sheetData sheetId="12053"/>
      <sheetData sheetId="12054"/>
      <sheetData sheetId="12055"/>
      <sheetData sheetId="12056"/>
      <sheetData sheetId="12057"/>
      <sheetData sheetId="12058"/>
      <sheetData sheetId="12059"/>
      <sheetData sheetId="12060"/>
      <sheetData sheetId="12061">
        <row r="19">
          <cell r="J19">
            <v>1.0499999999999999E-3</v>
          </cell>
        </row>
      </sheetData>
      <sheetData sheetId="12062">
        <row r="19">
          <cell r="J19">
            <v>1.0499999999999999E-3</v>
          </cell>
        </row>
      </sheetData>
      <sheetData sheetId="12063">
        <row r="19">
          <cell r="J19">
            <v>1.0499999999999999E-3</v>
          </cell>
        </row>
      </sheetData>
      <sheetData sheetId="12064"/>
      <sheetData sheetId="12065"/>
      <sheetData sheetId="12066">
        <row r="19">
          <cell r="J19">
            <v>1.0499999999999999E-3</v>
          </cell>
        </row>
      </sheetData>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row r="19">
          <cell r="J19">
            <v>1.0499999999999999E-3</v>
          </cell>
        </row>
      </sheetData>
      <sheetData sheetId="12081"/>
      <sheetData sheetId="12082"/>
      <sheetData sheetId="12083"/>
      <sheetData sheetId="12084"/>
      <sheetData sheetId="12085"/>
      <sheetData sheetId="12086"/>
      <sheetData sheetId="12087"/>
      <sheetData sheetId="12088">
        <row r="19">
          <cell r="J19">
            <v>1.0499999999999999E-3</v>
          </cell>
        </row>
      </sheetData>
      <sheetData sheetId="12089">
        <row r="19">
          <cell r="J19">
            <v>1.0499999999999999E-3</v>
          </cell>
        </row>
      </sheetData>
      <sheetData sheetId="12090"/>
      <sheetData sheetId="12091"/>
      <sheetData sheetId="12092"/>
      <sheetData sheetId="12093">
        <row r="19">
          <cell r="J19">
            <v>1.0499999999999999E-3</v>
          </cell>
        </row>
      </sheetData>
      <sheetData sheetId="12094">
        <row r="19">
          <cell r="J19">
            <v>1.0499999999999999E-3</v>
          </cell>
        </row>
      </sheetData>
      <sheetData sheetId="12095">
        <row r="19">
          <cell r="J19">
            <v>1.0499999999999999E-3</v>
          </cell>
        </row>
      </sheetData>
      <sheetData sheetId="12096"/>
      <sheetData sheetId="12097"/>
      <sheetData sheetId="12098">
        <row r="19">
          <cell r="J19">
            <v>1.0499999999999999E-3</v>
          </cell>
        </row>
      </sheetData>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row r="19">
          <cell r="J19">
            <v>1.0499999999999999E-3</v>
          </cell>
        </row>
      </sheetData>
      <sheetData sheetId="12121">
        <row r="19">
          <cell r="J19">
            <v>1.0499999999999999E-3</v>
          </cell>
        </row>
      </sheetData>
      <sheetData sheetId="12122">
        <row r="19">
          <cell r="J19">
            <v>1.0499999999999999E-3</v>
          </cell>
        </row>
      </sheetData>
      <sheetData sheetId="12123"/>
      <sheetData sheetId="12124"/>
      <sheetData sheetId="12125"/>
      <sheetData sheetId="12126"/>
      <sheetData sheetId="12127"/>
      <sheetData sheetId="12128"/>
      <sheetData sheetId="12129"/>
      <sheetData sheetId="12130"/>
      <sheetData sheetId="12131"/>
      <sheetData sheetId="12132"/>
      <sheetData sheetId="12133">
        <row r="19">
          <cell r="J19">
            <v>1.0499999999999999E-3</v>
          </cell>
        </row>
      </sheetData>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row r="19">
          <cell r="J19">
            <v>1.0499999999999999E-3</v>
          </cell>
        </row>
      </sheetData>
      <sheetData sheetId="12172">
        <row r="19">
          <cell r="J19">
            <v>1.0499999999999999E-3</v>
          </cell>
        </row>
      </sheetData>
      <sheetData sheetId="12173"/>
      <sheetData sheetId="12174"/>
      <sheetData sheetId="12175"/>
      <sheetData sheetId="12176"/>
      <sheetData sheetId="12177">
        <row r="19">
          <cell r="J19">
            <v>1.0499999999999999E-3</v>
          </cell>
        </row>
      </sheetData>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row r="19">
          <cell r="J19">
            <v>1.0499999999999999E-3</v>
          </cell>
        </row>
      </sheetData>
      <sheetData sheetId="12201"/>
      <sheetData sheetId="12202">
        <row r="19">
          <cell r="J19">
            <v>1.0499999999999999E-3</v>
          </cell>
        </row>
      </sheetData>
      <sheetData sheetId="12203">
        <row r="19">
          <cell r="J19">
            <v>1.0499999999999999E-3</v>
          </cell>
        </row>
      </sheetData>
      <sheetData sheetId="12204">
        <row r="19">
          <cell r="J19">
            <v>1.0499999999999999E-3</v>
          </cell>
        </row>
      </sheetData>
      <sheetData sheetId="12205"/>
      <sheetData sheetId="12206"/>
      <sheetData sheetId="12207"/>
      <sheetData sheetId="12208"/>
      <sheetData sheetId="12209"/>
      <sheetData sheetId="12210"/>
      <sheetData sheetId="12211"/>
      <sheetData sheetId="12212"/>
      <sheetData sheetId="12213"/>
      <sheetData sheetId="12214"/>
      <sheetData sheetId="12215">
        <row r="19">
          <cell r="J19">
            <v>1.0499999999999999E-3</v>
          </cell>
        </row>
      </sheetData>
      <sheetData sheetId="12216">
        <row r="19">
          <cell r="J19">
            <v>1.0499999999999999E-3</v>
          </cell>
        </row>
      </sheetData>
      <sheetData sheetId="12217">
        <row r="19">
          <cell r="J19">
            <v>1.0499999999999999E-3</v>
          </cell>
        </row>
      </sheetData>
      <sheetData sheetId="12218"/>
      <sheetData sheetId="12219"/>
      <sheetData sheetId="12220">
        <row r="19">
          <cell r="J19">
            <v>1.0499999999999999E-3</v>
          </cell>
        </row>
      </sheetData>
      <sheetData sheetId="12221"/>
      <sheetData sheetId="12222"/>
      <sheetData sheetId="12223"/>
      <sheetData sheetId="12224"/>
      <sheetData sheetId="12225"/>
      <sheetData sheetId="12226"/>
      <sheetData sheetId="12227"/>
      <sheetData sheetId="12228"/>
      <sheetData sheetId="12229"/>
      <sheetData sheetId="12230"/>
      <sheetData sheetId="12231"/>
      <sheetData sheetId="12232">
        <row r="19">
          <cell r="J19">
            <v>1.0499999999999999E-3</v>
          </cell>
        </row>
      </sheetData>
      <sheetData sheetId="12233"/>
      <sheetData sheetId="12234"/>
      <sheetData sheetId="12235"/>
      <sheetData sheetId="12236"/>
      <sheetData sheetId="12237"/>
      <sheetData sheetId="12238"/>
      <sheetData sheetId="12239"/>
      <sheetData sheetId="12240"/>
      <sheetData sheetId="12241"/>
      <sheetData sheetId="12242">
        <row r="19">
          <cell r="J19">
            <v>1.0499999999999999E-3</v>
          </cell>
        </row>
      </sheetData>
      <sheetData sheetId="12243">
        <row r="19">
          <cell r="J19">
            <v>1.0499999999999999E-3</v>
          </cell>
        </row>
      </sheetData>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row r="19">
          <cell r="J19">
            <v>1.0499999999999999E-3</v>
          </cell>
        </row>
      </sheetData>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row r="19">
          <cell r="J19">
            <v>1.0499999999999999E-3</v>
          </cell>
        </row>
      </sheetData>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row r="19">
          <cell r="J19">
            <v>1.0499999999999999E-3</v>
          </cell>
        </row>
      </sheetData>
      <sheetData sheetId="12320"/>
      <sheetData sheetId="12321"/>
      <sheetData sheetId="12322"/>
      <sheetData sheetId="12323"/>
      <sheetData sheetId="12324"/>
      <sheetData sheetId="12325">
        <row r="19">
          <cell r="J19">
            <v>1.0499999999999999E-3</v>
          </cell>
        </row>
      </sheetData>
      <sheetData sheetId="12326">
        <row r="19">
          <cell r="J19">
            <v>1.0499999999999999E-3</v>
          </cell>
        </row>
      </sheetData>
      <sheetData sheetId="12327"/>
      <sheetData sheetId="12328"/>
      <sheetData sheetId="12329"/>
      <sheetData sheetId="12330">
        <row r="19">
          <cell r="J19">
            <v>1.0499999999999999E-3</v>
          </cell>
        </row>
      </sheetData>
      <sheetData sheetId="12331">
        <row r="19">
          <cell r="J19">
            <v>1.0499999999999999E-3</v>
          </cell>
        </row>
      </sheetData>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row r="19">
          <cell r="J19">
            <v>1.0499999999999999E-3</v>
          </cell>
        </row>
      </sheetData>
      <sheetData sheetId="12355"/>
      <sheetData sheetId="12356"/>
      <sheetData sheetId="12357"/>
      <sheetData sheetId="12358"/>
      <sheetData sheetId="12359"/>
      <sheetData sheetId="12360"/>
      <sheetData sheetId="12361"/>
      <sheetData sheetId="12362"/>
      <sheetData sheetId="12363">
        <row r="19">
          <cell r="J19">
            <v>1.0499999999999999E-3</v>
          </cell>
        </row>
      </sheetData>
      <sheetData sheetId="12364"/>
      <sheetData sheetId="12365"/>
      <sheetData sheetId="12366"/>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row r="19">
          <cell r="J19">
            <v>1.0499999999999999E-3</v>
          </cell>
        </row>
      </sheetData>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sheetData sheetId="12402"/>
      <sheetData sheetId="12403"/>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ow r="19">
          <cell r="J19">
            <v>1.0499999999999999E-3</v>
          </cell>
        </row>
      </sheetData>
      <sheetData sheetId="12431">
        <row r="19">
          <cell r="J19">
            <v>1.0499999999999999E-3</v>
          </cell>
        </row>
      </sheetData>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sheetData sheetId="12623"/>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sheetData sheetId="12639"/>
      <sheetData sheetId="12640">
        <row r="19">
          <cell r="J19">
            <v>1.0499999999999999E-3</v>
          </cell>
        </row>
      </sheetData>
      <sheetData sheetId="12641">
        <row r="19">
          <cell r="J19">
            <v>1.0499999999999999E-3</v>
          </cell>
        </row>
      </sheetData>
      <sheetData sheetId="12642">
        <row r="19">
          <cell r="J19">
            <v>1.0499999999999999E-3</v>
          </cell>
        </row>
      </sheetData>
      <sheetData sheetId="12643">
        <row r="19">
          <cell r="J19">
            <v>1.0499999999999999E-3</v>
          </cell>
        </row>
      </sheetData>
      <sheetData sheetId="12644">
        <row r="19">
          <cell r="J19">
            <v>1.0499999999999999E-3</v>
          </cell>
        </row>
      </sheetData>
      <sheetData sheetId="12645">
        <row r="19">
          <cell r="J19">
            <v>1.0499999999999999E-3</v>
          </cell>
        </row>
      </sheetData>
      <sheetData sheetId="12646">
        <row r="19">
          <cell r="J19">
            <v>1.0499999999999999E-3</v>
          </cell>
        </row>
      </sheetData>
      <sheetData sheetId="12647">
        <row r="19">
          <cell r="J19">
            <v>1.0499999999999999E-3</v>
          </cell>
        </row>
      </sheetData>
      <sheetData sheetId="12648"/>
      <sheetData sheetId="12649"/>
      <sheetData sheetId="12650"/>
      <sheetData sheetId="12651"/>
      <sheetData sheetId="12652"/>
      <sheetData sheetId="12653"/>
      <sheetData sheetId="12654"/>
      <sheetData sheetId="12655"/>
      <sheetData sheetId="12656"/>
      <sheetData sheetId="12657">
        <row r="19">
          <cell r="J19">
            <v>1.0499999999999999E-3</v>
          </cell>
        </row>
      </sheetData>
      <sheetData sheetId="12658">
        <row r="19">
          <cell r="J19">
            <v>1.0499999999999999E-3</v>
          </cell>
        </row>
      </sheetData>
      <sheetData sheetId="12659"/>
      <sheetData sheetId="12660"/>
      <sheetData sheetId="12661">
        <row r="19">
          <cell r="J19">
            <v>1.0499999999999999E-3</v>
          </cell>
        </row>
      </sheetData>
      <sheetData sheetId="12662"/>
      <sheetData sheetId="12663">
        <row r="19">
          <cell r="J19">
            <v>1.0499999999999999E-3</v>
          </cell>
        </row>
      </sheetData>
      <sheetData sheetId="12664">
        <row r="19">
          <cell r="J19">
            <v>1.0499999999999999E-3</v>
          </cell>
        </row>
      </sheetData>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sheetData sheetId="12678"/>
      <sheetData sheetId="12679"/>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row r="19">
          <cell r="J19">
            <v>1.0499999999999999E-3</v>
          </cell>
        </row>
      </sheetData>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row r="19">
          <cell r="J19">
            <v>1.0499999999999999E-3</v>
          </cell>
        </row>
      </sheetData>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row r="19">
          <cell r="J19">
            <v>1.0499999999999999E-3</v>
          </cell>
        </row>
      </sheetData>
      <sheetData sheetId="12931">
        <row r="19">
          <cell r="J19">
            <v>1.0499999999999999E-3</v>
          </cell>
        </row>
      </sheetData>
      <sheetData sheetId="12932">
        <row r="19">
          <cell r="J19">
            <v>1.0499999999999999E-3</v>
          </cell>
        </row>
      </sheetData>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sheetData sheetId="13137"/>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sheetData sheetId="13164"/>
      <sheetData sheetId="13165"/>
      <sheetData sheetId="13166"/>
      <sheetData sheetId="13167"/>
      <sheetData sheetId="13168"/>
      <sheetData sheetId="13169"/>
      <sheetData sheetId="13170"/>
      <sheetData sheetId="13171"/>
      <sheetData sheetId="13172"/>
      <sheetData sheetId="13173"/>
      <sheetData sheetId="13174"/>
      <sheetData sheetId="13175"/>
      <sheetData sheetId="13176"/>
      <sheetData sheetId="13177"/>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sheetData sheetId="14413" refreshError="1"/>
      <sheetData sheetId="14414" refreshError="1"/>
      <sheetData sheetId="14415"/>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sheetData sheetId="14463"/>
      <sheetData sheetId="14464"/>
      <sheetData sheetId="14465"/>
      <sheetData sheetId="14466"/>
      <sheetData sheetId="14467"/>
      <sheetData sheetId="14468"/>
      <sheetData sheetId="14469"/>
      <sheetData sheetId="14470"/>
      <sheetData sheetId="14471"/>
      <sheetData sheetId="14472"/>
      <sheetData sheetId="14473"/>
      <sheetData sheetId="14474"/>
      <sheetData sheetId="14475"/>
      <sheetData sheetId="14476"/>
      <sheetData sheetId="14477"/>
      <sheetData sheetId="14478"/>
      <sheetData sheetId="14479"/>
      <sheetData sheetId="14480"/>
      <sheetData sheetId="14481"/>
      <sheetData sheetId="14482"/>
      <sheetData sheetId="14483"/>
      <sheetData sheetId="14484"/>
      <sheetData sheetId="14485"/>
      <sheetData sheetId="14486"/>
      <sheetData sheetId="14487"/>
      <sheetData sheetId="14488"/>
      <sheetData sheetId="14489"/>
      <sheetData sheetId="14490"/>
      <sheetData sheetId="14491"/>
      <sheetData sheetId="14492"/>
      <sheetData sheetId="14493"/>
      <sheetData sheetId="14494"/>
      <sheetData sheetId="14495"/>
      <sheetData sheetId="14496"/>
      <sheetData sheetId="14497"/>
      <sheetData sheetId="14498"/>
      <sheetData sheetId="14499"/>
      <sheetData sheetId="14500"/>
      <sheetData sheetId="14501"/>
      <sheetData sheetId="14502"/>
      <sheetData sheetId="14503"/>
      <sheetData sheetId="14504"/>
      <sheetData sheetId="14505"/>
      <sheetData sheetId="14506"/>
      <sheetData sheetId="14507"/>
      <sheetData sheetId="14508"/>
      <sheetData sheetId="14509"/>
      <sheetData sheetId="14510"/>
      <sheetData sheetId="14511"/>
      <sheetData sheetId="14512"/>
      <sheetData sheetId="14513"/>
      <sheetData sheetId="14514"/>
      <sheetData sheetId="14515"/>
      <sheetData sheetId="14516"/>
      <sheetData sheetId="14517"/>
      <sheetData sheetId="14518"/>
      <sheetData sheetId="14519"/>
      <sheetData sheetId="14520"/>
      <sheetData sheetId="14521"/>
      <sheetData sheetId="14522"/>
      <sheetData sheetId="14523"/>
      <sheetData sheetId="14524"/>
      <sheetData sheetId="14525"/>
      <sheetData sheetId="14526"/>
      <sheetData sheetId="14527"/>
      <sheetData sheetId="14528"/>
      <sheetData sheetId="14529"/>
      <sheetData sheetId="14530"/>
      <sheetData sheetId="14531"/>
      <sheetData sheetId="14532"/>
      <sheetData sheetId="14533"/>
      <sheetData sheetId="14534"/>
      <sheetData sheetId="14535"/>
      <sheetData sheetId="14536"/>
      <sheetData sheetId="14537"/>
      <sheetData sheetId="14538"/>
      <sheetData sheetId="14539"/>
      <sheetData sheetId="14540"/>
      <sheetData sheetId="14541"/>
      <sheetData sheetId="14542"/>
      <sheetData sheetId="14543"/>
      <sheetData sheetId="14544"/>
      <sheetData sheetId="14545"/>
      <sheetData sheetId="14546"/>
      <sheetData sheetId="14547"/>
      <sheetData sheetId="14548"/>
      <sheetData sheetId="14549"/>
      <sheetData sheetId="14550"/>
      <sheetData sheetId="14551"/>
      <sheetData sheetId="14552"/>
      <sheetData sheetId="14553"/>
      <sheetData sheetId="14554"/>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refreshError="1"/>
      <sheetData sheetId="14892" refreshError="1"/>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refreshError="1"/>
      <sheetData sheetId="14931" refreshError="1"/>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sheetData sheetId="15681"/>
      <sheetData sheetId="15682"/>
      <sheetData sheetId="15683"/>
      <sheetData sheetId="15684"/>
      <sheetData sheetId="15685"/>
      <sheetData sheetId="15686"/>
      <sheetData sheetId="15687"/>
      <sheetData sheetId="15688"/>
      <sheetData sheetId="15689"/>
      <sheetData sheetId="15690"/>
      <sheetData sheetId="15691"/>
      <sheetData sheetId="15692"/>
      <sheetData sheetId="15693"/>
      <sheetData sheetId="15694"/>
      <sheetData sheetId="15695"/>
      <sheetData sheetId="15696"/>
      <sheetData sheetId="15697"/>
      <sheetData sheetId="15698"/>
      <sheetData sheetId="15699"/>
      <sheetData sheetId="15700"/>
      <sheetData sheetId="15701"/>
      <sheetData sheetId="15702"/>
      <sheetData sheetId="15703"/>
      <sheetData sheetId="15704"/>
      <sheetData sheetId="15705"/>
      <sheetData sheetId="15706"/>
      <sheetData sheetId="15707"/>
      <sheetData sheetId="15708"/>
      <sheetData sheetId="15709"/>
      <sheetData sheetId="15710"/>
      <sheetData sheetId="15711"/>
      <sheetData sheetId="15712"/>
      <sheetData sheetId="15713"/>
      <sheetData sheetId="15714"/>
      <sheetData sheetId="15715"/>
      <sheetData sheetId="15716"/>
      <sheetData sheetId="15717"/>
      <sheetData sheetId="15718"/>
      <sheetData sheetId="15719"/>
      <sheetData sheetId="15720"/>
      <sheetData sheetId="15721"/>
      <sheetData sheetId="15722"/>
      <sheetData sheetId="15723"/>
      <sheetData sheetId="15724"/>
      <sheetData sheetId="15725"/>
      <sheetData sheetId="15726"/>
      <sheetData sheetId="15727"/>
      <sheetData sheetId="15728"/>
      <sheetData sheetId="15729"/>
      <sheetData sheetId="15730"/>
      <sheetData sheetId="15731"/>
      <sheetData sheetId="15732"/>
      <sheetData sheetId="15733"/>
      <sheetData sheetId="15734"/>
      <sheetData sheetId="15735"/>
      <sheetData sheetId="15736"/>
      <sheetData sheetId="15737"/>
      <sheetData sheetId="15738"/>
      <sheetData sheetId="15739"/>
      <sheetData sheetId="15740"/>
      <sheetData sheetId="15741"/>
      <sheetData sheetId="15742"/>
      <sheetData sheetId="15743"/>
      <sheetData sheetId="15744"/>
      <sheetData sheetId="15745"/>
      <sheetData sheetId="15746"/>
      <sheetData sheetId="15747"/>
      <sheetData sheetId="15748"/>
      <sheetData sheetId="15749"/>
      <sheetData sheetId="15750"/>
      <sheetData sheetId="15751"/>
      <sheetData sheetId="15752"/>
      <sheetData sheetId="15753"/>
      <sheetData sheetId="15754"/>
      <sheetData sheetId="15755"/>
      <sheetData sheetId="15756"/>
      <sheetData sheetId="15757"/>
      <sheetData sheetId="15758"/>
      <sheetData sheetId="15759"/>
      <sheetData sheetId="15760"/>
      <sheetData sheetId="15761"/>
      <sheetData sheetId="15762"/>
      <sheetData sheetId="15763"/>
      <sheetData sheetId="15764"/>
      <sheetData sheetId="15765"/>
      <sheetData sheetId="15766"/>
      <sheetData sheetId="15767"/>
      <sheetData sheetId="15768"/>
      <sheetData sheetId="15769"/>
      <sheetData sheetId="15770"/>
      <sheetData sheetId="15771"/>
      <sheetData sheetId="15772"/>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refreshError="1"/>
      <sheetData sheetId="17521" refreshError="1"/>
      <sheetData sheetId="17522" refreshError="1"/>
      <sheetData sheetId="17523" refreshError="1"/>
      <sheetData sheetId="17524" refreshError="1"/>
      <sheetData sheetId="17525" refreshError="1"/>
      <sheetData sheetId="17526" refreshError="1"/>
      <sheetData sheetId="17527" refreshError="1"/>
      <sheetData sheetId="17528" refreshError="1"/>
      <sheetData sheetId="17529" refreshError="1"/>
      <sheetData sheetId="17530" refreshError="1"/>
      <sheetData sheetId="17531" refreshError="1"/>
      <sheetData sheetId="17532" refreshError="1"/>
      <sheetData sheetId="17533" refreshError="1"/>
      <sheetData sheetId="17534" refreshError="1"/>
      <sheetData sheetId="17535" refreshError="1"/>
      <sheetData sheetId="17536" refreshError="1"/>
      <sheetData sheetId="17537" refreshError="1"/>
      <sheetData sheetId="17538" refreshError="1"/>
      <sheetData sheetId="17539" refreshError="1"/>
      <sheetData sheetId="17540" refreshError="1"/>
      <sheetData sheetId="17541" refreshError="1"/>
      <sheetData sheetId="17542" refreshError="1"/>
      <sheetData sheetId="17543" refreshError="1"/>
      <sheetData sheetId="17544" refreshError="1"/>
      <sheetData sheetId="17545" refreshError="1"/>
      <sheetData sheetId="17546" refreshError="1"/>
      <sheetData sheetId="17547" refreshError="1"/>
      <sheetData sheetId="17548" refreshError="1"/>
      <sheetData sheetId="17549" refreshError="1"/>
      <sheetData sheetId="17550" refreshError="1"/>
      <sheetData sheetId="17551" refreshError="1"/>
      <sheetData sheetId="17552" refreshError="1"/>
      <sheetData sheetId="17553" refreshError="1"/>
      <sheetData sheetId="17554" refreshError="1"/>
      <sheetData sheetId="17555" refreshError="1"/>
      <sheetData sheetId="17556" refreshError="1"/>
      <sheetData sheetId="17557" refreshError="1"/>
      <sheetData sheetId="17558" refreshError="1"/>
      <sheetData sheetId="17559" refreshError="1"/>
      <sheetData sheetId="17560" refreshError="1"/>
      <sheetData sheetId="17561" refreshError="1"/>
      <sheetData sheetId="17562" refreshError="1"/>
      <sheetData sheetId="17563" refreshError="1"/>
      <sheetData sheetId="17564" refreshError="1"/>
      <sheetData sheetId="17565" refreshError="1"/>
      <sheetData sheetId="17566" refreshError="1"/>
      <sheetData sheetId="17567" refreshError="1"/>
      <sheetData sheetId="17568" refreshError="1"/>
      <sheetData sheetId="17569" refreshError="1"/>
      <sheetData sheetId="17570" refreshError="1"/>
      <sheetData sheetId="17571" refreshError="1"/>
      <sheetData sheetId="17572" refreshError="1"/>
      <sheetData sheetId="17573" refreshError="1"/>
      <sheetData sheetId="17574" refreshError="1"/>
      <sheetData sheetId="17575" refreshError="1"/>
      <sheetData sheetId="17576" refreshError="1"/>
      <sheetData sheetId="17577" refreshError="1"/>
      <sheetData sheetId="17578" refreshError="1"/>
      <sheetData sheetId="17579" refreshError="1"/>
      <sheetData sheetId="17580" refreshError="1"/>
      <sheetData sheetId="17581" refreshError="1"/>
      <sheetData sheetId="17582" refreshError="1"/>
      <sheetData sheetId="17583" refreshError="1"/>
      <sheetData sheetId="17584" refreshError="1"/>
      <sheetData sheetId="17585" refreshError="1"/>
      <sheetData sheetId="17586" refreshError="1"/>
      <sheetData sheetId="17587" refreshError="1"/>
      <sheetData sheetId="17588" refreshError="1"/>
      <sheetData sheetId="17589" refreshError="1"/>
      <sheetData sheetId="17590" refreshError="1"/>
      <sheetData sheetId="17591" refreshError="1"/>
      <sheetData sheetId="17592" refreshError="1"/>
      <sheetData sheetId="17593" refreshError="1"/>
      <sheetData sheetId="17594" refreshError="1"/>
      <sheetData sheetId="17595" refreshError="1"/>
      <sheetData sheetId="17596" refreshError="1"/>
      <sheetData sheetId="17597" refreshError="1"/>
      <sheetData sheetId="17598" refreshError="1"/>
      <sheetData sheetId="17599" refreshError="1"/>
      <sheetData sheetId="17600" refreshError="1"/>
      <sheetData sheetId="17601" refreshError="1"/>
      <sheetData sheetId="17602" refreshError="1"/>
      <sheetData sheetId="17603" refreshError="1"/>
      <sheetData sheetId="17604" refreshError="1"/>
      <sheetData sheetId="17605" refreshError="1"/>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sheetData sheetId="17931"/>
      <sheetData sheetId="17932"/>
      <sheetData sheetId="17933"/>
      <sheetData sheetId="17934"/>
      <sheetData sheetId="17935"/>
      <sheetData sheetId="17936"/>
      <sheetData sheetId="17937"/>
      <sheetData sheetId="17938"/>
      <sheetData sheetId="17939"/>
      <sheetData sheetId="17940"/>
      <sheetData sheetId="17941"/>
      <sheetData sheetId="17942"/>
      <sheetData sheetId="17943"/>
      <sheetData sheetId="17944"/>
      <sheetData sheetId="17945"/>
      <sheetData sheetId="17946"/>
      <sheetData sheetId="17947"/>
      <sheetData sheetId="17948"/>
      <sheetData sheetId="17949"/>
      <sheetData sheetId="17950"/>
      <sheetData sheetId="17951"/>
      <sheetData sheetId="17952"/>
      <sheetData sheetId="17953"/>
      <sheetData sheetId="17954"/>
      <sheetData sheetId="17955"/>
      <sheetData sheetId="17956"/>
      <sheetData sheetId="17957"/>
      <sheetData sheetId="17958"/>
      <sheetData sheetId="17959"/>
      <sheetData sheetId="17960"/>
      <sheetData sheetId="17961"/>
      <sheetData sheetId="17962"/>
      <sheetData sheetId="17963"/>
      <sheetData sheetId="17964"/>
      <sheetData sheetId="17965"/>
      <sheetData sheetId="17966"/>
      <sheetData sheetId="17967"/>
      <sheetData sheetId="17968"/>
      <sheetData sheetId="17969"/>
      <sheetData sheetId="17970"/>
      <sheetData sheetId="17971"/>
      <sheetData sheetId="17972"/>
      <sheetData sheetId="17973"/>
      <sheetData sheetId="17974"/>
      <sheetData sheetId="17975"/>
      <sheetData sheetId="17976"/>
      <sheetData sheetId="17977"/>
      <sheetData sheetId="17978"/>
      <sheetData sheetId="17979"/>
      <sheetData sheetId="17980"/>
      <sheetData sheetId="17981"/>
      <sheetData sheetId="17982"/>
      <sheetData sheetId="17983"/>
      <sheetData sheetId="17984"/>
      <sheetData sheetId="17985"/>
      <sheetData sheetId="17986"/>
      <sheetData sheetId="17987"/>
      <sheetData sheetId="17988"/>
      <sheetData sheetId="17989"/>
      <sheetData sheetId="17990"/>
      <sheetData sheetId="17991"/>
      <sheetData sheetId="17992"/>
      <sheetData sheetId="17993"/>
      <sheetData sheetId="17994"/>
      <sheetData sheetId="17995"/>
      <sheetData sheetId="17996"/>
      <sheetData sheetId="17997"/>
      <sheetData sheetId="17998"/>
      <sheetData sheetId="17999"/>
      <sheetData sheetId="18000"/>
      <sheetData sheetId="18001"/>
      <sheetData sheetId="18002"/>
      <sheetData sheetId="18003"/>
      <sheetData sheetId="18004"/>
      <sheetData sheetId="18005"/>
      <sheetData sheetId="18006"/>
      <sheetData sheetId="18007"/>
      <sheetData sheetId="18008"/>
      <sheetData sheetId="18009"/>
      <sheetData sheetId="18010"/>
      <sheetData sheetId="18011"/>
      <sheetData sheetId="18012"/>
      <sheetData sheetId="18013"/>
      <sheetData sheetId="18014"/>
      <sheetData sheetId="18015"/>
      <sheetData sheetId="18016"/>
      <sheetData sheetId="18017"/>
      <sheetData sheetId="18018"/>
      <sheetData sheetId="18019"/>
      <sheetData sheetId="18020"/>
      <sheetData sheetId="18021"/>
      <sheetData sheetId="18022"/>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refreshError="1"/>
      <sheetData sheetId="20146" refreshError="1"/>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sheetData sheetId="2016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sheetData sheetId="20239"/>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refreshError="1"/>
      <sheetData sheetId="21274" refreshError="1"/>
      <sheetData sheetId="21275" refreshError="1"/>
      <sheetData sheetId="21276" refreshError="1"/>
      <sheetData sheetId="21277" refreshError="1"/>
      <sheetData sheetId="21278" refreshError="1"/>
      <sheetData sheetId="21279" refreshError="1"/>
      <sheetData sheetId="21280" refreshError="1"/>
      <sheetData sheetId="21281" refreshError="1"/>
      <sheetData sheetId="21282" refreshError="1"/>
      <sheetData sheetId="21283" refreshError="1"/>
      <sheetData sheetId="21284" refreshError="1"/>
      <sheetData sheetId="21285" refreshError="1"/>
      <sheetData sheetId="21286" refreshError="1"/>
      <sheetData sheetId="21287" refreshError="1"/>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sheetData sheetId="21303" refreshError="1"/>
      <sheetData sheetId="21304" refreshError="1"/>
      <sheetData sheetId="21305" refreshError="1"/>
      <sheetData sheetId="21306" refreshError="1"/>
      <sheetData sheetId="21307" refreshError="1"/>
      <sheetData sheetId="21308"/>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EAS"/>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AoR Finishing"/>
      <sheetName val="CLAY"/>
      <sheetName val="Scenario"/>
      <sheetName val="Reserve Addition"/>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Basic Rate"/>
      <sheetName val="Forma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Khalifa Parkf"/>
      <sheetName val="Sales"/>
      <sheetName val="TF -25"/>
      <sheetName val="TF 1PH 16"/>
      <sheetName val="TF 3PH 16"/>
      <sheetName val="estimate"/>
      <sheetName val="Labour &amp; Plant"/>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strain"/>
      <sheetName val="grid"/>
      <sheetName val="analysis"/>
      <sheetName val="Qty Wise Prgrs of Box Str"/>
      <sheetName val="Publicbuilding"/>
      <sheetName val="4 Annex 1 Basic rate"/>
      <sheetName val="Crane List General"/>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Other str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row r="75">
          <cell r="D75">
            <v>424.96771637474836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s"/>
      <sheetName val="cf"/>
      <sheetName val="BTB"/>
      <sheetName val="t&amp;d"/>
      <sheetName val="key data"/>
      <sheetName val="revenue"/>
      <sheetName val="oead"/>
      <sheetName val="ibt"/>
      <sheetName val="empl"/>
      <sheetName val="b'log"/>
      <sheetName val="coe"/>
      <sheetName val="oe"/>
      <sheetName val="Rev fc analysis"/>
      <sheetName val="Abstract"/>
      <sheetName val="Config"/>
      <sheetName val="Transfer"/>
      <sheetName val="strain"/>
      <sheetName val="BP-Other strs"/>
      <sheetName val="Attach-3 (QR)"/>
      <sheetName val="BP"/>
      <sheetName val="Bed Class"/>
      <sheetName val="Cd"/>
      <sheetName val="key_data"/>
      <sheetName val="Rev_fc_analysis"/>
      <sheetName val="BP-Other_strs"/>
      <sheetName val="Attach-3_(QR)"/>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ecc_res"/>
      <sheetName val="Khalifa_Parkf"/>
      <sheetName val="Khalifa_Parkf1"/>
      <sheetName val="Khalifa_Parkf6"/>
      <sheetName val="Khalifa_Parkf2"/>
      <sheetName val="Khalifa_Parkf3"/>
      <sheetName val="Khalifa_Parkf4"/>
      <sheetName val="Khalifa_Parkf5"/>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UNP-NCW "/>
      <sheetName val="SubmitCal"/>
      <sheetName val="Prices"/>
      <sheetName val="breakup of oil"/>
      <sheetName val="LLEGADA"/>
      <sheetName val="main1"/>
      <sheetName val="Monthly Turnover (Final)"/>
      <sheetName val="cal"/>
      <sheetName val="IPMEQPT"/>
      <sheetName val="INDEX"/>
      <sheetName val="IPSPRS"/>
      <sheetName val="IPTTC"/>
      <sheetName val="Price List WIND Aferkat 2016"/>
      <sheetName val="Sch-1(Option-I)"/>
      <sheetName val="6 trs"/>
      <sheetName val="HYD VAR"/>
      <sheetName val="a1-continuous"/>
      <sheetName val="hydraulical model"/>
      <sheetName val="Config"/>
      <sheetName val="Cost Sch-I-1"/>
      <sheetName val="PART_DISCOUNT"/>
      <sheetName val="LANGUAGE"/>
      <sheetName val="xcadm_16_1"/>
      <sheetName val="Cad Map"/>
      <sheetName val="int on fds"/>
      <sheetName val="main"/>
      <sheetName val="Box- Girder"/>
      <sheetName val="Pil"/>
      <sheetName val="Steel Piling_POL"/>
      <sheetName val="Abs PMRL"/>
      <sheetName val="Rate Analysis"/>
      <sheetName val="presentation"/>
      <sheetName val="mr21"/>
      <sheetName val="dBase"/>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4&quot;"/>
      <sheetName val="Kalkulation"/>
      <sheetName val="Build-up"/>
      <sheetName val="HPL"/>
      <sheetName val="Sulphur (2)"/>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STN WISE EMR"/>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s>
    <sheetDataSet>
      <sheetData sheetId="0" refreshError="1">
        <row r="1">
          <cell r="A1" t="str">
            <v>ORISSA State Electricity Board, - GRIDCO</v>
          </cell>
        </row>
        <row r="2">
          <cell r="A2" t="str">
            <v>400 kV CONTROL ROOM BUILDING</v>
          </cell>
        </row>
        <row r="4">
          <cell r="C4" t="str">
            <v>Ground floor</v>
          </cell>
        </row>
      </sheetData>
      <sheetData sheetId="1" refreshError="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ow r="2">
          <cell r="A2" t="str">
            <v>400 kV CONTROL ROOM BUILDING</v>
          </cell>
        </row>
      </sheetData>
      <sheetData sheetId="24">
        <row r="2">
          <cell r="A2" t="str">
            <v>400 kV CONTROL ROOM BUILDING</v>
          </cell>
        </row>
      </sheetData>
      <sheetData sheetId="25" refreshError="1"/>
      <sheetData sheetId="26" refreshError="1"/>
      <sheetData sheetId="27" refreshError="1"/>
      <sheetData sheetId="28"/>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ow r="1">
          <cell r="A1" t="str">
            <v>ORISSA State Electricity Board, - GRIDCO</v>
          </cell>
        </row>
      </sheetData>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efreshError="1"/>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ow r="2">
          <cell r="A2" t="str">
            <v>400 kV CONTROL ROOM BUILDING</v>
          </cell>
        </row>
      </sheetData>
      <sheetData sheetId="180">
        <row r="2">
          <cell r="A2" t="str">
            <v>400 kV CONTROL ROOM BUILDING</v>
          </cell>
        </row>
      </sheetData>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row r="2">
          <cell r="A2" t="str">
            <v>400 kV CONTROL ROOM BUILDING</v>
          </cell>
        </row>
      </sheetData>
      <sheetData sheetId="205">
        <row r="2">
          <cell r="A2" t="str">
            <v>400 kV CONTROL ROOM BUILDING</v>
          </cell>
        </row>
      </sheetData>
      <sheetData sheetId="206"/>
      <sheetData sheetId="207"/>
      <sheetData sheetId="208"/>
      <sheetData sheetId="209"/>
      <sheetData sheetId="210"/>
      <sheetData sheetId="211" refreshError="1"/>
      <sheetData sheetId="212" refreshError="1"/>
      <sheetData sheetId="213" refreshError="1"/>
      <sheetData sheetId="214"/>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ow r="2">
          <cell r="A2" t="str">
            <v>400 kV CONTROL ROOM BUILDING</v>
          </cell>
        </row>
      </sheetData>
      <sheetData sheetId="293">
        <row r="2">
          <cell r="A2" t="str">
            <v>400 kV CONTROL ROOM BUILDING</v>
          </cell>
        </row>
      </sheetData>
      <sheetData sheetId="294">
        <row r="2">
          <cell r="A2" t="str">
            <v>400 kV CONTROL ROOM BUILDING</v>
          </cell>
        </row>
      </sheetData>
      <sheetData sheetId="295">
        <row r="2">
          <cell r="A2" t="str">
            <v>400 kV CONTROL ROOM BUILDING</v>
          </cell>
        </row>
      </sheetData>
      <sheetData sheetId="296">
        <row r="2">
          <cell r="A2" t="str">
            <v>400 kV CONTROL ROOM BUILDING</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row r="2">
          <cell r="A2" t="str">
            <v>400 kV CONTROL ROOM BUILDING</v>
          </cell>
        </row>
      </sheetData>
      <sheetData sheetId="310">
        <row r="2">
          <cell r="A2" t="str">
            <v>400 kV CONTROL ROOM BUILDING</v>
          </cell>
        </row>
      </sheetData>
      <sheetData sheetId="311">
        <row r="2">
          <cell r="A2" t="str">
            <v>400 kV CONTROL ROOM BUILDING</v>
          </cell>
        </row>
      </sheetData>
      <sheetData sheetId="312">
        <row r="2">
          <cell r="A2" t="str">
            <v>400 kV CONTROL ROOM BUILDING</v>
          </cell>
        </row>
      </sheetData>
      <sheetData sheetId="313">
        <row r="2">
          <cell r="A2" t="str">
            <v>400 kV CONTROL ROOM BUILDING</v>
          </cell>
        </row>
      </sheetData>
      <sheetData sheetId="314"/>
      <sheetData sheetId="315"/>
      <sheetData sheetId="316"/>
      <sheetData sheetId="317"/>
      <sheetData sheetId="318"/>
      <sheetData sheetId="319"/>
      <sheetData sheetId="320"/>
      <sheetData sheetId="321"/>
      <sheetData sheetId="322"/>
      <sheetData sheetId="323"/>
      <sheetData sheetId="324"/>
      <sheetData sheetId="325"/>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row r="1">
          <cell r="A1" t="str">
            <v>ORISSA State Electricity Board, - GRIDCO</v>
          </cell>
        </row>
      </sheetData>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row r="1">
          <cell r="A1" t="str">
            <v>ORISSA State Electricity Board, - GRIDCO</v>
          </cell>
        </row>
      </sheetData>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row r="1">
          <cell r="A1" t="str">
            <v>ORISSA State Electricity Board, - GRIDCO</v>
          </cell>
        </row>
      </sheetData>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row r="2">
          <cell r="A2" t="str">
            <v>400 kV CONTROL ROOM BUILDING</v>
          </cell>
        </row>
      </sheetData>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row r="2">
          <cell r="A2" t="str">
            <v>400 kV CONTROL ROOM BUILDING</v>
          </cell>
        </row>
      </sheetData>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refreshError="1"/>
      <sheetData sheetId="500" refreshError="1"/>
      <sheetData sheetId="501" refreshError="1"/>
      <sheetData sheetId="502" refreshError="1"/>
      <sheetData sheetId="503" refreshError="1"/>
      <sheetData sheetId="504"/>
      <sheetData sheetId="505"/>
      <sheetData sheetId="506"/>
      <sheetData sheetId="507"/>
      <sheetData sheetId="508"/>
      <sheetData sheetId="509">
        <row r="2">
          <cell r="A2" t="str">
            <v>400 kV CONTROL ROOM BUILDING</v>
          </cell>
        </row>
      </sheetData>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row r="2">
          <cell r="A2" t="str">
            <v>400 kV CONTROL ROOM BUILDING</v>
          </cell>
        </row>
      </sheetData>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row r="2">
          <cell r="A2" t="str">
            <v>400 kV CONTROL ROOM BUILDING</v>
          </cell>
        </row>
      </sheetData>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row r="2">
          <cell r="A2" t="str">
            <v>400 kV CONTROL ROOM BUILDING</v>
          </cell>
        </row>
      </sheetData>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row r="2">
          <cell r="A2" t="str">
            <v>400 kV CONTROL ROOM BUILDING</v>
          </cell>
        </row>
      </sheetData>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row r="2">
          <cell r="A2" t="str">
            <v>400 kV CONTROL ROOM BUILDING</v>
          </cell>
        </row>
      </sheetData>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row r="2">
          <cell r="A2" t="str">
            <v>400 kV CONTROL ROOM BUILDING</v>
          </cell>
        </row>
      </sheetData>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row r="2">
          <cell r="A2" t="str">
            <v>400 kV CONTROL ROOM BUILDING</v>
          </cell>
        </row>
      </sheetData>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row r="2">
          <cell r="A2" t="str">
            <v>400 kV CONTROL ROOM BUILDING</v>
          </cell>
        </row>
      </sheetData>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row r="2">
          <cell r="A2" t="str">
            <v>400 kV CONTROL ROOM BUILDING</v>
          </cell>
        </row>
      </sheetData>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row r="2">
          <cell r="A2" t="str">
            <v>400 kV CONTROL ROOM BUILDING</v>
          </cell>
        </row>
      </sheetData>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row r="2">
          <cell r="A2" t="str">
            <v>400 kV CONTROL ROOM BUILDING</v>
          </cell>
        </row>
      </sheetData>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row r="2">
          <cell r="A2" t="str">
            <v>400 kV CONTROL ROOM BUILDING</v>
          </cell>
        </row>
      </sheetData>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ow r="2">
          <cell r="A2" t="str">
            <v>400 kV CONTROL ROOM BUILDING</v>
          </cell>
        </row>
      </sheetData>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row r="2">
          <cell r="A2" t="str">
            <v>400 kV CONTROL ROOM BUILDING</v>
          </cell>
        </row>
      </sheetData>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row r="2">
          <cell r="A2" t="str">
            <v>400 kV CONTROL ROOM BUILDING</v>
          </cell>
        </row>
      </sheetData>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concrete"/>
      <sheetName val="beam-reinft-IIInd floor"/>
      <sheetName val="Assumptions"/>
      <sheetName val="specification options"/>
      <sheetName val="key dates"/>
      <sheetName val="Actuals"/>
      <sheetName val="Inventory"/>
      <sheetName val="01"/>
      <sheetName val="Transfer"/>
      <sheetName val="Annex"/>
      <sheetName val="Cost Index"/>
      <sheetName val="Maint"/>
      <sheetName val="Housek"/>
      <sheetName val="REf"/>
      <sheetName val="saihous.ele"/>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beam-reinft-machine rm"/>
      <sheetName val="Direct cost shed A-2 "/>
      <sheetName val=" Resource list"/>
      <sheetName val="Labour"/>
      <sheetName val="THANE SITE"/>
      <sheetName val="BOQ Distribution"/>
      <sheetName val="STAFFSCHED "/>
      <sheetName val="calcul"/>
      <sheetName val="Bidform"/>
      <sheetName val="M+MC"/>
      <sheetName val="T1 WO"/>
      <sheetName val="外気負荷"/>
      <sheetName val="A.O.R."/>
      <sheetName val="FF Inst RA 08 Inst 03"/>
      <sheetName val="Labels"/>
      <sheetName val=" IO List"/>
      <sheetName val="SCHEDULE"/>
      <sheetName val="GBW"/>
      <sheetName val="Legend"/>
      <sheetName val="procurement"/>
      <sheetName val="SCH"/>
      <sheetName val="Indirect_x0005__x0000__x0000__x0000__x0000_쌳ᎈ駜/"/>
      <sheetName val="SSR _ NSSR Market final"/>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Project_Brief"/>
      <sheetName val="DG Works (Supply)"/>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SUMMARY-client"/>
      <sheetName val="RA"/>
      <sheetName val="MG"/>
      <sheetName val="beam-reinft-machine_rm1"/>
      <sheetName val="T1_WO1"/>
      <sheetName val="Staff_Acco_10"/>
      <sheetName val="Tel__5"/>
      <sheetName val="Ext_light5"/>
      <sheetName val="Staff_Acco_11"/>
      <sheetName val="4_Annex_1_Basic_rate5"/>
      <sheetName val="DETAILED__BOQ5"/>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ecc_res"/>
      <sheetName val=" B3"/>
      <sheetName val=" B1"/>
      <sheetName val="Introduction"/>
      <sheetName val="Old"/>
      <sheetName val="Operating Statistics"/>
      <sheetName val="Financials"/>
      <sheetName val="FitOutConfCentre"/>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Lowside"/>
      <sheetName val="220 11  BS "/>
      <sheetName val="Chennai"/>
      <sheetName val="Rollup"/>
      <sheetName val="Names&amp;Cases"/>
      <sheetName val="A-General"/>
      <sheetName val="PCC"/>
      <sheetName val="basdat"/>
      <sheetName val="Elect."/>
      <sheetName val="Capex-fixed"/>
      <sheetName val="NLD - Assum"/>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Lstsub"/>
      <sheetName val="$ KURLARI"/>
      <sheetName val="Indirect_x0005__x0000__x0000__"/>
      <sheetName val="Boq (Main Building)"/>
      <sheetName val="Desgn(zone I)"/>
      <sheetName val="Lead"/>
      <sheetName val="주관사업"/>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Config"/>
      <sheetName val="Tong hop DT XDCT"/>
      <sheetName val="TH_CPTB"/>
      <sheetName val="TMDT"/>
      <sheetName val="STATIC"/>
      <sheetName val="HT Cable "/>
      <sheetName val="BP-Other strs"/>
      <sheetName val="Format - 4"/>
      <sheetName val="Cover sheet"/>
      <sheetName val="AOQ-new "/>
      <sheetName val="water prop."/>
      <sheetName val="288-1"/>
      <sheetName val="Resource"/>
      <sheetName val="BC &amp; MNB "/>
      <sheetName val="Manpower"/>
      <sheetName val="BM"/>
      <sheetName val="Timesheet"/>
      <sheetName val="Analysis-NH-Roads"/>
      <sheetName val="Materials "/>
      <sheetName val="REL"/>
      <sheetName val="INPUT SHEET"/>
      <sheetName val="dBase"/>
      <sheetName val="loadcal"/>
      <sheetName val="17"/>
      <sheetName val="Analy"/>
      <sheetName val="foundation(V)"/>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Supply "/>
      <sheetName val="CBL01"/>
      <sheetName val="[saihous.ele.xls]Indirect_____2"/>
      <sheetName val="[saihous.ele.xls]Indirect_____3"/>
      <sheetName val="[saihous.ele.xls]Indirect_____4"/>
      <sheetName val="Cable Schedule"/>
      <sheetName val="SC Cost MAR 02"/>
      <sheetName val="PMS"/>
      <sheetName val="[saihous.ele.xls]_saihous_ele_2"/>
      <sheetName val="CABLES  "/>
      <sheetName val="[saihous.ele.xls]Indirect_____5"/>
      <sheetName val="[saihous.ele.xls]Indirect_____6"/>
      <sheetName val="[saihous.ele.xls]Indirect_____7"/>
      <sheetName val="Basis"/>
      <sheetName val="R2"/>
      <sheetName val="gen"/>
      <sheetName val="Set"/>
      <sheetName val="DG-YARD"/>
      <sheetName val="MAIN FILE 9-24-07"/>
      <sheetName val="DG "/>
      <sheetName val="[saihous.ele.xls]Indirect_x0005__x0000_⽼؃ᅜ"/>
      <sheetName val="[saihous.ele.xls]Indirect퀀《혂൧_x0001__x0000_"/>
      <sheetName val="MTO REV.0"/>
      <sheetName val="Enquire"/>
      <sheetName val="Filter"/>
      <sheetName val="GUT (2)"/>
      <sheetName val="ACE-OUT"/>
      <sheetName val="Material Rate"/>
      <sheetName val="#3E1_GCR"/>
      <sheetName val=" GULF"/>
      <sheetName val="Calculations"/>
      <sheetName val="Detail-Singly"/>
      <sheetName val="Lead (Final)"/>
      <sheetName val="TORRENT CEMENT"/>
      <sheetName val="A"/>
      <sheetName val="2nd "/>
      <sheetName val="Material List "/>
      <sheetName val="ONE TIME"/>
      <sheetName val="Linked Lead"/>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Equipment Information"/>
      <sheetName val="Equipment Block"/>
      <sheetName val="Final Bill"/>
      <sheetName val="BST"/>
      <sheetName val="Setting"/>
      <sheetName val="Summary_Bank"/>
      <sheetName val="Structure Bills Qty"/>
      <sheetName val="Citrix"/>
      <sheetName val="lists"/>
      <sheetName val="Formulas"/>
      <sheetName val="BUDGET"/>
      <sheetName val="CABLES DATA"/>
      <sheetName val="BM-HOOP"/>
      <sheetName val="Boq_(Main_Building)1"/>
      <sheetName val="wordsdata"/>
      <sheetName val="Measurment"/>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Break_Up"/>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IDC"/>
      <sheetName val="Indirect_x0005_????"/>
      <sheetName val="Indirect퀀《혂൧_x0001_"/>
      <sheetName val="L (4)"/>
      <sheetName val="PRICE-COMP"/>
      <sheetName val="Core Data"/>
      <sheetName val="GN-ST-10"/>
      <sheetName val="B1"/>
      <sheetName val="AutoOpen Stub Data"/>
      <sheetName val="Pay_Sep06"/>
      <sheetName val="Footings"/>
      <sheetName val="Basic Details"/>
      <sheetName val="BS Groupings"/>
      <sheetName val="PL Groupings"/>
      <sheetName val="Meas.-Hotel Part"/>
      <sheetName val="Z1_DATA"/>
      <sheetName val="MHNO_LEV"/>
      <sheetName val="Labour Rate "/>
      <sheetName val="DashboardQuestions"/>
      <sheetName val="reference sheet "/>
      <sheetName val="CABLERET"/>
      <sheetName val="SubAnlysis"/>
      <sheetName val="DATA 2"/>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beam-reinft"/>
      <sheetName val="Monthly Budget Summary"/>
      <sheetName val="saihous.ele.xls"/>
      <sheetName val="PRECAST lightconc_II"/>
      <sheetName val="Sensitivity"/>
      <sheetName val="Labour &amp; Plant"/>
      <sheetName val="Con"/>
      <sheetName val="BoQ-1"/>
      <sheetName val="BoQ-2"/>
      <sheetName val="VI Floor Beam "/>
      <sheetName val="Step 1"/>
      <sheetName val="QAQC"/>
      <sheetName val="Ring Details"/>
      <sheetName val="Quotation"/>
      <sheetName val="33 kV-Eqpt.fdn."/>
      <sheetName val="Sqn-Abs(G+6) "/>
      <sheetName val="WO-Abs (G+2) 6 DUs"/>
      <sheetName val="Air-Abs(G+6) 23 DUs"/>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Cover_sheet2"/>
      <sheetName val="AOQ-new_2"/>
      <sheetName val="water_prop_2"/>
      <sheetName val="11B_2"/>
      <sheetName val="SC_Cost_MAR_022"/>
      <sheetName val="11B_1"/>
      <sheetName val="SC_Cost_MAR_021"/>
      <sheetName val="Pier calculation"/>
      <sheetName val="Distribution - Qty &amp; Amount"/>
      <sheetName val="horizontal"/>
      <sheetName val="Box-Detour"/>
      <sheetName val="PHOTO(9)"/>
      <sheetName val="PHOTOCALL(8)"/>
      <sheetName val="PRSH"/>
      <sheetName val="Labor abs-PW"/>
      <sheetName val="Labor abs-NMR"/>
      <sheetName val="Stress Calculation"/>
      <sheetName val="Indirect_x005f_x0005_"/>
      <sheetName val="Indirect_x005f_x0005__x005f_x0000__x005f_x0000__"/>
      <sheetName val="CFForecast detail"/>
      <sheetName val="Staff_Acco_50"/>
      <sheetName val="Tel__25"/>
      <sheetName val="Ext_light25"/>
      <sheetName val="Staff_Acco_51"/>
      <sheetName val="4_Annex_1_Basic_rate25"/>
      <sheetName val="DETAILED__BOQ25"/>
      <sheetName val="TBAL9697_-group_wise__sdpl25"/>
      <sheetName val="Detail_In_Door_Stad25"/>
      <sheetName val="Project_Details__25"/>
      <sheetName val="scurve_calc_(2)25"/>
      <sheetName val="Detail_P&amp;L24"/>
      <sheetName val="Assumption_Sheet24"/>
      <sheetName val="RCC,Ret__Wall25"/>
      <sheetName val="Load_Details(B2)25"/>
      <sheetName val="Legal_Risk_Analysis24"/>
      <sheetName val="Bill_3_-_Site_Works24"/>
      <sheetName val="SCHEDULE_OF_RATES24"/>
      <sheetName val="GR_slab-reinft24"/>
      <sheetName val="Rate_Analysis24"/>
      <sheetName val="PA-_Consutant_1"/>
      <sheetName val="Basic_Resources1"/>
      <sheetName val="SPILL_OVER_PROJECTIONS1"/>
      <sheetName val="organi synthesis lab"/>
      <sheetName val="Format 1.9 Ph-1"/>
      <sheetName val="Road data"/>
      <sheetName val="Road Detail Est."/>
      <sheetName val="공장별판관비배부"/>
      <sheetName val="[saihous.ele.xls]Indirect_x0005__x0000_堀와6_x0000_"/>
      <sheetName val="Summary-margin calc"/>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Detailed Summary (4)"/>
      <sheetName val="MMt"/>
      <sheetName val="1-Excavation"/>
      <sheetName val="2-Substructure"/>
      <sheetName val="3-Concrete"/>
      <sheetName val="4-Masonry"/>
      <sheetName val="5-Thermal &amp; Moisture"/>
      <sheetName val="Col-Schedule"/>
      <sheetName val="M.B.T-16"/>
      <sheetName val="FITZ MORT 94"/>
      <sheetName val="Beam-Schedule-1"/>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keyword"/>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C Sum"/>
      <sheetName val="A Sum"/>
      <sheetName val="Cut &amp; Sew"/>
      <sheetName val="boq actual"/>
      <sheetName val="Master Data"/>
      <sheetName val="APPENDIX_B-115"/>
      <sheetName val="Bill_3_115"/>
      <sheetName val="PRECAST_lightconc-II15"/>
      <sheetName val="Fill_this_out_first___14"/>
      <sheetName val="INDIGINEOUS_ITEMS_14"/>
      <sheetName val="Cable_data15"/>
      <sheetName val="Material_14"/>
      <sheetName val="SPT_vs_PHI14"/>
      <sheetName val="Civil_Works14"/>
      <sheetName val="Basement_Budget14"/>
      <sheetName val="Asia_Revised_10-1-0714"/>
      <sheetName val="All_Capital_Plan_P+L_10-1-0714"/>
      <sheetName val="CP08_(2)14"/>
      <sheetName val="Planning_File_10-1-0714"/>
      <sheetName val="SITE_OVERHEADS14"/>
      <sheetName val="Break_up_Sheet14"/>
      <sheetName val="Boq_Block_A14"/>
      <sheetName val="IO_List14"/>
      <sheetName val="Pipe_Supports14"/>
      <sheetName val="BOQ_(2)14"/>
      <sheetName val="SCHEDULE_(3)14"/>
      <sheetName val="schedule_nos14"/>
      <sheetName val="Box-_Girder14"/>
      <sheetName val="Sqn_Abs_G_6__14"/>
      <sheetName val="WO_Abs__G_2__6_DUs14"/>
      <sheetName val="Air_Abs_G_6__23_DUs14"/>
      <sheetName val="4-Int-_ele(RA)14"/>
      <sheetName val="Detail_1A14"/>
      <sheetName val="BLOCK-A_(MEA_SHEET)14"/>
      <sheetName val="labour_coeff14"/>
      <sheetName val="Works_-_Quote_Sheet14"/>
      <sheetName val="E_&amp;_R14"/>
      <sheetName val="MASTER_RATE_ANALYSIS13"/>
      <sheetName val="Mat_Cost14"/>
      <sheetName val="DLC_lookups14"/>
      <sheetName val="Gen_Info14"/>
      <sheetName val="Indirect_expenses14"/>
      <sheetName val="Quote_Sheet14"/>
      <sheetName val="Cost_Any_14"/>
      <sheetName val="LIST_OF_MAKES14"/>
      <sheetName val="Pile_cap13"/>
      <sheetName val="Lease_rents14"/>
      <sheetName val="SPILL_OVER14"/>
      <sheetName val="Bed_Class13"/>
      <sheetName val="DTF_Summary13"/>
      <sheetName val="Form_613"/>
      <sheetName val="BOQ_Direct_selling_cost13"/>
      <sheetName val="GF_Columns13"/>
      <sheetName val="UNP-NCW_13"/>
      <sheetName val="Intro_12"/>
      <sheetName val="Elite_1_-_MBCL12"/>
      <sheetName val="Cost_summary12"/>
      <sheetName val="Contract_BOQ12"/>
      <sheetName val="beam-reinft-machine_rm12"/>
      <sheetName val="T1_WO12"/>
      <sheetName val="Direct_cost_shed_A-2_12"/>
      <sheetName val="_Resource_list12"/>
      <sheetName val="THANE_SITE12"/>
      <sheetName val="BOQ_Distribution12"/>
      <sheetName val="key_dates12"/>
      <sheetName val="specification_options12"/>
      <sheetName val="beam-reinft-IIInd_floor8"/>
      <sheetName val="A_O_R_8"/>
      <sheetName val="FF_Inst_RA_08_Inst_0312"/>
      <sheetName val="_IO_List6"/>
      <sheetName val="Cost_Index6"/>
      <sheetName val="saihous_ele6"/>
      <sheetName val="M_R_List_(2)8"/>
      <sheetName val="Balance_Sheet_8"/>
      <sheetName val="SSR___NSSR_Market_final6"/>
      <sheetName val="STAFFSCHED_6"/>
      <sheetName val="Basic_Rates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able_data16"/>
      <sheetName val="Material_15"/>
      <sheetName val="SPT_vs_PHI15"/>
      <sheetName val="PRECAST_lightconc-II16"/>
      <sheetName val="APPENDIX_B-116"/>
      <sheetName val="Bill_3_116"/>
      <sheetName val="Civil_Works15"/>
      <sheetName val="4-Int-_ele(RA)15"/>
      <sheetName val="Fill_this_out_first___15"/>
      <sheetName val="SCHEDULE_(3)15"/>
      <sheetName val="schedule_nos15"/>
      <sheetName val="SITE_OVERHEADS15"/>
      <sheetName val="Boq_Block_A15"/>
      <sheetName val="Asia_Revised_10-1-0715"/>
      <sheetName val="All_Capital_Plan_P+L_10-1-0715"/>
      <sheetName val="CP08_(2)15"/>
      <sheetName val="Planning_File_10-1-0715"/>
      <sheetName val="IO_List15"/>
      <sheetName val="Pipe_Supports15"/>
      <sheetName val="BOQ_(2)15"/>
      <sheetName val="INDIGINEOUS_ITEMS_15"/>
      <sheetName val="Basement_Budget15"/>
      <sheetName val="Sqn_Abs_G_6__15"/>
      <sheetName val="WO_Abs__G_2__6_DUs15"/>
      <sheetName val="Air_Abs_G_6__23_DUs15"/>
      <sheetName val="Break_up_Sheet15"/>
      <sheetName val="Box-_Girder15"/>
      <sheetName val="DLC_lookups15"/>
      <sheetName val="Gen_Info15"/>
      <sheetName val="Indirect_expenses15"/>
      <sheetName val="Quote_Sheet15"/>
      <sheetName val="labour_coeff15"/>
      <sheetName val="Works_-_Quote_Sheet15"/>
      <sheetName val="Cost_Any_15"/>
      <sheetName val="LIST_OF_MAKES15"/>
      <sheetName val="Bed_Class14"/>
      <sheetName val="E_&amp;_R15"/>
      <sheetName val="BLOCK-A_(MEA_SHEET)15"/>
      <sheetName val="Detail_1A15"/>
      <sheetName val="Mat_Cost15"/>
      <sheetName val="Lease_rents15"/>
      <sheetName val="SPILL_OVER15"/>
      <sheetName val="Pile_cap14"/>
      <sheetName val="GF_Columns14"/>
      <sheetName val="DTF_Summary14"/>
      <sheetName val="Form_614"/>
      <sheetName val="BOQ_Direct_selling_cost14"/>
      <sheetName val="UNP-NCW_14"/>
      <sheetName val="MASTER_RATE_ANALYSIS14"/>
      <sheetName val="Intro_13"/>
      <sheetName val="Elite_1_-_MBCL13"/>
      <sheetName val="Cost_summary13"/>
      <sheetName val="Direct_cost_shed_A-2_13"/>
      <sheetName val="_Resource_list13"/>
      <sheetName val="THANE_SITE13"/>
      <sheetName val="BOQ_Distribution13"/>
      <sheetName val="Contract_BOQ13"/>
      <sheetName val="key_dates13"/>
      <sheetName val="specification_options13"/>
      <sheetName val="FF_Inst_RA_08_Inst_0313"/>
      <sheetName val="A_O_R_9"/>
      <sheetName val="beam-reinft-machine_rm13"/>
      <sheetName val="T1_WO13"/>
      <sheetName val="beam-reinft-IIInd_floor9"/>
      <sheetName val="Cost_Index7"/>
      <sheetName val="saihous_ele7"/>
      <sheetName val="_IO_List7"/>
      <sheetName val="SSR___NSSR_Market_final7"/>
      <sheetName val="M_R_List_(2)9"/>
      <sheetName val="Balance_Sheet_9"/>
      <sheetName val="STAFFSCHED_7"/>
      <sheetName val="bs_BP_04_SA6"/>
      <sheetName val="Basic_Rates7"/>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_Acco_52"/>
      <sheetName val="Tel__26"/>
      <sheetName val="Ext_light26"/>
      <sheetName val="Staff_Acco_53"/>
      <sheetName val="4_Annex_1_Basic_rate26"/>
      <sheetName val="DETAILED__BOQ26"/>
      <sheetName val="Detail_In_Door_Stad26"/>
      <sheetName val="Project_Details__26"/>
      <sheetName val="scurve_calc_(2)26"/>
      <sheetName val="Detail_P&amp;L25"/>
      <sheetName val="Assumption_Sheet25"/>
      <sheetName val="TBAL9697_-group_wise__sdpl26"/>
      <sheetName val="Bill_3_-_Site_Works25"/>
      <sheetName val="RCC,Ret__Wall26"/>
      <sheetName val="Load_Details(B2)26"/>
      <sheetName val="SCHEDULE_OF_RATES25"/>
      <sheetName val="APPENDIX_B-117"/>
      <sheetName val="Bill_3_117"/>
      <sheetName val="Legal_Risk_Analysis25"/>
      <sheetName val="PRECAST_lightconc-II17"/>
      <sheetName val="GR_slab-reinft25"/>
      <sheetName val="Fill_this_out_first___16"/>
      <sheetName val="SCHEDULE_(3)16"/>
      <sheetName val="schedule_nos16"/>
      <sheetName val="Cable_data17"/>
      <sheetName val="Civil_Works16"/>
      <sheetName val="Boq_Block_A16"/>
      <sheetName val="Rate_Analysis25"/>
      <sheetName val="Material_16"/>
      <sheetName val="SPT_vs_PHI16"/>
      <sheetName val="IO_List16"/>
      <sheetName val="Pipe_Supports16"/>
      <sheetName val="BOQ_(2)16"/>
      <sheetName val="Box-_Girder16"/>
      <sheetName val="INDIGINEOUS_ITEMS_16"/>
      <sheetName val="4-Int-_ele(RA)16"/>
      <sheetName val="Basement_Budget16"/>
      <sheetName val="BLOCK-A_(MEA_SHEET)16"/>
      <sheetName val="SITE_OVERHEADS16"/>
      <sheetName val="Sqn_Abs_G_6__16"/>
      <sheetName val="WO_Abs__G_2__6_DUs16"/>
      <sheetName val="Air_Abs_G_6__23_DUs16"/>
      <sheetName val="Detail_1A16"/>
      <sheetName val="E_&amp;_R16"/>
      <sheetName val="Lease_rents16"/>
      <sheetName val="DLC_lookups16"/>
      <sheetName val="Quote_Sheet16"/>
      <sheetName val="labour_coeff16"/>
      <sheetName val="Works_-_Quote_Sheet16"/>
      <sheetName val="Gen_Info16"/>
      <sheetName val="Indirect_expenses16"/>
      <sheetName val="Cost_Any_16"/>
      <sheetName val="LIST_OF_MAKES16"/>
      <sheetName val="Asia_Revised_10-1-0716"/>
      <sheetName val="All_Capital_Plan_P+L_10-1-0716"/>
      <sheetName val="CP08_(2)16"/>
      <sheetName val="Planning_File_10-1-0716"/>
      <sheetName val="Break_up_Sheet16"/>
      <sheetName val="SPILL_OVER16"/>
      <sheetName val="Bed_Class15"/>
      <sheetName val="Pile_cap15"/>
      <sheetName val="DTF_Summary15"/>
      <sheetName val="Mat_Cost16"/>
      <sheetName val="Form_615"/>
      <sheetName val="BOQ_Direct_selling_cost15"/>
      <sheetName val="GF_Columns15"/>
      <sheetName val="UNP-NCW_15"/>
      <sheetName val="Intro_14"/>
      <sheetName val="MASTER_RATE_ANALYSIS15"/>
      <sheetName val="Elite_1_-_MBCL14"/>
      <sheetName val="Cost_summary14"/>
      <sheetName val="Direct_cost_shed_A-2_14"/>
      <sheetName val="_Resource_list14"/>
      <sheetName val="THANE_SITE14"/>
      <sheetName val="BOQ_Distribution14"/>
      <sheetName val="Contract_BOQ14"/>
      <sheetName val="key_dates14"/>
      <sheetName val="specification_options14"/>
      <sheetName val="FF_Inst_RA_08_Inst_0314"/>
      <sheetName val="A_O_R_10"/>
      <sheetName val="beam-reinft-machine_rm14"/>
      <sheetName val="T1_WO14"/>
      <sheetName val="beam-reinft-IIInd_floor10"/>
      <sheetName val="M_R_List_(2)10"/>
      <sheetName val="Balance_Sheet_10"/>
      <sheetName val="STAFFSCHED_8"/>
      <sheetName val="Blr_hire7"/>
      <sheetName val="_IO_List8"/>
      <sheetName val="Cost_Index8"/>
      <sheetName val="saihous_ele8"/>
      <sheetName val="SSR___NSSR_Market_final8"/>
      <sheetName val="DG_Works_(Supply)7"/>
      <sheetName val="bs_BP_04_SA7"/>
      <sheetName val="Basic_Rates8"/>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DSLP"/>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 AnalysisPCC"/>
      <sheetName val="Analysis-NH-Culverts"/>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_O_R_13"/>
      <sheetName val="M_R_List_(2)13"/>
      <sheetName val="Balance_Sheet_13"/>
      <sheetName val="A_O_R_11"/>
      <sheetName val="M_R_List_(2)11"/>
      <sheetName val="Balance_Sheet_11"/>
      <sheetName val="A_O_R_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_O_R_14"/>
      <sheetName val="M_R_List_(2)14"/>
      <sheetName val="Balance_Sheet_14"/>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APPENDIX_B-124"/>
      <sheetName val="Bill_3_1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APPENDIX_B-125"/>
      <sheetName val="Bill_3_125"/>
      <sheetName val="Cable_data25"/>
      <sheetName val="PRECAST_lightconc-II25"/>
      <sheetName val="BLOCK-A_(MEA_SHEET)24"/>
      <sheetName val="Asia_Revised_10-1-0724"/>
      <sheetName val="All_Capital_Plan_P+L_10-1-0724"/>
      <sheetName val="CP08_(2)24"/>
      <sheetName val="Planning_File_10-1-07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SCHEDULE_OF_RATES26"/>
      <sheetName val="Detail_P&amp;L26"/>
      <sheetName val="Assumption_Sheet26"/>
      <sheetName val="APPENDIX_B-126"/>
      <sheetName val="Bill_3_126"/>
      <sheetName val="Legal_Risk_Analysis26"/>
      <sheetName val="Cable_data26"/>
      <sheetName val="PRECAST_lightconc-II26"/>
      <sheetName val="BLOCK-A_(MEA_SHEET)25"/>
      <sheetName val="Asia_Revised_10-1-0725"/>
      <sheetName val="All_Capital_Plan_P+L_10-1-0725"/>
      <sheetName val="CP08_(2)25"/>
      <sheetName val="Planning_File_10-1-07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beam-reinft-IIInd_floor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beam-reinft-IIInd_floor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beam-reinft-IIInd_floor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saihous.ele.xls]Indirect_____8"/>
      <sheetName val="[saihous.ele.xls]Indirect_____9"/>
      <sheetName val="[saihous.ele.xls]Indirect____10"/>
      <sheetName val="[saihous.ele.xls]_saihous_ele_3"/>
      <sheetName val="[saihous.ele.xls]_saihous_ele_4"/>
      <sheetName val="[saihous.ele.xls]_saihous_ele_5"/>
      <sheetName val="PS"/>
      <sheetName val="CABLEDATA"/>
      <sheetName val="BOXCULVERT"/>
      <sheetName val="FORM5"/>
      <sheetName val="explanation "/>
      <sheetName val="2B for Sub_Station_F_I_"/>
      <sheetName val="LV Cable sizing"/>
      <sheetName val="DC"/>
      <sheetName val="LL-Normal"/>
      <sheetName val="STEEL"/>
      <sheetName val="Raw material"/>
      <sheetName val="D1_CO"/>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COLUMNS"/>
      <sheetName val="SLABREINF-SCH"/>
      <sheetName val="REINF-PILECAP"/>
      <sheetName val="keydates"/>
      <sheetName val="master"/>
      <sheetName val="05. BUDGET"/>
      <sheetName val="Print Controls"/>
      <sheetName val="Controls"/>
      <sheetName val="koersen"/>
      <sheetName val="KALK"/>
      <sheetName val="meas-wp"/>
      <sheetName val="sheeet7"/>
      <sheetName val="CONNECT"/>
      <sheetName val="Indirect_x0005_??_"/>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Preisbildungsblatt"/>
      <sheetName val="Kosten"/>
      <sheetName val="[saihous.ele.xls]Indirect____20"/>
      <sheetName val="[saihous.ele.xls]Indirect____21"/>
      <sheetName val="[saihous.ele.xls]Indirect____22"/>
      <sheetName val="[saihous.ele.xls]_saihous_el_15"/>
      <sheetName val="TB JUN'11"/>
      <sheetName val="As per PCA"/>
      <sheetName val="Labor_abs-PW"/>
      <sheetName val="Labor_abs-NMR"/>
      <sheetName val="C_Sum"/>
      <sheetName val="A_Sum"/>
      <sheetName val="Summary-margin_calc"/>
      <sheetName val="Cut_&amp;_Sew"/>
      <sheetName val="CFForecast_detail"/>
      <sheetName val="Road_data"/>
      <sheetName val="Road_Detail_Est_"/>
      <sheetName val="M_B_T-16"/>
      <sheetName val="FITZ_MORT_94"/>
      <sheetName val="Staff_Acco_132"/>
      <sheetName val="Tel__66"/>
      <sheetName val="Ext_light66"/>
      <sheetName val="Staff_Acco_133"/>
      <sheetName val="Detail_In_Door_Stad66"/>
      <sheetName val="Project_Details__66"/>
      <sheetName val="4_Annex_1_Basic_rate66"/>
      <sheetName val="DETAILED__BOQ66"/>
      <sheetName val="scurve_calc_(2)66"/>
      <sheetName val="RCC,Ret__Wall66"/>
      <sheetName val="TBAL9697_-group_wise__sdpl66"/>
      <sheetName val="Material_65"/>
      <sheetName val="SPT_vs_PHI65"/>
      <sheetName val="Load_Details(B2)66"/>
      <sheetName val="Detail_P&amp;L66"/>
      <sheetName val="Assumption_Sheet66"/>
      <sheetName val="PRECAST_lightconc-II66"/>
      <sheetName val="Legal_Risk_Analysis66"/>
      <sheetName val="Cable_data66"/>
      <sheetName val="APPENDIX_B-166"/>
      <sheetName val="Bill_3_166"/>
      <sheetName val="SCHEDULE_OF_RATES66"/>
      <sheetName val="Civil_Works65"/>
      <sheetName val="UNP-NCW_64"/>
      <sheetName val="BOQ_Distribution64"/>
      <sheetName val="Direct_cost_shed_A-2_64"/>
      <sheetName val="_Resource_list64"/>
      <sheetName val="THANE_SITE64"/>
      <sheetName val="Bill_3_-_Site_Works65"/>
      <sheetName val="GR_slab-reinft65"/>
      <sheetName val="Boq_Block_A65"/>
      <sheetName val="Rate_Analysis65"/>
      <sheetName val="Fill_this_out_first___65"/>
      <sheetName val="SCHEDULE_(3)65"/>
      <sheetName val="schedule_nos65"/>
      <sheetName val="Sqn_Abs_G_6__65"/>
      <sheetName val="WO_Abs__G_2__6_DUs65"/>
      <sheetName val="Air_Abs_G_6__23_DUs65"/>
      <sheetName val="4-Int-_ele(RA)65"/>
      <sheetName val="INDIGINEOUS_ITEMS_65"/>
      <sheetName val="BLOCK-A_(MEA_SHEET)65"/>
      <sheetName val="Cover_sheet4"/>
      <sheetName val="AOQ-new_4"/>
      <sheetName val="water_prop_4"/>
      <sheetName val="IO_List65"/>
      <sheetName val="Pipe_Supports65"/>
      <sheetName val="BOQ_(2)65"/>
      <sheetName val="Basement_Budget65"/>
      <sheetName val="E_&amp;_R65"/>
      <sheetName val="Box-_Girder65"/>
      <sheetName val="SITE_OVERHEADS65"/>
      <sheetName val="Detail_1A65"/>
      <sheetName val="Asia_Revised_10-1-0765"/>
      <sheetName val="All_Capital_Plan_P+L_10-1-0765"/>
      <sheetName val="CP08_(2)65"/>
      <sheetName val="Planning_File_10-1-0765"/>
      <sheetName val="Lease_rents65"/>
      <sheetName val="DLC_lookups65"/>
      <sheetName val="Quote_Sheet65"/>
      <sheetName val="labour_coeff65"/>
      <sheetName val="Works_-_Quote_Sheet65"/>
      <sheetName val="Gen_Info65"/>
      <sheetName val="Indirect_expenses65"/>
      <sheetName val="Cost_Any_65"/>
      <sheetName val="LIST_OF_MAKES65"/>
      <sheetName val="Pile_cap64"/>
      <sheetName val="Break_up_Sheet65"/>
      <sheetName val="Mat_Cost65"/>
      <sheetName val="SPILL_OVER65"/>
      <sheetName val="DTF_Summary64"/>
      <sheetName val="Bed_Class64"/>
      <sheetName val="GF_Columns64"/>
      <sheetName val="Elite_1_-_MBCL64"/>
      <sheetName val="specification_options64"/>
      <sheetName val="key_dates64"/>
      <sheetName val="Intro_64"/>
      <sheetName val="Form_664"/>
      <sheetName val="BOQ_Direct_selling_cost64"/>
      <sheetName val="MASTER_RATE_ANALYSIS64"/>
      <sheetName val="Cost_summary64"/>
      <sheetName val="beam-reinft-machine_rm51"/>
      <sheetName val="T1_WO51"/>
      <sheetName val="Contract_BOQ51"/>
      <sheetName val="beam-reinft-IIInd_floor51"/>
      <sheetName val="A_O_R_64"/>
      <sheetName val="FF_Inst_RA_08_Inst_0351"/>
      <sheetName val="M_R_List_(2)64"/>
      <sheetName val="Balance_Sheet_64"/>
      <sheetName val="Basic_Rates51"/>
      <sheetName val="BAL_SHEET1"/>
      <sheetName val="BC_&amp;_MNB_3"/>
      <sheetName val="Materials_2"/>
      <sheetName val="C&amp;S_monthwise1"/>
      <sheetName val="G_R_P1"/>
      <sheetName val="PSC_REVISED1"/>
      <sheetName val="Bridge_Data_2005-061"/>
      <sheetName val="Data_F8_BTR1"/>
      <sheetName val="_1"/>
      <sheetName val="SC_Cost_MAR_024"/>
      <sheetName val="11B_4"/>
      <sheetName val="Column_BBS-Block92"/>
      <sheetName val="MAIN_FILE_9-24-072"/>
      <sheetName val="Meas_-Hotel_Part1"/>
      <sheetName val="Labor_abs-PW1"/>
      <sheetName val="Labor_abs-NMR1"/>
      <sheetName val="GUT_(2)1"/>
      <sheetName val="[saihous_ele_xls]Indirect쌳ᎈ駜/2"/>
      <sheetName val="Linked_Lead2"/>
      <sheetName val="Abstract_Sheet2"/>
      <sheetName val="April_Analysts2"/>
      <sheetName val="M_S_2"/>
      <sheetName val="C_Sum1"/>
      <sheetName val="A_Sum1"/>
      <sheetName val="Pier_calculation1"/>
      <sheetName val="Lead_(Final)2"/>
      <sheetName val="Fin_Sum1"/>
      <sheetName val="TORRENT_CEMENT1"/>
      <sheetName val="reference_sheet_1"/>
      <sheetName val="Master_Data1"/>
      <sheetName val="L_(4)1"/>
      <sheetName val="Summary-margin_calc1"/>
      <sheetName val="Cut_&amp;_Sew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INPUT_SHEET1"/>
      <sheetName val="Core_Data1"/>
      <sheetName val="M-Book_for_FW1"/>
      <sheetName val="M-Book_for_Conc1"/>
      <sheetName val="Monthly_Budget_Summary1"/>
      <sheetName val="Sqn-Abs(G+6)_1"/>
      <sheetName val="WO-Abs_(G+2)_6_DUs1"/>
      <sheetName val="Air-Abs(G+6)_23_DUs1"/>
      <sheetName val="CFForecast_detail1"/>
      <sheetName val="Road_data1"/>
      <sheetName val="Road_Detail_Est_1"/>
      <sheetName val="M_B_T-161"/>
      <sheetName val="AutoOpen_Stub_Data1"/>
      <sheetName val="FITZ_MORT_941"/>
      <sheetName val="Staff_Acco_134"/>
      <sheetName val="Tel__67"/>
      <sheetName val="Ext_light67"/>
      <sheetName val="Staff_Acco_135"/>
      <sheetName val="Detail_In_Door_Stad67"/>
      <sheetName val="Project_Details__67"/>
      <sheetName val="4_Annex_1_Basic_rate67"/>
      <sheetName val="DETAILED__BOQ67"/>
      <sheetName val="scurve_calc_(2)67"/>
      <sheetName val="RCC,Ret__Wall67"/>
      <sheetName val="TBAL9697_-group_wise__sdpl67"/>
      <sheetName val="Material_66"/>
      <sheetName val="SPT_vs_PHI66"/>
      <sheetName val="Load_Details(B2)67"/>
      <sheetName val="Detail_P&amp;L67"/>
      <sheetName val="Assumption_Sheet67"/>
      <sheetName val="PRECAST_lightconc-II67"/>
      <sheetName val="Legal_Risk_Analysis67"/>
      <sheetName val="Cable_data67"/>
      <sheetName val="APPENDIX_B-167"/>
      <sheetName val="Bill_3_167"/>
      <sheetName val="SCHEDULE_OF_RATES67"/>
      <sheetName val="Civil_Works66"/>
      <sheetName val="UNP-NCW_65"/>
      <sheetName val="BOQ_Distribution65"/>
      <sheetName val="Direct_cost_shed_A-2_65"/>
      <sheetName val="_Resource_list65"/>
      <sheetName val="THANE_SITE65"/>
      <sheetName val="Bill_3_-_Site_Works66"/>
      <sheetName val="GR_slab-reinft66"/>
      <sheetName val="Boq_Block_A66"/>
      <sheetName val="Rate_Analysis66"/>
      <sheetName val="Fill_this_out_first___66"/>
      <sheetName val="SCHEDULE_(3)66"/>
      <sheetName val="schedule_nos66"/>
      <sheetName val="Sqn_Abs_G_6__66"/>
      <sheetName val="WO_Abs__G_2__6_DUs66"/>
      <sheetName val="Air_Abs_G_6__23_DUs66"/>
      <sheetName val="4-Int-_ele(RA)66"/>
      <sheetName val="INDIGINEOUS_ITEMS_66"/>
      <sheetName val="BLOCK-A_(MEA_SHEET)66"/>
      <sheetName val="Cover_sheet5"/>
      <sheetName val="AOQ-new_5"/>
      <sheetName val="water_prop_5"/>
      <sheetName val="IO_List66"/>
      <sheetName val="Pipe_Supports66"/>
      <sheetName val="BOQ_(2)66"/>
      <sheetName val="Basement_Budget66"/>
      <sheetName val="E_&amp;_R66"/>
      <sheetName val="Box-_Girder66"/>
      <sheetName val="SITE_OVERHEADS66"/>
      <sheetName val="Detail_1A66"/>
      <sheetName val="Asia_Revised_10-1-0766"/>
      <sheetName val="All_Capital_Plan_P+L_10-1-0766"/>
      <sheetName val="CP08_(2)66"/>
      <sheetName val="Planning_File_10-1-0766"/>
      <sheetName val="Lease_rents66"/>
      <sheetName val="DLC_lookups66"/>
      <sheetName val="Quote_Sheet66"/>
      <sheetName val="labour_coeff66"/>
      <sheetName val="Works_-_Quote_Sheet66"/>
      <sheetName val="Gen_Info66"/>
      <sheetName val="Indirect_expenses66"/>
      <sheetName val="Cost_Any_66"/>
      <sheetName val="LIST_OF_MAKES66"/>
      <sheetName val="Pile_cap65"/>
      <sheetName val="Break_up_Sheet66"/>
      <sheetName val="Mat_Cost66"/>
      <sheetName val="SPILL_OVER66"/>
      <sheetName val="DTF_Summary65"/>
      <sheetName val="Bed_Class65"/>
      <sheetName val="GF_Columns65"/>
      <sheetName val="Elite_1_-_MBCL65"/>
      <sheetName val="specification_options65"/>
      <sheetName val="key_dates65"/>
      <sheetName val="Intro_65"/>
      <sheetName val="Form_665"/>
      <sheetName val="BOQ_Direct_selling_cost65"/>
      <sheetName val="MASTER_RATE_ANALYSIS65"/>
      <sheetName val="Cost_summary65"/>
      <sheetName val="beam-reinft-machine_rm52"/>
      <sheetName val="T1_WO52"/>
      <sheetName val="Contract_BOQ52"/>
      <sheetName val="beam-reinft-IIInd_floor52"/>
      <sheetName val="A_O_R_65"/>
      <sheetName val="FF_Inst_RA_08_Inst_0352"/>
      <sheetName val="M_R_List_(2)65"/>
      <sheetName val="Balance_Sheet_65"/>
      <sheetName val="Basic_Rates52"/>
      <sheetName val="BAL_SHEET2"/>
      <sheetName val="AoR_Finishing3"/>
      <sheetName val="BC_&amp;_MNB_4"/>
      <sheetName val="Materials_3"/>
      <sheetName val="C&amp;S_monthwise2"/>
      <sheetName val="G_R_P2"/>
      <sheetName val="PSC_REVISED2"/>
      <sheetName val="Bridge_Data_2005-062"/>
      <sheetName val="Data_F8_BTR2"/>
      <sheetName val="_2"/>
      <sheetName val="10__&amp;_11__Rate_Code_&amp;_BQ3"/>
      <sheetName val="Angebot18_7_3"/>
      <sheetName val="Basic_Resources3"/>
      <sheetName val="SC_Cost_MAR_025"/>
      <sheetName val="SPILL_OVER_PROJECTIONS3"/>
      <sheetName val="11B_5"/>
      <sheetName val="Column_BBS-Block93"/>
      <sheetName val="MAIN_FILE_9-24-073"/>
      <sheetName val="Meas_-Hotel_Part2"/>
      <sheetName val="Labor_abs-PW2"/>
      <sheetName val="Labor_abs-NMR2"/>
      <sheetName val="Structure_Bills_Qty3"/>
      <sheetName val="2nd_3"/>
      <sheetName val="Material_List_3"/>
      <sheetName val="Material_Rate3"/>
      <sheetName val="GUT_(2)2"/>
      <sheetName val="DG_3"/>
      <sheetName val="[saihous_ele_xls]Indirect쌳ᎈ駜/3"/>
      <sheetName val="MTO_REV_03"/>
      <sheetName val="Linked_Lead3"/>
      <sheetName val="Abstract_Sheet3"/>
      <sheetName val="April_Analysts3"/>
      <sheetName val="M_S_3"/>
      <sheetName val="C_Sum2"/>
      <sheetName val="A_Sum2"/>
      <sheetName val="Pier_calculation2"/>
      <sheetName val="Lead_(Final)3"/>
      <sheetName val="ONE_TIME3"/>
      <sheetName val="Fin_Sum2"/>
      <sheetName val="TORRENT_CEMENT2"/>
      <sheetName val="reference_sheet_2"/>
      <sheetName val="Master_Data2"/>
      <sheetName val="L_(4)2"/>
      <sheetName val="Summary-margin_calc2"/>
      <sheetName val="Cut_&amp;_Sew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INPUT_SHEET2"/>
      <sheetName val="Core_Data2"/>
      <sheetName val="M-Book_for_FW2"/>
      <sheetName val="M-Book_for_Conc2"/>
      <sheetName val="Monthly_Budget_Summary2"/>
      <sheetName val="Sqn-Abs(G+6)_2"/>
      <sheetName val="WO-Abs_(G+2)_6_DUs2"/>
      <sheetName val="Air-Abs(G+6)_23_DUs2"/>
      <sheetName val="CFForecast_detail2"/>
      <sheetName val="Road_data2"/>
      <sheetName val="Road_Detail_Est_2"/>
      <sheetName val="M_B_T-162"/>
      <sheetName val="AutoOpen_Stub_Data2"/>
      <sheetName val="FITZ_MORT_942"/>
      <sheetName val="Staff_Acco_136"/>
      <sheetName val="Tel__68"/>
      <sheetName val="Ext_light68"/>
      <sheetName val="Staff_Acco_137"/>
      <sheetName val="Detail_In_Door_Stad68"/>
      <sheetName val="Project_Details__68"/>
      <sheetName val="4_Annex_1_Basic_rate68"/>
      <sheetName val="DETAILED__BOQ68"/>
      <sheetName val="scurve_calc_(2)68"/>
      <sheetName val="RCC,Ret__Wall68"/>
      <sheetName val="TBAL9697_-group_wise__sdpl68"/>
      <sheetName val="Material_67"/>
      <sheetName val="SPT_vs_PHI67"/>
      <sheetName val="Load_Details(B2)68"/>
      <sheetName val="Detail_P&amp;L68"/>
      <sheetName val="Assumption_Sheet68"/>
      <sheetName val="PRECAST_lightconc-II68"/>
      <sheetName val="Legal_Risk_Analysis68"/>
      <sheetName val="Cable_data68"/>
      <sheetName val="APPENDIX_B-168"/>
      <sheetName val="Bill_3_168"/>
      <sheetName val="SCHEDULE_OF_RATES68"/>
      <sheetName val="Civil_Works67"/>
      <sheetName val="UNP-NCW_66"/>
      <sheetName val="BOQ_Distribution66"/>
      <sheetName val="Direct_cost_shed_A-2_66"/>
      <sheetName val="_Resource_list66"/>
      <sheetName val="THANE_SITE66"/>
      <sheetName val="Bill_3_-_Site_Works67"/>
      <sheetName val="GR_slab-reinft67"/>
      <sheetName val="Boq_Block_A67"/>
      <sheetName val="Rate_Analysis67"/>
      <sheetName val="Fill_this_out_first___67"/>
      <sheetName val="SCHEDULE_(3)67"/>
      <sheetName val="schedule_nos67"/>
      <sheetName val="Sqn_Abs_G_6__67"/>
      <sheetName val="WO_Abs__G_2__6_DUs67"/>
      <sheetName val="Air_Abs_G_6__23_DUs67"/>
      <sheetName val="4-Int-_ele(RA)67"/>
      <sheetName val="INDIGINEOUS_ITEMS_67"/>
      <sheetName val="BLOCK-A_(MEA_SHEET)67"/>
      <sheetName val="Cover_sheet6"/>
      <sheetName val="AOQ-new_6"/>
      <sheetName val="water_prop_6"/>
      <sheetName val="IO_List67"/>
      <sheetName val="Pipe_Supports67"/>
      <sheetName val="BOQ_(2)67"/>
      <sheetName val="Basement_Budget67"/>
      <sheetName val="E_&amp;_R67"/>
      <sheetName val="Box-_Girder67"/>
      <sheetName val="SITE_OVERHEADS67"/>
      <sheetName val="Detail_1A67"/>
      <sheetName val="Asia_Revised_10-1-0767"/>
      <sheetName val="All_Capital_Plan_P+L_10-1-0767"/>
      <sheetName val="CP08_(2)67"/>
      <sheetName val="Planning_File_10-1-0767"/>
      <sheetName val="Elect_8"/>
      <sheetName val="Lease_rents67"/>
      <sheetName val="DLC_lookups67"/>
      <sheetName val="Quote_Sheet67"/>
      <sheetName val="labour_coeff67"/>
      <sheetName val="Works_-_Quote_Sheet67"/>
      <sheetName val="Gen_Info67"/>
      <sheetName val="Indirect_expenses67"/>
      <sheetName val="Cost_Any_67"/>
      <sheetName val="LIST_OF_MAKES67"/>
      <sheetName val="Pile_cap66"/>
      <sheetName val="Break_up_Sheet67"/>
      <sheetName val="Mat_Cost67"/>
      <sheetName val="SPILL_OVER67"/>
      <sheetName val="DTF_Summary66"/>
      <sheetName val="Bed_Class66"/>
      <sheetName val="GF_Columns66"/>
      <sheetName val="Elite_1_-_MBCL66"/>
      <sheetName val="specification_options66"/>
      <sheetName val="key_dates66"/>
      <sheetName val="Intro_66"/>
      <sheetName val="Form_666"/>
      <sheetName val="BOQ_Direct_selling_cost66"/>
      <sheetName val="MASTER_RATE_ANALYSIS66"/>
      <sheetName val="Cost_summary66"/>
      <sheetName val="beam-reinft-machine_rm53"/>
      <sheetName val="T1_WO53"/>
      <sheetName val="Contract_BOQ53"/>
      <sheetName val="beam-reinft-IIInd_floor53"/>
      <sheetName val="saihous_ele9"/>
      <sheetName val="Cost_Index9"/>
      <sheetName val="A_O_R_66"/>
      <sheetName val="_IO_List9"/>
      <sheetName val="FF_Inst_RA_08_Inst_0353"/>
      <sheetName val="SSR___NSSR_Market_final9"/>
      <sheetName val="M_R_List_(2)66"/>
      <sheetName val="Balance_Sheet_66"/>
      <sheetName val="STAFFSCHED_9"/>
      <sheetName val="bs_BP_04_SA8"/>
      <sheetName val="Basic_Rates53"/>
      <sheetName val="DG_Works_(Supply)8"/>
      <sheetName val="1-Pop_Proj8"/>
      <sheetName val="220_11__BS_8"/>
      <sheetName val="Blr_hire8"/>
      <sheetName val="BAL_SHEET3"/>
      <sheetName val="1_008"/>
      <sheetName val="Annexue_B8"/>
      <sheetName val="_B38"/>
      <sheetName val="_B18"/>
      <sheetName val="Operating_Statistics8"/>
      <sheetName val="Boq_(Main_Building)8"/>
      <sheetName val="AoR_Finishing4"/>
      <sheetName val="BC_&amp;_MNB_5"/>
      <sheetName val="Materials_4"/>
      <sheetName val="Civil_BOQ7"/>
      <sheetName val="$_KURLARI8"/>
      <sheetName val="Desgn(zone_I)8"/>
      <sheetName val="C&amp;S_monthwise3"/>
      <sheetName val="G_R_P3"/>
      <sheetName val="PSC_REVISED3"/>
      <sheetName val="Bridge_Data_2005-063"/>
      <sheetName val="Data_F8_BTR3"/>
      <sheetName val="_3"/>
      <sheetName val="PA-_Consutant_4"/>
      <sheetName val="Basement__Works5"/>
      <sheetName val="10__&amp;_11__Rate_Code_&amp;_BQ4"/>
      <sheetName val="Angebot18_7_4"/>
      <sheetName val="Basic_Resources4"/>
      <sheetName val="final_abstract4"/>
      <sheetName val="SC_Cost_MAR_026"/>
      <sheetName val="SPILL_OVER_PROJECTIONS4"/>
      <sheetName val="11B_6"/>
      <sheetName val="Column_BBS-Block94"/>
      <sheetName val="MAIN_FILE_9-24-074"/>
      <sheetName val="Meas_-Hotel_Part3"/>
      <sheetName val="Labor_abs-PW3"/>
      <sheetName val="Labor_abs-NMR3"/>
      <sheetName val="Structure_Bills_Qty4"/>
      <sheetName val="2nd_4"/>
      <sheetName val="Material_List_4"/>
      <sheetName val="Material_Rate4"/>
      <sheetName val="GUT_(2)3"/>
      <sheetName val="DG_4"/>
      <sheetName val="[saihous_ele_xls]Indirect쌳ᎈ駜/4"/>
      <sheetName val="MTO_REV_04"/>
      <sheetName val="Linked_Lead4"/>
      <sheetName val="Abstract_Sheet4"/>
      <sheetName val="April_Analysts4"/>
      <sheetName val="M_S_4"/>
      <sheetName val="C_Sum3"/>
      <sheetName val="A_Sum3"/>
      <sheetName val="Pier_calculation3"/>
      <sheetName val="Lead_(Final)4"/>
      <sheetName val="ONE_TIME4"/>
      <sheetName val="Fin_Sum3"/>
      <sheetName val="TORRENT_CEMENT3"/>
      <sheetName val="reference_sheet_3"/>
      <sheetName val="Master_Data3"/>
      <sheetName val="L_(4)3"/>
      <sheetName val="Summary-margin_calc3"/>
      <sheetName val="Cut_&amp;_Sew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INPUT_SHEET3"/>
      <sheetName val="Core_Data3"/>
      <sheetName val="M-Book_for_FW3"/>
      <sheetName val="M-Book_for_Conc3"/>
      <sheetName val="Monthly_Budget_Summary3"/>
      <sheetName val="Sqn-Abs(G+6)_3"/>
      <sheetName val="WO-Abs_(G+2)_6_DUs3"/>
      <sheetName val="Air-Abs(G+6)_23_DUs3"/>
      <sheetName val="CFForecast_detail3"/>
      <sheetName val="Road_data3"/>
      <sheetName val="Road_Detail_Est_3"/>
      <sheetName val="M_B_T-163"/>
      <sheetName val="AutoOpen_Stub_Data3"/>
      <sheetName val="FITZ_MORT_943"/>
      <sheetName val="Rate_Ana"/>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Elect_10"/>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saihous_ele11"/>
      <sheetName val="Cost_Index11"/>
      <sheetName val="A_O_R_68"/>
      <sheetName val="_IO_List11"/>
      <sheetName val="FF_Inst_RA_08_Inst_0355"/>
      <sheetName val="SSR___NSSR_Market_final11"/>
      <sheetName val="M_R_List_(2)68"/>
      <sheetName val="Balance_Sheet_68"/>
      <sheetName val="STAFFSCHED_11"/>
      <sheetName val="Basic_Rates55"/>
      <sheetName val="bs_BP_04_SA10"/>
      <sheetName val="1-Pop_Proj10"/>
      <sheetName val="DG_Works_(Supply)10"/>
      <sheetName val="220_11__BS_10"/>
      <sheetName val="Blr_hire10"/>
      <sheetName val="BAL_SHEET5"/>
      <sheetName val="1_0010"/>
      <sheetName val="Annexue_B10"/>
      <sheetName val="_B310"/>
      <sheetName val="_B110"/>
      <sheetName val="Operating_Statistics10"/>
      <sheetName val="Boq_(Main_Building)10"/>
      <sheetName val="AoR_Finishing6"/>
      <sheetName val="BC_&amp;_MNB_7"/>
      <sheetName val="Materials_6"/>
      <sheetName val="Civil_BOQ9"/>
      <sheetName val="$_KURLARI10"/>
      <sheetName val="Desgn(zone_I)10"/>
      <sheetName val="C&amp;S_monthwise5"/>
      <sheetName val="G_R_P5"/>
      <sheetName val="PSC_REVISED5"/>
      <sheetName val="Bridge_Data_2005-065"/>
      <sheetName val="Data_F8_BTR5"/>
      <sheetName val="_5"/>
      <sheetName val="PA-_Consutant_6"/>
      <sheetName val="Basement__Works7"/>
      <sheetName val="10__&amp;_11__Rate_Code_&amp;_BQ6"/>
      <sheetName val="Angebot18_7_6"/>
      <sheetName val="Basic_Resources6"/>
      <sheetName val="Summary_Transformers6"/>
      <sheetName val="Total__Amount6"/>
      <sheetName val="final_abstract6"/>
      <sheetName val="SC_Cost_MAR_028"/>
      <sheetName val="SPILL_OVER_PROJECTIONS6"/>
      <sheetName val="11B_8"/>
      <sheetName val="_GULF5"/>
      <sheetName val="Column_BBS-Block96"/>
      <sheetName val="MAIN_FILE_9-24-076"/>
      <sheetName val="Meas_-Hotel_Part5"/>
      <sheetName val="Labor_abs-PW5"/>
      <sheetName val="Labor_abs-NMR5"/>
      <sheetName val="Structure_Bills_Qty6"/>
      <sheetName val="2nd_6"/>
      <sheetName val="Material_List_6"/>
      <sheetName val="Material_Rate6"/>
      <sheetName val="GUT_(2)5"/>
      <sheetName val="DG_6"/>
      <sheetName val="[saihous_ele_xls]Indirect쌳ᎈ駜/6"/>
      <sheetName val="MTO_REV_06"/>
      <sheetName val="Linked_Lead6"/>
      <sheetName val="Abstract_Sheet6"/>
      <sheetName val="April_Analysts6"/>
      <sheetName val="M_S_6"/>
      <sheetName val="C_Sum5"/>
      <sheetName val="A_Sum5"/>
      <sheetName val="Pier_calculation5"/>
      <sheetName val="Lead_(Final)6"/>
      <sheetName val="ONE_TIME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Sweeper_Machine2"/>
      <sheetName val="HP(9_200)2"/>
      <sheetName val="Rate_Ana2"/>
      <sheetName val="Staff_Acco_138"/>
      <sheetName val="Tel__69"/>
      <sheetName val="Ext_light69"/>
      <sheetName val="Staff_Acco_139"/>
      <sheetName val="Detail_In_Door_Stad69"/>
      <sheetName val="Project_Details__69"/>
      <sheetName val="4_Annex_1_Basic_rate69"/>
      <sheetName val="DETAILED__BOQ69"/>
      <sheetName val="scurve_calc_(2)69"/>
      <sheetName val="RCC,Ret__Wall69"/>
      <sheetName val="TBAL9697_-group_wise__sdpl69"/>
      <sheetName val="Material_68"/>
      <sheetName val="SPT_vs_PHI68"/>
      <sheetName val="Load_Details(B2)69"/>
      <sheetName val="Detail_P&amp;L69"/>
      <sheetName val="Assumption_Sheet69"/>
      <sheetName val="PRECAST_lightconc-II69"/>
      <sheetName val="Legal_Risk_Analysis69"/>
      <sheetName val="Cable_data69"/>
      <sheetName val="APPENDIX_B-169"/>
      <sheetName val="Bill_3_169"/>
      <sheetName val="SCHEDULE_OF_RATES69"/>
      <sheetName val="Civil_Works68"/>
      <sheetName val="UNP-NCW_67"/>
      <sheetName val="BOQ_Distribution67"/>
      <sheetName val="Direct_cost_shed_A-2_67"/>
      <sheetName val="_Resource_list67"/>
      <sheetName val="THANE_SITE67"/>
      <sheetName val="Bill_3_-_Site_Works68"/>
      <sheetName val="GR_slab-reinft68"/>
      <sheetName val="Boq_Block_A68"/>
      <sheetName val="Rate_Analysis68"/>
      <sheetName val="Fill_this_out_first___68"/>
      <sheetName val="SCHEDULE_(3)68"/>
      <sheetName val="schedule_nos68"/>
      <sheetName val="Sqn_Abs_G_6__68"/>
      <sheetName val="WO_Abs__G_2__6_DUs68"/>
      <sheetName val="Air_Abs_G_6__23_DUs68"/>
      <sheetName val="4-Int-_ele(RA)68"/>
      <sheetName val="INDIGINEOUS_ITEMS_68"/>
      <sheetName val="BLOCK-A_(MEA_SHEET)68"/>
      <sheetName val="Cover_sheet7"/>
      <sheetName val="AOQ-new_7"/>
      <sheetName val="water_prop_7"/>
      <sheetName val="IO_List68"/>
      <sheetName val="Pipe_Supports68"/>
      <sheetName val="BOQ_(2)68"/>
      <sheetName val="Basement_Budget68"/>
      <sheetName val="E_&amp;_R68"/>
      <sheetName val="Box-_Girder68"/>
      <sheetName val="SITE_OVERHEADS68"/>
      <sheetName val="Detail_1A68"/>
      <sheetName val="Asia_Revised_10-1-0768"/>
      <sheetName val="All_Capital_Plan_P+L_10-1-0768"/>
      <sheetName val="CP08_(2)68"/>
      <sheetName val="Planning_File_10-1-0768"/>
      <sheetName val="Elect_9"/>
      <sheetName val="Lease_rents68"/>
      <sheetName val="DLC_lookups68"/>
      <sheetName val="Quote_Sheet68"/>
      <sheetName val="labour_coeff68"/>
      <sheetName val="Works_-_Quote_Sheet68"/>
      <sheetName val="Gen_Info68"/>
      <sheetName val="Indirect_expenses68"/>
      <sheetName val="Cost_Any_68"/>
      <sheetName val="LIST_OF_MAKES68"/>
      <sheetName val="Pile_cap67"/>
      <sheetName val="Break_up_Sheet68"/>
      <sheetName val="Mat_Cost68"/>
      <sheetName val="SPILL_OVER68"/>
      <sheetName val="DTF_Summary67"/>
      <sheetName val="Bed_Class67"/>
      <sheetName val="GF_Columns67"/>
      <sheetName val="Elite_1_-_MBCL67"/>
      <sheetName val="specification_options67"/>
      <sheetName val="key_dates67"/>
      <sheetName val="Intro_67"/>
      <sheetName val="Form_667"/>
      <sheetName val="BOQ_Direct_selling_cost67"/>
      <sheetName val="MASTER_RATE_ANALYSIS67"/>
      <sheetName val="Cost_summary67"/>
      <sheetName val="beam-reinft-machine_rm54"/>
      <sheetName val="T1_WO54"/>
      <sheetName val="Contract_BOQ54"/>
      <sheetName val="beam-reinft-IIInd_floor54"/>
      <sheetName val="saihous_ele10"/>
      <sheetName val="Cost_Index10"/>
      <sheetName val="A_O_R_67"/>
      <sheetName val="_IO_List10"/>
      <sheetName val="FF_Inst_RA_08_Inst_0354"/>
      <sheetName val="SSR___NSSR_Market_final10"/>
      <sheetName val="M_R_List_(2)67"/>
      <sheetName val="Balance_Sheet_67"/>
      <sheetName val="STAFFSCHED_10"/>
      <sheetName val="Basic_Rates54"/>
      <sheetName val="bs_BP_04_SA9"/>
      <sheetName val="1-Pop_Proj9"/>
      <sheetName val="DG_Works_(Supply)9"/>
      <sheetName val="220_11__BS_9"/>
      <sheetName val="Blr_hire9"/>
      <sheetName val="BAL_SHEET4"/>
      <sheetName val="1_009"/>
      <sheetName val="Annexue_B9"/>
      <sheetName val="_B39"/>
      <sheetName val="_B19"/>
      <sheetName val="Operating_Statistics9"/>
      <sheetName val="Boq_(Main_Building)9"/>
      <sheetName val="AoR_Finishing5"/>
      <sheetName val="BC_&amp;_MNB_6"/>
      <sheetName val="Materials_5"/>
      <sheetName val="Civil_BOQ8"/>
      <sheetName val="$_KURLARI9"/>
      <sheetName val="Desgn(zone_I)9"/>
      <sheetName val="C&amp;S_monthwise4"/>
      <sheetName val="G_R_P4"/>
      <sheetName val="PSC_REVISED4"/>
      <sheetName val="Bridge_Data_2005-064"/>
      <sheetName val="Data_F8_BTR4"/>
      <sheetName val="_4"/>
      <sheetName val="PA-_Consutant_5"/>
      <sheetName val="Basement__Works6"/>
      <sheetName val="10__&amp;_11__Rate_Code_&amp;_BQ5"/>
      <sheetName val="Angebot18_7_5"/>
      <sheetName val="Basic_Resources5"/>
      <sheetName val="Summary_Transformers5"/>
      <sheetName val="Total__Amount5"/>
      <sheetName val="final_abstract5"/>
      <sheetName val="SC_Cost_MAR_027"/>
      <sheetName val="SPILL_OVER_PROJECTIONS5"/>
      <sheetName val="11B_7"/>
      <sheetName val="Column_BBS-Block95"/>
      <sheetName val="MAIN_FILE_9-24-075"/>
      <sheetName val="Meas_-Hotel_Part4"/>
      <sheetName val="Labor_abs-PW4"/>
      <sheetName val="Labor_abs-NMR4"/>
      <sheetName val="Structure_Bills_Qty5"/>
      <sheetName val="2nd_5"/>
      <sheetName val="Material_List_5"/>
      <sheetName val="Material_Rate5"/>
      <sheetName val="GUT_(2)4"/>
      <sheetName val="DG_5"/>
      <sheetName val="[saihous_ele_xls]Indirect쌳ᎈ駜/5"/>
      <sheetName val="MTO_REV_05"/>
      <sheetName val="Linked_Lead5"/>
      <sheetName val="Abstract_Sheet5"/>
      <sheetName val="April_Analysts5"/>
      <sheetName val="M_S_5"/>
      <sheetName val="C_Sum4"/>
      <sheetName val="A_Sum4"/>
      <sheetName val="Pier_calculation4"/>
      <sheetName val="Lead_(Final)5"/>
      <sheetName val="ONE_TIME5"/>
      <sheetName val="Fin_Sum4"/>
      <sheetName val="TORRENT_CEMENT4"/>
      <sheetName val="reference_sheet_4"/>
      <sheetName val="Master_Data4"/>
      <sheetName val="L_(4)4"/>
      <sheetName val="Summary-margin_calc4"/>
      <sheetName val="Cut_&amp;_Sew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INPUT_SHEET4"/>
      <sheetName val="Core_Data4"/>
      <sheetName val="M-Book_for_FW4"/>
      <sheetName val="M-Book_for_Conc4"/>
      <sheetName val="Monthly_Budget_Summary4"/>
      <sheetName val="Sqn-Abs(G+6)_4"/>
      <sheetName val="WO-Abs_(G+2)_6_DUs4"/>
      <sheetName val="Air-Abs(G+6)_23_DUs4"/>
      <sheetName val="CFForecast_detail4"/>
      <sheetName val="Road_data4"/>
      <sheetName val="Road_Detail_Est_4"/>
      <sheetName val="M_B_T-164"/>
      <sheetName val="AutoOpen_Stub_Data4"/>
      <sheetName val="FITZ_MORT_944"/>
      <sheetName val="Sweeper_Machine1"/>
      <sheetName val="HP(9_200)1"/>
      <sheetName val="Rate_Ana1"/>
      <sheetName val="Project Info"/>
      <sheetName val="Link In"/>
      <sheetName val="Project Work Off Contribution"/>
      <sheetName val="CRF-BE Rates"/>
      <sheetName val="Datas"/>
      <sheetName val="Co-Inf"/>
      <sheetName val="CableList"/>
      <sheetName val="Building_List"/>
      <sheetName val="Surcharge"/>
      <sheetName val="@RISK Correlations"/>
      <sheetName val="PLAN_FEB97"/>
      <sheetName val="Abutment "/>
      <sheetName val="sc-mar2000"/>
      <sheetName val="sc-sepVdec99"/>
      <sheetName val="Realign, Bypass, Rec"/>
      <sheetName val="FWD DATA"/>
      <sheetName val="Normalized Readings"/>
      <sheetName val="Pavement Details"/>
      <sheetName val="Cable Specifications"/>
      <sheetName val="PROCTOR"/>
      <sheetName val="Rates Basic"/>
      <sheetName val="RF Vol"/>
      <sheetName val="ASP"/>
      <sheetName val="Pivots"/>
      <sheetName val="Customize Your Purchase Order"/>
      <sheetName val="Measurements"/>
      <sheetName val="Tables"/>
      <sheetName val="Flooring"/>
      <sheetName val="Ceilings"/>
      <sheetName val="ACAD Finishes"/>
      <sheetName val="Site Details"/>
      <sheetName val="Chair"/>
      <sheetName val="Site Area Statement"/>
      <sheetName val="Demand"/>
      <sheetName val="Occ"/>
      <sheetName val="detail'02"/>
      <sheetName val="KP1590_E"/>
      <sheetName val="Insts"/>
      <sheetName val="pri-com"/>
      <sheetName val="Jan_Volume"/>
      <sheetName val="PRECAST_lightconc_II"/>
      <sheetName val="organi_synthesis_lab"/>
      <sheetName val="[saihous_ele_xls]Indirect堀와6"/>
      <sheetName val="Format_1_9_Ph-1"/>
      <sheetName val="Service_Function"/>
      <sheetName val="BASIC_MATERIALS"/>
      <sheetName val="Basic_Details"/>
      <sheetName val="BS_Groupings"/>
      <sheetName val="PL_Groupings"/>
      <sheetName val="8th__floor_Beams"/>
      <sheetName val="Allg__Angaben"/>
      <sheetName val="CABLES_DATA"/>
      <sheetName val="VI_Floor_Beam_"/>
      <sheetName val="Step_1"/>
      <sheetName val="Equipment_Information"/>
      <sheetName val="Equipment_Block"/>
      <sheetName val="5-Thermal_&amp;_Moisture"/>
      <sheetName val="IT-Fri_Base"/>
      <sheetName val="Beam-design_exp"/>
      <sheetName val="A301_Kalk"/>
      <sheetName val="Schlüss_Inh-EF"/>
      <sheetName val="DATA_PILE_RT1_"/>
      <sheetName val="DATA_PILE__SM"/>
      <sheetName val="Detailed_Summary_(4)"/>
      <sheetName val="DATA_2"/>
      <sheetName val="[saihous_ele_xls]Indirectം핤࢐"/>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WORK_TABLE"/>
      <sheetName val="Podium_Areas"/>
      <sheetName val="Break_Up_(bc)"/>
      <sheetName val="Break_Up_(bc1)"/>
      <sheetName val="Break_Up_(bc2)"/>
      <sheetName val="LEVEL_SHEET"/>
      <sheetName val="[saihous_ele_xls]Indirect"/>
      <sheetName val="SUMMARY_-_PART-I-BUILDING"/>
      <sheetName val="Overall_Summary"/>
      <sheetName val="Summary_CFA_total_-_CP1_&amp;_CP2"/>
      <sheetName val="labour_rates"/>
      <sheetName val="[saihous_ele_xls]Indirect_____2"/>
      <sheetName val="Indirect??_"/>
      <sheetName val="Name_List"/>
      <sheetName val="_saihous_ele_xls_Indirect"/>
      <sheetName val="_saihous_ele_xls_Indirect퀀《혂൧"/>
      <sheetName val="[saihous_ele_xls]Indirect_____3"/>
      <sheetName val="[saihous_ele_xls]_saihous_ele_2"/>
      <sheetName val="[saihous_ele_xls]Indirect_____4"/>
      <sheetName val="[saihous_ele_xls]_saihous_ele_3"/>
      <sheetName val="BOQ_LT"/>
      <sheetName val="Print_Controls"/>
      <sheetName val="_saihous_ele_xls_Indirect_x0005"/>
      <sheetName val="Total_delivered_cost_calc_"/>
      <sheetName val="Executive_Summary"/>
      <sheetName val="SLAB_SCH"/>
      <sheetName val="Labour_before_Escalation_"/>
      <sheetName val="Material_List"/>
      <sheetName val="Beams_"/>
      <sheetName val="boq_actual"/>
      <sheetName val="BS before PMO"/>
      <sheetName val="INNOVATION"/>
      <sheetName val="factor sheet"/>
      <sheetName val="Name Range"/>
      <sheetName val="CBDGT979"/>
      <sheetName val="CapitalMetrics"/>
      <sheetName val="Progress Curve"/>
      <sheetName val="para"/>
      <sheetName val="KQ Cost Controlling"/>
      <sheetName val="KQ Appropriation"/>
      <sheetName val="bs"/>
      <sheetName val="schedules"/>
      <sheetName val="saihous_ele_xls1"/>
      <sheetName val="Labour_&amp;_Plant1"/>
      <sheetName val="Labour_Rate_1"/>
      <sheetName val="TPL_RECEIPTS_MB511"/>
      <sheetName val="ROW_Orders_for_March_051"/>
      <sheetName val="PKG_PO1"/>
      <sheetName val="LLM_DPRECEIPTS_MB511"/>
      <sheetName val="ZSEM_stock_(ympc038)1"/>
      <sheetName val="MFG_PO1"/>
      <sheetName val="PRECAST_lightconc_II1"/>
      <sheetName val="organi_synthesis_lab1"/>
      <sheetName val="Basic_Details1"/>
      <sheetName val="BS_Groupings1"/>
      <sheetName val="PL_Groupings1"/>
      <sheetName val="Format_1_9_Ph-11"/>
      <sheetName val="Service_Function1"/>
      <sheetName val="8th__floor_Beams1"/>
      <sheetName val="saihous_ele12"/>
      <sheetName val="NLD_-_Assum1"/>
      <sheetName val="Stress_Calculation1"/>
      <sheetName val="Assumption_Inputs1"/>
      <sheetName val="IT-Fri_Base1"/>
      <sheetName val="Final_Bill1"/>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Ring_Details1"/>
      <sheetName val="saihous_ele13"/>
      <sheetName val="saihous_ele14"/>
      <sheetName val="saihous_ele_xls2"/>
      <sheetName val="Labour_&amp;_Plant2"/>
      <sheetName val="Labour_Rate_2"/>
      <sheetName val="TPL_RECEIPTS_MB512"/>
      <sheetName val="ROW_Orders_for_March_052"/>
      <sheetName val="PKG_PO2"/>
      <sheetName val="LLM_DPRECEIPTS_MB512"/>
      <sheetName val="ZSEM_stock_(ympc038)2"/>
      <sheetName val="MFG_PO2"/>
      <sheetName val="PRECAST_lightconc_II2"/>
      <sheetName val="organi_synthesis_lab2"/>
      <sheetName val="Basic_Details2"/>
      <sheetName val="BS_Groupings2"/>
      <sheetName val="PL_Groupings2"/>
      <sheetName val="Format_1_9_Ph-12"/>
      <sheetName val="Service_Function2"/>
      <sheetName val="8th__floor_Beams2"/>
      <sheetName val="Steel-Circular"/>
      <sheetName val="1.Civil-RA"/>
      <sheetName val="SP Break Up"/>
      <sheetName val="LabourRates"/>
      <sheetName val="Payroll BL"/>
      <sheetName val="Itemwise Summary"/>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Summary_Transformers8"/>
      <sheetName val="Total__Amount8"/>
      <sheetName val="final_abstract8"/>
      <sheetName val="SC_Cost_MAR_0210"/>
      <sheetName val="SPILL_OVER_PROJECTIONS8"/>
      <sheetName val="11B_10"/>
      <sheetName val="_GULF7"/>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Sweeper_Machine4"/>
      <sheetName val="HP(9_200)4"/>
      <sheetName val="Rate_Ana4"/>
      <sheetName val="Format_-_41"/>
      <sheetName val="BP-Other_strs1"/>
      <sheetName val="Tong_hop_DT_XDCT1"/>
      <sheetName val="HT_Cable_1"/>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Elect_11"/>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Cost_Index12"/>
      <sheetName val="A_O_R_69"/>
      <sheetName val="_IO_List12"/>
      <sheetName val="FF_Inst_RA_08_Inst_0356"/>
      <sheetName val="SSR___NSSR_Market_final12"/>
      <sheetName val="M_R_List_(2)69"/>
      <sheetName val="Balance_Sheet_69"/>
      <sheetName val="STAFFSCHED_12"/>
      <sheetName val="bs_BP_04_SA11"/>
      <sheetName val="Basic_Rates56"/>
      <sheetName val="DG_Works_(Supply)11"/>
      <sheetName val="1-Pop_Proj11"/>
      <sheetName val="220_11__BS_11"/>
      <sheetName val="Blr_hire11"/>
      <sheetName val="BAL_SHEET6"/>
      <sheetName val="1_0011"/>
      <sheetName val="Annexue_B11"/>
      <sheetName val="_B311"/>
      <sheetName val="_B111"/>
      <sheetName val="Operating_Statistics11"/>
      <sheetName val="Boq_(Main_Building)11"/>
      <sheetName val="AoR_Finishing7"/>
      <sheetName val="BC_&amp;_MNB_8"/>
      <sheetName val="Materials_7"/>
      <sheetName val="Civil_BOQ10"/>
      <sheetName val="$_KURLARI11"/>
      <sheetName val="Desgn(zone_I)11"/>
      <sheetName val="C&amp;S_monthwise6"/>
      <sheetName val="G_R_P6"/>
      <sheetName val="PSC_REVISED6"/>
      <sheetName val="Bridge_Data_2005-066"/>
      <sheetName val="Data_F8_BTR6"/>
      <sheetName val="_6"/>
      <sheetName val="PA-_Consutant_7"/>
      <sheetName val="Basement__Works8"/>
      <sheetName val="10__&amp;_11__Rate_Code_&amp;_BQ7"/>
      <sheetName val="Angebot18_7_7"/>
      <sheetName val="Basic_Resources7"/>
      <sheetName val="Summary_Transformers7"/>
      <sheetName val="Total__Amount7"/>
      <sheetName val="final_abstract7"/>
      <sheetName val="SC_Cost_MAR_029"/>
      <sheetName val="SPILL_OVER_PROJECTIONS7"/>
      <sheetName val="11B_9"/>
      <sheetName val="_GULF6"/>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weeper_Machine3"/>
      <sheetName val="HP(9_200)3"/>
      <sheetName val="Rate_Ana3"/>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_GULF8"/>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Format_-_42"/>
      <sheetName val="BP-Other_strs2"/>
      <sheetName val="NLD_-_Assum2"/>
      <sheetName val="Tong_hop_DT_XDCT2"/>
      <sheetName val="HT_Cable_2"/>
      <sheetName val="Stress_Calculation2"/>
      <sheetName val="Assumption_Inputs2"/>
      <sheetName val="Final_Bill2"/>
      <sheetName val="Detailed_Summary_(4)1"/>
      <sheetName val="boq_actual1"/>
      <sheetName val="Allg__Angaben1"/>
      <sheetName val="CABLES_DATA1"/>
      <sheetName val="BASIC_MATERIALS1"/>
      <sheetName val="VI_Floor_Beam_1"/>
      <sheetName val="Step_11"/>
      <sheetName val="Equipment_Information1"/>
      <sheetName val="Equipment_Block1"/>
      <sheetName val="Ring_Details2"/>
      <sheetName val="DATA_21"/>
      <sheetName val="5-Thermal_&amp;_Moisture1"/>
      <sheetName val="Break_Up_(bc)1"/>
      <sheetName val="Break_Up_(bc1)1"/>
      <sheetName val="Break_Up_(bc2)1"/>
      <sheetName val="WORK_TABLE1"/>
      <sheetName val="LEVEL_SHEET1"/>
      <sheetName val="SUMMARY_-_PART-I-BUILDING1"/>
      <sheetName val="Jan_Volume1"/>
      <sheetName val="Podium_Areas1"/>
      <sheetName val="Distribution_-_Qty_&amp;_Amount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Indirect_____5"/>
      <sheetName val="[saihous_ele_xls]Indirect_____6"/>
      <sheetName val="[saihous_ele_xls]_saihous_ele_1"/>
      <sheetName val="[saihous_ele_xls]_saihous_ele_4"/>
      <sheetName val="Labour_before_Escalation_1"/>
      <sheetName val="Material_List1"/>
      <sheetName val="Total_delivered_cost_calc_1"/>
      <sheetName val="Raw_material1"/>
      <sheetName val="LV_Cable_sizing1"/>
      <sheetName val="Distribution_-_Qty_&amp;_Amount1"/>
      <sheetName val="_saihous_ele_xls_Indirect쌳ᎈ駜_"/>
      <sheetName val="33_kV-Eqpt_fdn_"/>
      <sheetName val="Pacakges_split"/>
      <sheetName val="_saihous_ele_xls_Indirect퀀《혂൧_x"/>
      <sheetName val="Raw_material"/>
      <sheetName val="LV_Cable_sizing"/>
      <sheetName val="Labour_Rate_3"/>
      <sheetName val="TPL_RECEIPTS_MB513"/>
      <sheetName val="ROW_Orders_for_March_053"/>
      <sheetName val="PKG_PO3"/>
      <sheetName val="LLM_DPRECEIPTS_MB513"/>
      <sheetName val="ZSEM_stock_(ympc038)3"/>
      <sheetName val="MFG_PO3"/>
      <sheetName val="NLD_-_Assum3"/>
      <sheetName val="saihous_ele_xls3"/>
      <sheetName val="Labour_&amp;_Plant3"/>
      <sheetName val="Stress_Calculation3"/>
      <sheetName val="Assumption_Inputs3"/>
      <sheetName val="IT-Fri_Base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Detailed_Summary_(4)2"/>
      <sheetName val="boq_actual2"/>
      <sheetName val="Allg__Angaben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SUMMARY_-_PART-I-BUILDING2"/>
      <sheetName val="Jan_Volume2"/>
      <sheetName val="Podium_Areas2"/>
      <sheetName val="Distribution_-_Qty_&amp;_Amount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Indirect_____7"/>
      <sheetName val="[saihous_ele_xls]Indirect_____8"/>
      <sheetName val="[saihous_ele_xls]Indirect_____9"/>
      <sheetName val="[saihous_ele_xls]_saihous_ele_5"/>
      <sheetName val="[saihous_ele_xls]_saihous_ele_6"/>
      <sheetName val="Labour_before_Escalation_2"/>
      <sheetName val="Material_List2"/>
      <sheetName val="Total_delivered_cost_calc_2"/>
      <sheetName val="Raw_material2"/>
      <sheetName val="LV_Cable_sizing2"/>
      <sheetName val="Anlysis"/>
      <sheetName val="Fee Recap"/>
      <sheetName val="CABLES_DATA3"/>
      <sheetName val="saihous_ele_xls4"/>
      <sheetName val="PRECAST_lightconc_II3"/>
      <sheetName val="5-Thermal_&amp;_Moisture3"/>
      <sheetName val="WORK_TABLE3"/>
      <sheetName val="Podium_Areas3"/>
      <sheetName val="Labour_&amp;_Plan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Format_1_9_Ph-13"/>
      <sheetName val="Basic_Details3"/>
      <sheetName val="BS_Groupings3"/>
      <sheetName val="PL_Groupings3"/>
      <sheetName val="NLD_-_Assum4"/>
      <sheetName val="Service_Function3"/>
      <sheetName val="8th__floor_Beams3"/>
      <sheetName val="Final_Bill4"/>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Detailed_Summary_(4)3"/>
      <sheetName val="Break_Up_(bc)3"/>
      <sheetName val="Break_Up_(bc1)3"/>
      <sheetName val="Break_Up_(bc2)3"/>
      <sheetName val="LEVEL_SHEET3"/>
      <sheetName val="SUMMARY_-_PART-I-BUILDING3"/>
      <sheetName val="Jan_Volume3"/>
      <sheetName val="Distribution_-_Qty_&amp;_Amount4"/>
      <sheetName val="boq_actual3"/>
      <sheetName val="Tong_hop_DT_XDCT3"/>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0"/>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Response Spectra (UBC-1997)"/>
      <sheetName val="Response Spectra (IS1893-2002)"/>
      <sheetName val="Charts"/>
      <sheetName val="Source Ref."/>
      <sheetName val="_saihous_ele_xls_Indirect⽼؃ᅜ"/>
      <sheetName val="Indirect_x0005____"/>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Tools Rev"/>
      <sheetName val="COMPS"/>
      <sheetName val="purpose&amp;input"/>
      <sheetName val="Anl"/>
      <sheetName val="Cashflow projection"/>
      <sheetName val="Cash Flow Working"/>
      <sheetName val="Grouped TB-2004-05"/>
      <sheetName val="Detailed Summary (5)"/>
      <sheetName val="20"/>
      <sheetName val="COVER FOR MEMBER"/>
      <sheetName val="C"/>
      <sheetName val="30"/>
      <sheetName val="15"/>
      <sheetName val="UV"/>
      <sheetName val="경비공통"/>
      <sheetName val="13. Steel - Ratio"/>
      <sheetName val="Staff Forecast spread"/>
      <sheetName val="Ave.wtd.rates"/>
      <sheetName val="Dropdowns"/>
      <sheetName val="Cable-code"/>
      <sheetName val="CURENCY"/>
      <sheetName val="Indirect_x005f_x0005__x00"/>
      <sheetName val="Mand.Spares BBU "/>
      <sheetName val="_saihous_ele_xls_Indirect_"/>
      <sheetName val="Budget-Breakup"/>
      <sheetName val="Inter Co Balances"/>
      <sheetName val="sheet6"/>
      <sheetName val="More &amp; Less work record"/>
      <sheetName val="Coalmine"/>
      <sheetName val="TE"/>
      <sheetName val="RAJU ASSO"/>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Calender"/>
      <sheetName val="EmplTable_1-1"/>
      <sheetName val="#Lookup"/>
      <sheetName val="Grade"/>
      <sheetName val="Nationalties"/>
      <sheetName val="Positions"/>
      <sheetName val="Titles"/>
      <sheetName val="2.civil-RA"/>
      <sheetName val="India F&amp;S Template"/>
      <sheetName val="Final VA"/>
      <sheetName val="MPR_PA_1"/>
      <sheetName val="scurve(2)"/>
      <sheetName val="Lead statement"/>
      <sheetName val="Rates"/>
      <sheetName val="SALIENT"/>
      <sheetName val="1x2x2"/>
      <sheetName val="Aoc"/>
      <sheetName val="basdat-f"/>
      <sheetName val="(Do not delete)"/>
      <sheetName val="foot-slab reinft"/>
      <sheetName val="InputPO_Del"/>
      <sheetName val="Customize Your Invoice"/>
      <sheetName val="list"/>
      <sheetName val="d-safe DELUXE"/>
      <sheetName val="A.O.R r1Str"/>
      <sheetName val="A.O.R r1"/>
      <sheetName val="A.O.R (2)"/>
      <sheetName val="11 kV SWGR"/>
      <sheetName val="[saihous.ele.xls]Indirect____23"/>
      <sheetName val="[saihous.ele.xls]Indirect____24"/>
      <sheetName val="[saihous.ele.xls]Indirect____25"/>
      <sheetName val="[saihous.ele.xls]_saihous_el_18"/>
      <sheetName val="[saihous.ele.xls]_saihous_el_19"/>
      <sheetName val="[saihous.ele.xls]_saihous_el_20"/>
      <sheetName val="[saihous.ele.xls]_saihous_el_16"/>
      <sheetName val="[saihous.ele.xls]_saihous_el_17"/>
      <sheetName val="Cable_Schedule"/>
      <sheetName val="NOTES_"/>
      <sheetName val="CABLES__"/>
      <sheetName val="LB020A(月)"/>
      <sheetName val="TB_JUN'11"/>
      <sheetName val="Indirect_x0005_쌳ᎈ駜/"/>
      <sheetName val="Indirect_x0005_쌳ᎈ駜_"/>
      <sheetName val="Indirect_x0005__"/>
      <sheetName val="[saihous.ele.xls]Indirect_x0005_"/>
      <sheetName val="[saihous.ele.xls]Indirect_x0005__xdfa0_."/>
      <sheetName val="[saihous.ele.xls]Indirect_x0005__xdb20__x001f_"/>
      <sheetName val="[saihous.ele.xls]Indirect_x0005__x0000__x0000_�."/>
      <sheetName val="[saihous.ele.xls]Indirect_x0005__x0000__x0000__x0005__x0000_哐"/>
      <sheetName val="RCC Rates"/>
      <sheetName val="vsdim"/>
      <sheetName val="SUPTYPE"/>
      <sheetName val="cdsload"/>
      <sheetName val="chsload"/>
      <sheetName val="cvsload"/>
      <sheetName val="csdim"/>
      <sheetName val="CLAMP"/>
      <sheetName val="pipe"/>
      <sheetName val="Indirect_x0005__x00"/>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sheetData sheetId="246" refreshError="1"/>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sheetData sheetId="326"/>
      <sheetData sheetId="327"/>
      <sheetData sheetId="328"/>
      <sheetData sheetId="329" refreshError="1"/>
      <sheetData sheetId="330" refreshError="1"/>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refreshError="1"/>
      <sheetData sheetId="357"/>
      <sheetData sheetId="358"/>
      <sheetData sheetId="359"/>
      <sheetData sheetId="360"/>
      <sheetData sheetId="361"/>
      <sheetData sheetId="362"/>
      <sheetData sheetId="363"/>
      <sheetData sheetId="364"/>
      <sheetData sheetId="365"/>
      <sheetData sheetId="366"/>
      <sheetData sheetId="367" refreshError="1"/>
      <sheetData sheetId="368" refreshError="1"/>
      <sheetData sheetId="369" refreshError="1"/>
      <sheetData sheetId="370"/>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ow r="1">
          <cell r="B1" t="str">
            <v>220 kV SUB-STATION</v>
          </cell>
        </row>
      </sheetData>
      <sheetData sheetId="448">
        <row r="1">
          <cell r="B1" t="str">
            <v>220 kV SUB-STATION</v>
          </cell>
        </row>
      </sheetData>
      <sheetData sheetId="449">
        <row r="1">
          <cell r="B1" t="str">
            <v>220 kV SUB-STATION</v>
          </cell>
        </row>
      </sheetData>
      <sheetData sheetId="450">
        <row r="1">
          <cell r="B1" t="str">
            <v>220 kV SUB-STATION</v>
          </cell>
        </row>
      </sheetData>
      <sheetData sheetId="451" refreshError="1"/>
      <sheetData sheetId="452" refreshError="1"/>
      <sheetData sheetId="453" refreshError="1"/>
      <sheetData sheetId="454" refreshError="1"/>
      <sheetData sheetId="455" refreshError="1"/>
      <sheetData sheetId="456">
        <row r="1">
          <cell r="B1" t="str">
            <v>220 kV SUB-STATION</v>
          </cell>
        </row>
      </sheetData>
      <sheetData sheetId="457">
        <row r="1">
          <cell r="B1" t="str">
            <v>220 kV SUB-STATION</v>
          </cell>
        </row>
      </sheetData>
      <sheetData sheetId="458">
        <row r="1">
          <cell r="B1" t="str">
            <v>220 kV SUB-STATION</v>
          </cell>
        </row>
      </sheetData>
      <sheetData sheetId="459" refreshError="1"/>
      <sheetData sheetId="460" refreshError="1"/>
      <sheetData sheetId="461">
        <row r="1">
          <cell r="B1" t="str">
            <v>220 kV SUB-STATION</v>
          </cell>
        </row>
      </sheetData>
      <sheetData sheetId="462">
        <row r="1">
          <cell r="B1" t="str">
            <v>220 kV SUB-STATION</v>
          </cell>
        </row>
      </sheetData>
      <sheetData sheetId="463">
        <row r="1">
          <cell r="B1" t="str">
            <v>220 kV SUB-STATION</v>
          </cell>
        </row>
      </sheetData>
      <sheetData sheetId="464">
        <row r="1">
          <cell r="B1" t="str">
            <v>220 kV SUB-STATION</v>
          </cell>
        </row>
      </sheetData>
      <sheetData sheetId="465">
        <row r="1">
          <cell r="B1" t="str">
            <v>220 kV SUB-STATION</v>
          </cell>
        </row>
      </sheetData>
      <sheetData sheetId="466">
        <row r="1">
          <cell r="B1" t="str">
            <v>220 kV SUB-STATION</v>
          </cell>
        </row>
      </sheetData>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efreshError="1"/>
      <sheetData sheetId="535">
        <row r="1">
          <cell r="B1" t="str">
            <v>220 kV SUB-STATION</v>
          </cell>
        </row>
      </sheetData>
      <sheetData sheetId="536">
        <row r="1">
          <cell r="B1" t="str">
            <v>220 kV SUB-STATION</v>
          </cell>
        </row>
      </sheetData>
      <sheetData sheetId="537">
        <row r="1">
          <cell r="B1" t="str">
            <v>220 kV SUB-STATION</v>
          </cell>
        </row>
      </sheetData>
      <sheetData sheetId="538">
        <row r="1">
          <cell r="B1" t="str">
            <v>220 kV SUB-STATION</v>
          </cell>
        </row>
      </sheetData>
      <sheetData sheetId="539">
        <row r="1">
          <cell r="B1" t="str">
            <v>220 kV SUB-STATION</v>
          </cell>
        </row>
      </sheetData>
      <sheetData sheetId="540" refreshError="1"/>
      <sheetData sheetId="541" refreshError="1"/>
      <sheetData sheetId="542">
        <row r="1">
          <cell r="B1" t="str">
            <v>220 kV SUB-STATION</v>
          </cell>
        </row>
      </sheetData>
      <sheetData sheetId="543">
        <row r="1">
          <cell r="B1" t="str">
            <v>220 kV SUB-STATION</v>
          </cell>
        </row>
      </sheetData>
      <sheetData sheetId="544">
        <row r="1">
          <cell r="B1" t="str">
            <v>220 kV SUB-STATION</v>
          </cell>
        </row>
      </sheetData>
      <sheetData sheetId="545">
        <row r="1">
          <cell r="B1" t="str">
            <v>220 kV SUB-STATION</v>
          </cell>
        </row>
      </sheetData>
      <sheetData sheetId="546" refreshError="1"/>
      <sheetData sheetId="547" refreshError="1"/>
      <sheetData sheetId="548" refreshError="1"/>
      <sheetData sheetId="549">
        <row r="1">
          <cell r="B1" t="str">
            <v>220 kV SUB-STATION</v>
          </cell>
        </row>
      </sheetData>
      <sheetData sheetId="550">
        <row r="1">
          <cell r="B1" t="str">
            <v>220 kV SUB-STATION</v>
          </cell>
        </row>
      </sheetData>
      <sheetData sheetId="551">
        <row r="1">
          <cell r="B1" t="str">
            <v>220 kV SUB-STATION</v>
          </cell>
        </row>
      </sheetData>
      <sheetData sheetId="552">
        <row r="1">
          <cell r="B1" t="str">
            <v>220 kV SUB-STATION</v>
          </cell>
        </row>
      </sheetData>
      <sheetData sheetId="553">
        <row r="1">
          <cell r="B1" t="str">
            <v>220 kV SUB-STATION</v>
          </cell>
        </row>
      </sheetData>
      <sheetData sheetId="554">
        <row r="1">
          <cell r="B1" t="str">
            <v>220 kV SUB-STATION</v>
          </cell>
        </row>
      </sheetData>
      <sheetData sheetId="555">
        <row r="1">
          <cell r="B1" t="str">
            <v>220 kV SUB-STATION</v>
          </cell>
        </row>
      </sheetData>
      <sheetData sheetId="556">
        <row r="1">
          <cell r="B1" t="str">
            <v>220 kV SUB-STATION</v>
          </cell>
        </row>
      </sheetData>
      <sheetData sheetId="557">
        <row r="1">
          <cell r="B1" t="str">
            <v>220 kV SUB-STATION</v>
          </cell>
        </row>
      </sheetData>
      <sheetData sheetId="558">
        <row r="1">
          <cell r="B1" t="str">
            <v>220 kV SUB-STATION</v>
          </cell>
        </row>
      </sheetData>
      <sheetData sheetId="559">
        <row r="1">
          <cell r="B1" t="str">
            <v>220 kV SUB-STATION</v>
          </cell>
        </row>
      </sheetData>
      <sheetData sheetId="560">
        <row r="1">
          <cell r="B1" t="str">
            <v>220 kV SUB-STATION</v>
          </cell>
        </row>
      </sheetData>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ow r="1">
          <cell r="B1" t="str">
            <v>220 kV SUB-STATION</v>
          </cell>
        </row>
      </sheetData>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ow r="1">
          <cell r="B1" t="str">
            <v>220 kV SUB-STATION</v>
          </cell>
        </row>
      </sheetData>
      <sheetData sheetId="717">
        <row r="1">
          <cell r="B1" t="str">
            <v>220 kV SUB-STATION</v>
          </cell>
        </row>
      </sheetData>
      <sheetData sheetId="718">
        <row r="1">
          <cell r="B1" t="str">
            <v>220 kV SUB-STATION</v>
          </cell>
        </row>
      </sheetData>
      <sheetData sheetId="719">
        <row r="1">
          <cell r="B1" t="str">
            <v>220 kV SUB-STATION</v>
          </cell>
        </row>
      </sheetData>
      <sheetData sheetId="720">
        <row r="1">
          <cell r="B1" t="str">
            <v>220 kV SUB-STATION</v>
          </cell>
        </row>
      </sheetData>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sheetData sheetId="872"/>
      <sheetData sheetId="873"/>
      <sheetData sheetId="874"/>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sheetData sheetId="953"/>
      <sheetData sheetId="954"/>
      <sheetData sheetId="955"/>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sheetData sheetId="977" refreshError="1"/>
      <sheetData sheetId="978">
        <row r="1">
          <cell r="B1" t="str">
            <v>220 kV SUB-STATION</v>
          </cell>
        </row>
      </sheetData>
      <sheetData sheetId="979">
        <row r="1">
          <cell r="B1" t="str">
            <v>220 kV SUB-STATION</v>
          </cell>
        </row>
      </sheetData>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ow r="1">
          <cell r="B1" t="str">
            <v>220 kV SUB-STATION</v>
          </cell>
        </row>
      </sheetData>
      <sheetData sheetId="990">
        <row r="1">
          <cell r="B1" t="str">
            <v>220 kV SUB-STATION</v>
          </cell>
        </row>
      </sheetData>
      <sheetData sheetId="991">
        <row r="1">
          <cell r="B1" t="str">
            <v>220 kV SUB-STATION</v>
          </cell>
        </row>
      </sheetData>
      <sheetData sheetId="992">
        <row r="1">
          <cell r="B1" t="str">
            <v>220 kV SUB-STATION</v>
          </cell>
        </row>
      </sheetData>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ow r="1">
          <cell r="B1" t="str">
            <v>220 kV SUB-STATION</v>
          </cell>
        </row>
      </sheetData>
      <sheetData sheetId="1159">
        <row r="1">
          <cell r="B1" t="str">
            <v>220 kV SUB-STATION</v>
          </cell>
        </row>
      </sheetData>
      <sheetData sheetId="1160">
        <row r="1">
          <cell r="B1" t="str">
            <v>220 kV SUB-STATION</v>
          </cell>
        </row>
      </sheetData>
      <sheetData sheetId="1161">
        <row r="1">
          <cell r="B1" t="str">
            <v>220 kV SUB-STATION</v>
          </cell>
        </row>
      </sheetData>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efreshError="1"/>
      <sheetData sheetId="1170" refreshError="1"/>
      <sheetData sheetId="1171" refreshError="1"/>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ow r="1">
          <cell r="B1" t="str">
            <v>220 kV SUB-STATION</v>
          </cell>
        </row>
      </sheetData>
      <sheetData sheetId="1393">
        <row r="1">
          <cell r="B1" t="str">
            <v>220 kV SUB-STATION</v>
          </cell>
        </row>
      </sheetData>
      <sheetData sheetId="1394">
        <row r="1">
          <cell r="B1" t="str">
            <v>220 kV SUB-STATION</v>
          </cell>
        </row>
      </sheetData>
      <sheetData sheetId="1395">
        <row r="1">
          <cell r="B1" t="str">
            <v>220 kV SUB-STATION</v>
          </cell>
        </row>
      </sheetData>
      <sheetData sheetId="1396">
        <row r="1">
          <cell r="B1" t="str">
            <v>220 kV SUB-STATION</v>
          </cell>
        </row>
      </sheetData>
      <sheetData sheetId="1397">
        <row r="1">
          <cell r="B1" t="str">
            <v>220 kV SUB-STATION</v>
          </cell>
        </row>
      </sheetData>
      <sheetData sheetId="1398">
        <row r="1">
          <cell r="B1" t="str">
            <v>220 kV SUB-STATION</v>
          </cell>
        </row>
      </sheetData>
      <sheetData sheetId="1399">
        <row r="1">
          <cell r="B1" t="str">
            <v>220 kV SUB-STATION</v>
          </cell>
        </row>
      </sheetData>
      <sheetData sheetId="1400">
        <row r="1">
          <cell r="B1" t="str">
            <v>220 kV SUB-STATION</v>
          </cell>
        </row>
      </sheetData>
      <sheetData sheetId="1401">
        <row r="1">
          <cell r="B1" t="str">
            <v>220 kV SUB-STATION</v>
          </cell>
        </row>
      </sheetData>
      <sheetData sheetId="1402" refreshError="1"/>
      <sheetData sheetId="1403" refreshError="1"/>
      <sheetData sheetId="1404" refreshError="1"/>
      <sheetData sheetId="1405" refreshError="1"/>
      <sheetData sheetId="1406">
        <row r="1">
          <cell r="B1" t="str">
            <v>220 kV SUB-STATION</v>
          </cell>
        </row>
      </sheetData>
      <sheetData sheetId="1407" refreshError="1"/>
      <sheetData sheetId="1408">
        <row r="1">
          <cell r="B1" t="str">
            <v>220 kV SUB-STATION</v>
          </cell>
        </row>
      </sheetData>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ow r="1">
          <cell r="B1" t="str">
            <v>220 kV SUB-STATION</v>
          </cell>
        </row>
      </sheetData>
      <sheetData sheetId="1547">
        <row r="1">
          <cell r="B1" t="str">
            <v>220 kV SUB-STATION</v>
          </cell>
        </row>
      </sheetData>
      <sheetData sheetId="1548">
        <row r="1">
          <cell r="B1" t="str">
            <v>220 kV SUB-STATION</v>
          </cell>
        </row>
      </sheetData>
      <sheetData sheetId="1549">
        <row r="1">
          <cell r="B1" t="str">
            <v>220 kV SUB-STATION</v>
          </cell>
        </row>
      </sheetData>
      <sheetData sheetId="1550">
        <row r="1">
          <cell r="B1" t="str">
            <v>220 kV SUB-STATION</v>
          </cell>
        </row>
      </sheetData>
      <sheetData sheetId="1551">
        <row r="1">
          <cell r="B1" t="str">
            <v>220 kV SUB-STATION</v>
          </cell>
        </row>
      </sheetData>
      <sheetData sheetId="1552">
        <row r="1">
          <cell r="B1" t="str">
            <v>220 kV SUB-STATION</v>
          </cell>
        </row>
      </sheetData>
      <sheetData sheetId="1553">
        <row r="1">
          <cell r="B1" t="str">
            <v>220 kV SUB-STATION</v>
          </cell>
        </row>
      </sheetData>
      <sheetData sheetId="1554">
        <row r="1">
          <cell r="B1" t="str">
            <v>220 kV SUB-STATION</v>
          </cell>
        </row>
      </sheetData>
      <sheetData sheetId="1555">
        <row r="1">
          <cell r="B1" t="str">
            <v>220 kV SUB-STATION</v>
          </cell>
        </row>
      </sheetData>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ow r="1">
          <cell r="B1" t="str">
            <v>220 kV SUB-STATION</v>
          </cell>
        </row>
      </sheetData>
      <sheetData sheetId="1591" refreshError="1"/>
      <sheetData sheetId="1592">
        <row r="1">
          <cell r="B1" t="str">
            <v>220 kV SUB-STATION</v>
          </cell>
        </row>
      </sheetData>
      <sheetData sheetId="1593">
        <row r="1">
          <cell r="B1" t="str">
            <v>220 kV SUB-STATION</v>
          </cell>
        </row>
      </sheetData>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ow r="1">
          <cell r="B1" t="str">
            <v>220 kV SUB-STATION</v>
          </cell>
        </row>
      </sheetData>
      <sheetData sheetId="1610" refreshError="1"/>
      <sheetData sheetId="1611" refreshError="1"/>
      <sheetData sheetId="1612" refreshError="1"/>
      <sheetData sheetId="1613">
        <row r="1">
          <cell r="B1" t="str">
            <v>220 kV SUB-STATION</v>
          </cell>
        </row>
      </sheetData>
      <sheetData sheetId="1614" refreshError="1"/>
      <sheetData sheetId="1615" refreshError="1"/>
      <sheetData sheetId="1616" refreshError="1"/>
      <sheetData sheetId="1617">
        <row r="1">
          <cell r="B1" t="str">
            <v>220 kV SUB-STATION</v>
          </cell>
        </row>
      </sheetData>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ow r="1">
          <cell r="B1" t="str">
            <v>220 kV SUB-STATION</v>
          </cell>
        </row>
      </sheetData>
      <sheetData sheetId="1627" refreshError="1"/>
      <sheetData sheetId="1628" refreshError="1"/>
      <sheetData sheetId="1629" refreshError="1"/>
      <sheetData sheetId="1630" refreshError="1"/>
      <sheetData sheetId="1631" refreshError="1"/>
      <sheetData sheetId="1632" refreshError="1"/>
      <sheetData sheetId="1633">
        <row r="1">
          <cell r="B1" t="str">
            <v>220 kV SUB-STATION</v>
          </cell>
        </row>
      </sheetData>
      <sheetData sheetId="1634">
        <row r="1">
          <cell r="B1" t="str">
            <v>220 kV SUB-STATION</v>
          </cell>
        </row>
      </sheetData>
      <sheetData sheetId="1635">
        <row r="1">
          <cell r="B1" t="str">
            <v>220 kV SUB-STATION</v>
          </cell>
        </row>
      </sheetData>
      <sheetData sheetId="1636" refreshError="1"/>
      <sheetData sheetId="1637" refreshError="1"/>
      <sheetData sheetId="1638" refreshError="1"/>
      <sheetData sheetId="1639" refreshError="1"/>
      <sheetData sheetId="1640"/>
      <sheetData sheetId="1641" refreshError="1"/>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ow r="1">
          <cell r="B1" t="str">
            <v>220 kV SUB-STATION</v>
          </cell>
        </row>
      </sheetData>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ow r="1">
          <cell r="B1" t="str">
            <v>220 kV SUB-STATION</v>
          </cell>
        </row>
      </sheetData>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efreshError="1"/>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ow r="1">
          <cell r="B1" t="str">
            <v>220 kV SUB-STATION</v>
          </cell>
        </row>
      </sheetData>
      <sheetData sheetId="1909">
        <row r="1">
          <cell r="B1" t="str">
            <v>220 kV SUB-STATION</v>
          </cell>
        </row>
      </sheetData>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ow r="1">
          <cell r="B1" t="str">
            <v>220 kV SUB-STATION</v>
          </cell>
        </row>
      </sheetData>
      <sheetData sheetId="1921">
        <row r="1">
          <cell r="B1" t="str">
            <v>220 kV SUB-STATION</v>
          </cell>
        </row>
      </sheetData>
      <sheetData sheetId="1922">
        <row r="1">
          <cell r="B1" t="str">
            <v>220 kV SUB-STATION</v>
          </cell>
        </row>
      </sheetData>
      <sheetData sheetId="1923">
        <row r="1">
          <cell r="B1" t="str">
            <v>220 kV SUB-STATION</v>
          </cell>
        </row>
      </sheetData>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ow r="1">
          <cell r="B1" t="str">
            <v>220 kV SUB-STATION</v>
          </cell>
        </row>
      </sheetData>
      <sheetData sheetId="1935">
        <row r="1">
          <cell r="B1" t="str">
            <v>220 kV SUB-STATION</v>
          </cell>
        </row>
      </sheetData>
      <sheetData sheetId="1936">
        <row r="1">
          <cell r="B1" t="str">
            <v>220 kV SUB-STATION</v>
          </cell>
        </row>
      </sheetData>
      <sheetData sheetId="1937">
        <row r="1">
          <cell r="B1" t="str">
            <v>220 kV SUB-STATION</v>
          </cell>
        </row>
      </sheetData>
      <sheetData sheetId="1938">
        <row r="1">
          <cell r="B1" t="str">
            <v>220 kV SUB-STATION</v>
          </cell>
        </row>
      </sheetData>
      <sheetData sheetId="1939">
        <row r="1">
          <cell r="B1" t="str">
            <v>220 kV SUB-STATION</v>
          </cell>
        </row>
      </sheetData>
      <sheetData sheetId="1940">
        <row r="1">
          <cell r="B1" t="str">
            <v>220 kV SUB-STATION</v>
          </cell>
        </row>
      </sheetData>
      <sheetData sheetId="1941">
        <row r="1">
          <cell r="B1" t="str">
            <v>220 kV SUB-STATION</v>
          </cell>
        </row>
      </sheetData>
      <sheetData sheetId="1942">
        <row r="1">
          <cell r="B1" t="str">
            <v>220 kV SUB-STATION</v>
          </cell>
        </row>
      </sheetData>
      <sheetData sheetId="1943">
        <row r="1">
          <cell r="B1" t="str">
            <v>220 kV SUB-STATION</v>
          </cell>
        </row>
      </sheetData>
      <sheetData sheetId="1944">
        <row r="1">
          <cell r="B1" t="str">
            <v>220 kV SUB-STATION</v>
          </cell>
        </row>
      </sheetData>
      <sheetData sheetId="1945">
        <row r="1">
          <cell r="B1" t="str">
            <v>220 kV SUB-STATION</v>
          </cell>
        </row>
      </sheetData>
      <sheetData sheetId="1946">
        <row r="1">
          <cell r="B1" t="str">
            <v>220 kV SUB-STATION</v>
          </cell>
        </row>
      </sheetData>
      <sheetData sheetId="1947">
        <row r="1">
          <cell r="B1" t="str">
            <v>220 kV SUB-STATION</v>
          </cell>
        </row>
      </sheetData>
      <sheetData sheetId="1948">
        <row r="1">
          <cell r="B1" t="str">
            <v>220 kV SUB-STATION</v>
          </cell>
        </row>
      </sheetData>
      <sheetData sheetId="1949">
        <row r="1">
          <cell r="B1" t="str">
            <v>220 kV SUB-STATION</v>
          </cell>
        </row>
      </sheetData>
      <sheetData sheetId="1950">
        <row r="1">
          <cell r="B1" t="str">
            <v>220 kV SUB-STATION</v>
          </cell>
        </row>
      </sheetData>
      <sheetData sheetId="1951" refreshError="1"/>
      <sheetData sheetId="1952" refreshError="1"/>
      <sheetData sheetId="1953" refreshError="1"/>
      <sheetData sheetId="1954" refreshError="1"/>
      <sheetData sheetId="1955">
        <row r="1">
          <cell r="B1" t="str">
            <v>220 kV SUB-STATION</v>
          </cell>
        </row>
      </sheetData>
      <sheetData sheetId="1956" refreshError="1"/>
      <sheetData sheetId="1957" refreshError="1"/>
      <sheetData sheetId="1958" refreshError="1"/>
      <sheetData sheetId="1959"/>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ow r="1">
          <cell r="B1" t="str">
            <v>220 kV SUB-STATION</v>
          </cell>
        </row>
      </sheetData>
      <sheetData sheetId="2000">
        <row r="1">
          <cell r="B1" t="str">
            <v>220 kV SUB-STATION</v>
          </cell>
        </row>
      </sheetData>
      <sheetData sheetId="2001">
        <row r="1">
          <cell r="B1" t="str">
            <v>220 kV SUB-STATION</v>
          </cell>
        </row>
      </sheetData>
      <sheetData sheetId="2002">
        <row r="1">
          <cell r="B1" t="str">
            <v>220 kV SUB-STATION</v>
          </cell>
        </row>
      </sheetData>
      <sheetData sheetId="2003"/>
      <sheetData sheetId="2004"/>
      <sheetData sheetId="2005"/>
      <sheetData sheetId="2006"/>
      <sheetData sheetId="2007"/>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ow r="1">
          <cell r="B1" t="str">
            <v>220 kV SUB-STATION</v>
          </cell>
        </row>
      </sheetData>
      <sheetData sheetId="2055">
        <row r="1">
          <cell r="B1" t="str">
            <v>220 kV SUB-STATION</v>
          </cell>
        </row>
      </sheetData>
      <sheetData sheetId="2056">
        <row r="1">
          <cell r="B1" t="str">
            <v>220 kV SUB-STATION</v>
          </cell>
        </row>
      </sheetData>
      <sheetData sheetId="2057">
        <row r="1">
          <cell r="B1" t="str">
            <v>220 kV SUB-STATION</v>
          </cell>
        </row>
      </sheetData>
      <sheetData sheetId="2058">
        <row r="1">
          <cell r="B1" t="str">
            <v>220 kV SUB-STATION</v>
          </cell>
        </row>
      </sheetData>
      <sheetData sheetId="2059">
        <row r="1">
          <cell r="B1" t="str">
            <v>220 kV SUB-STATION</v>
          </cell>
        </row>
      </sheetData>
      <sheetData sheetId="2060">
        <row r="1">
          <cell r="B1" t="str">
            <v>220 kV SUB-STATION</v>
          </cell>
        </row>
      </sheetData>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ow r="1">
          <cell r="B1" t="str">
            <v>220 kV SUB-STATION</v>
          </cell>
        </row>
      </sheetData>
      <sheetData sheetId="2087">
        <row r="1">
          <cell r="B1" t="str">
            <v>220 kV SUB-STATION</v>
          </cell>
        </row>
      </sheetData>
      <sheetData sheetId="2088">
        <row r="1">
          <cell r="B1" t="str">
            <v>220 kV SUB-STATION</v>
          </cell>
        </row>
      </sheetData>
      <sheetData sheetId="2089">
        <row r="1">
          <cell r="B1" t="str">
            <v>220 kV SUB-STATION</v>
          </cell>
        </row>
      </sheetData>
      <sheetData sheetId="2090">
        <row r="1">
          <cell r="B1" t="str">
            <v>220 kV SUB-STATION</v>
          </cell>
        </row>
      </sheetData>
      <sheetData sheetId="2091">
        <row r="1">
          <cell r="B1" t="str">
            <v>220 kV SUB-STATION</v>
          </cell>
        </row>
      </sheetData>
      <sheetData sheetId="2092"/>
      <sheetData sheetId="2093">
        <row r="1">
          <cell r="B1" t="str">
            <v>220 kV SUB-STATION</v>
          </cell>
        </row>
      </sheetData>
      <sheetData sheetId="2094">
        <row r="1">
          <cell r="B1" t="str">
            <v>220 kV SUB-STATION</v>
          </cell>
        </row>
      </sheetData>
      <sheetData sheetId="2095"/>
      <sheetData sheetId="2096">
        <row r="1">
          <cell r="B1" t="str">
            <v>220 kV SUB-STATION</v>
          </cell>
        </row>
      </sheetData>
      <sheetData sheetId="2097">
        <row r="1">
          <cell r="B1" t="str">
            <v>220 kV SUB-STATION</v>
          </cell>
        </row>
      </sheetData>
      <sheetData sheetId="2098"/>
      <sheetData sheetId="2099"/>
      <sheetData sheetId="2100">
        <row r="1">
          <cell r="B1" t="str">
            <v>220 kV SUB-STATION</v>
          </cell>
        </row>
      </sheetData>
      <sheetData sheetId="2101">
        <row r="1">
          <cell r="B1" t="str">
            <v>220 kV SUB-STATION</v>
          </cell>
        </row>
      </sheetData>
      <sheetData sheetId="2102">
        <row r="1">
          <cell r="B1" t="str">
            <v>220 kV SUB-STATION</v>
          </cell>
        </row>
      </sheetData>
      <sheetData sheetId="2103">
        <row r="1">
          <cell r="B1" t="str">
            <v>220 kV SUB-STATION</v>
          </cell>
        </row>
      </sheetData>
      <sheetData sheetId="2104">
        <row r="1">
          <cell r="B1" t="str">
            <v>220 kV SUB-STATION</v>
          </cell>
        </row>
      </sheetData>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ow r="1">
          <cell r="B1" t="str">
            <v>220 kV SUB-STATION</v>
          </cell>
        </row>
      </sheetData>
      <sheetData sheetId="2137">
        <row r="1">
          <cell r="B1" t="str">
            <v>220 kV SUB-STATION</v>
          </cell>
        </row>
      </sheetData>
      <sheetData sheetId="2138">
        <row r="1">
          <cell r="B1" t="str">
            <v>220 kV SUB-STATION</v>
          </cell>
        </row>
      </sheetData>
      <sheetData sheetId="2139">
        <row r="1">
          <cell r="B1" t="str">
            <v>220 kV SUB-STATION</v>
          </cell>
        </row>
      </sheetData>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ow r="1">
          <cell r="B1" t="str">
            <v>220 kV SUB-STATION</v>
          </cell>
        </row>
      </sheetData>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ow r="1">
          <cell r="B1" t="str">
            <v>220 kV SUB-STATION</v>
          </cell>
        </row>
      </sheetData>
      <sheetData sheetId="2207" refreshError="1"/>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efreshError="1"/>
      <sheetData sheetId="2242" refreshError="1"/>
      <sheetData sheetId="2243" refreshError="1"/>
      <sheetData sheetId="2244" refreshError="1"/>
      <sheetData sheetId="2245" refreshError="1"/>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efreshError="1"/>
      <sheetData sheetId="2336" refreshError="1"/>
      <sheetData sheetId="2337" refreshError="1"/>
      <sheetData sheetId="2338" refreshError="1"/>
      <sheetData sheetId="2339" refreshError="1"/>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efreshError="1"/>
      <sheetData sheetId="2397">
        <row r="1">
          <cell r="B1" t="str">
            <v>220 kV SUB-STATION</v>
          </cell>
        </row>
      </sheetData>
      <sheetData sheetId="2398">
        <row r="1">
          <cell r="B1" t="str">
            <v>220 kV SUB-STATION</v>
          </cell>
        </row>
      </sheetData>
      <sheetData sheetId="2399" refreshError="1"/>
      <sheetData sheetId="2400">
        <row r="1">
          <cell r="B1" t="str">
            <v>220 kV SUB-STATION</v>
          </cell>
        </row>
      </sheetData>
      <sheetData sheetId="2401" refreshError="1"/>
      <sheetData sheetId="2402" refreshError="1"/>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ow r="1">
          <cell r="B1" t="str">
            <v>220 kV SUB-STATION</v>
          </cell>
        </row>
      </sheetData>
      <sheetData sheetId="2409">
        <row r="1">
          <cell r="B1" t="str">
            <v>220 kV SUB-STATION</v>
          </cell>
        </row>
      </sheetData>
      <sheetData sheetId="2410">
        <row r="1">
          <cell r="B1" t="str">
            <v>220 kV SUB-STATION</v>
          </cell>
        </row>
      </sheetData>
      <sheetData sheetId="2411">
        <row r="1">
          <cell r="B1" t="str">
            <v>220 kV SUB-STATION</v>
          </cell>
        </row>
      </sheetData>
      <sheetData sheetId="2412">
        <row r="1">
          <cell r="B1" t="str">
            <v>220 kV SUB-STATION</v>
          </cell>
        </row>
      </sheetData>
      <sheetData sheetId="2413">
        <row r="1">
          <cell r="B1" t="str">
            <v>220 kV SUB-STATION</v>
          </cell>
        </row>
      </sheetData>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ow r="1">
          <cell r="B1" t="str">
            <v>220 kV SUB-STATION</v>
          </cell>
        </row>
      </sheetData>
      <sheetData sheetId="2537">
        <row r="1">
          <cell r="B1" t="str">
            <v>220 kV SUB-STATION</v>
          </cell>
        </row>
      </sheetData>
      <sheetData sheetId="2538">
        <row r="1">
          <cell r="B1" t="str">
            <v>220 kV SUB-STATION</v>
          </cell>
        </row>
      </sheetData>
      <sheetData sheetId="2539">
        <row r="1">
          <cell r="B1" t="str">
            <v>220 kV SUB-STATION</v>
          </cell>
        </row>
      </sheetData>
      <sheetData sheetId="2540">
        <row r="1">
          <cell r="B1" t="str">
            <v>220 kV SUB-STATION</v>
          </cell>
        </row>
      </sheetData>
      <sheetData sheetId="2541">
        <row r="1">
          <cell r="B1" t="str">
            <v>220 kV SUB-STATION</v>
          </cell>
        </row>
      </sheetData>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ow r="1">
          <cell r="B1" t="str">
            <v>220 kV SUB-STATION</v>
          </cell>
        </row>
      </sheetData>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ow r="1">
          <cell r="B1" t="str">
            <v>220 kV SUB-STATION</v>
          </cell>
        </row>
      </sheetData>
      <sheetData sheetId="2791">
        <row r="1">
          <cell r="B1" t="str">
            <v>220 kV SUB-STATION</v>
          </cell>
        </row>
      </sheetData>
      <sheetData sheetId="2792">
        <row r="1">
          <cell r="B1" t="str">
            <v>220 kV SUB-STATION</v>
          </cell>
        </row>
      </sheetData>
      <sheetData sheetId="2793">
        <row r="1">
          <cell r="B1" t="str">
            <v>220 kV SUB-STATION</v>
          </cell>
        </row>
      </sheetData>
      <sheetData sheetId="2794">
        <row r="1">
          <cell r="B1" t="str">
            <v>220 kV SUB-STATION</v>
          </cell>
        </row>
      </sheetData>
      <sheetData sheetId="2795">
        <row r="1">
          <cell r="B1" t="str">
            <v>220 kV SUB-STATION</v>
          </cell>
        </row>
      </sheetData>
      <sheetData sheetId="2796">
        <row r="1">
          <cell r="B1" t="str">
            <v>220 kV SUB-STATION</v>
          </cell>
        </row>
      </sheetData>
      <sheetData sheetId="2797">
        <row r="1">
          <cell r="B1" t="str">
            <v>220 kV SUB-STATION</v>
          </cell>
        </row>
      </sheetData>
      <sheetData sheetId="2798">
        <row r="1">
          <cell r="B1" t="str">
            <v>220 kV SUB-STATION</v>
          </cell>
        </row>
      </sheetData>
      <sheetData sheetId="2799" refreshError="1"/>
      <sheetData sheetId="2800" refreshError="1"/>
      <sheetData sheetId="2801" refreshError="1"/>
      <sheetData sheetId="2802" refreshError="1"/>
      <sheetData sheetId="2803" refreshError="1"/>
      <sheetData sheetId="2804" refreshError="1"/>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ow r="1">
          <cell r="B1" t="str">
            <v>220 kV SUB-STATION</v>
          </cell>
        </row>
      </sheetData>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ow r="1">
          <cell r="B1" t="str">
            <v>220 kV SUB-STATION</v>
          </cell>
        </row>
      </sheetData>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ow r="1">
          <cell r="B1" t="str">
            <v>220 kV SUB-STATION</v>
          </cell>
        </row>
      </sheetData>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row r="1">
          <cell r="B1" t="str">
            <v>220 kV SUB-STATION</v>
          </cell>
        </row>
      </sheetData>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ow r="1">
          <cell r="B1" t="str">
            <v>220 kV SUB-STATION</v>
          </cell>
        </row>
      </sheetData>
      <sheetData sheetId="3041"/>
      <sheetData sheetId="3042">
        <row r="1">
          <cell r="B1" t="str">
            <v>220 kV SUB-STATION</v>
          </cell>
        </row>
      </sheetData>
      <sheetData sheetId="3043">
        <row r="1">
          <cell r="B1" t="str">
            <v>220 kV SUB-STATION</v>
          </cell>
        </row>
      </sheetData>
      <sheetData sheetId="3044">
        <row r="1">
          <cell r="B1" t="str">
            <v>220 kV SUB-STATION</v>
          </cell>
        </row>
      </sheetData>
      <sheetData sheetId="3045">
        <row r="1">
          <cell r="B1" t="str">
            <v>220 kV SUB-STATION</v>
          </cell>
        </row>
      </sheetData>
      <sheetData sheetId="3046">
        <row r="1">
          <cell r="B1" t="str">
            <v>220 kV SUB-STATION</v>
          </cell>
        </row>
      </sheetData>
      <sheetData sheetId="3047">
        <row r="1">
          <cell r="B1" t="str">
            <v>220 kV SUB-STATION</v>
          </cell>
        </row>
      </sheetData>
      <sheetData sheetId="3048">
        <row r="1">
          <cell r="B1" t="str">
            <v>220 kV SUB-STATION</v>
          </cell>
        </row>
      </sheetData>
      <sheetData sheetId="3049">
        <row r="1">
          <cell r="B1" t="str">
            <v>220 kV SUB-STATION</v>
          </cell>
        </row>
      </sheetData>
      <sheetData sheetId="3050"/>
      <sheetData sheetId="3051">
        <row r="1">
          <cell r="B1" t="str">
            <v>220 kV SUB-STATION</v>
          </cell>
        </row>
      </sheetData>
      <sheetData sheetId="3052">
        <row r="1">
          <cell r="B1" t="str">
            <v>220 kV SUB-STATION</v>
          </cell>
        </row>
      </sheetData>
      <sheetData sheetId="3053">
        <row r="1">
          <cell r="B1" t="str">
            <v>220 kV SUB-STATION</v>
          </cell>
        </row>
      </sheetData>
      <sheetData sheetId="3054">
        <row r="1">
          <cell r="B1" t="str">
            <v>220 kV SUB-STATION</v>
          </cell>
        </row>
      </sheetData>
      <sheetData sheetId="3055"/>
      <sheetData sheetId="3056">
        <row r="1">
          <cell r="B1" t="str">
            <v>220 kV SUB-STATION</v>
          </cell>
        </row>
      </sheetData>
      <sheetData sheetId="3057"/>
      <sheetData sheetId="3058"/>
      <sheetData sheetId="3059"/>
      <sheetData sheetId="3060"/>
      <sheetData sheetId="3061"/>
      <sheetData sheetId="3062"/>
      <sheetData sheetId="3063"/>
      <sheetData sheetId="3064"/>
      <sheetData sheetId="3065"/>
      <sheetData sheetId="3066"/>
      <sheetData sheetId="3067"/>
      <sheetData sheetId="3068">
        <row r="1">
          <cell r="B1" t="str">
            <v>220 kV SUB-STATION</v>
          </cell>
        </row>
      </sheetData>
      <sheetData sheetId="3069"/>
      <sheetData sheetId="3070"/>
      <sheetData sheetId="3071"/>
      <sheetData sheetId="3072">
        <row r="1">
          <cell r="B1" t="str">
            <v>220 kV SUB-STATION</v>
          </cell>
        </row>
      </sheetData>
      <sheetData sheetId="3073"/>
      <sheetData sheetId="3074"/>
      <sheetData sheetId="3075"/>
      <sheetData sheetId="3076"/>
      <sheetData sheetId="3077"/>
      <sheetData sheetId="3078"/>
      <sheetData sheetId="3079">
        <row r="1">
          <cell r="B1" t="str">
            <v>220 kV SUB-STATION</v>
          </cell>
        </row>
      </sheetData>
      <sheetData sheetId="3080">
        <row r="1">
          <cell r="B1" t="str">
            <v>220 kV SUB-STATION</v>
          </cell>
        </row>
      </sheetData>
      <sheetData sheetId="3081">
        <row r="1">
          <cell r="B1" t="str">
            <v>220 kV SUB-STATION</v>
          </cell>
        </row>
      </sheetData>
      <sheetData sheetId="3082">
        <row r="1">
          <cell r="B1" t="str">
            <v>220 kV SUB-STATION</v>
          </cell>
        </row>
      </sheetData>
      <sheetData sheetId="3083">
        <row r="1">
          <cell r="B1" t="str">
            <v>220 kV SUB-STATION</v>
          </cell>
        </row>
      </sheetData>
      <sheetData sheetId="3084">
        <row r="1">
          <cell r="B1" t="str">
            <v>220 kV SUB-STATION</v>
          </cell>
        </row>
      </sheetData>
      <sheetData sheetId="3085">
        <row r="1">
          <cell r="B1" t="str">
            <v>220 kV SUB-STATION</v>
          </cell>
        </row>
      </sheetData>
      <sheetData sheetId="3086">
        <row r="1">
          <cell r="B1" t="str">
            <v>220 kV SUB-STATION</v>
          </cell>
        </row>
      </sheetData>
      <sheetData sheetId="3087">
        <row r="1">
          <cell r="B1" t="str">
            <v>220 kV SUB-STATION</v>
          </cell>
        </row>
      </sheetData>
      <sheetData sheetId="3088">
        <row r="1">
          <cell r="B1" t="str">
            <v>220 kV SUB-STATION</v>
          </cell>
        </row>
      </sheetData>
      <sheetData sheetId="3089">
        <row r="1">
          <cell r="B1" t="str">
            <v>220 kV SUB-STATION</v>
          </cell>
        </row>
      </sheetData>
      <sheetData sheetId="3090">
        <row r="1">
          <cell r="B1" t="str">
            <v>220 kV SUB-STATION</v>
          </cell>
        </row>
      </sheetData>
      <sheetData sheetId="3091">
        <row r="1">
          <cell r="B1" t="str">
            <v>220 kV SUB-STATION</v>
          </cell>
        </row>
      </sheetData>
      <sheetData sheetId="3092">
        <row r="1">
          <cell r="B1" t="str">
            <v>220 kV SUB-STATION</v>
          </cell>
        </row>
      </sheetData>
      <sheetData sheetId="3093">
        <row r="1">
          <cell r="B1" t="str">
            <v>220 kV SUB-STATION</v>
          </cell>
        </row>
      </sheetData>
      <sheetData sheetId="3094">
        <row r="1">
          <cell r="B1" t="str">
            <v>220 kV SUB-STATION</v>
          </cell>
        </row>
      </sheetData>
      <sheetData sheetId="3095">
        <row r="1">
          <cell r="B1" t="str">
            <v>220 kV SUB-STATION</v>
          </cell>
        </row>
      </sheetData>
      <sheetData sheetId="3096">
        <row r="1">
          <cell r="B1" t="str">
            <v>220 kV SUB-STATION</v>
          </cell>
        </row>
      </sheetData>
      <sheetData sheetId="3097">
        <row r="1">
          <cell r="B1" t="str">
            <v>220 kV SUB-STATION</v>
          </cell>
        </row>
      </sheetData>
      <sheetData sheetId="3098">
        <row r="1">
          <cell r="B1" t="str">
            <v>220 kV SUB-STATION</v>
          </cell>
        </row>
      </sheetData>
      <sheetData sheetId="3099">
        <row r="1">
          <cell r="B1" t="str">
            <v>220 kV SUB-STATION</v>
          </cell>
        </row>
      </sheetData>
      <sheetData sheetId="3100">
        <row r="1">
          <cell r="B1" t="str">
            <v>220 kV SUB-STATION</v>
          </cell>
        </row>
      </sheetData>
      <sheetData sheetId="3101">
        <row r="1">
          <cell r="B1" t="str">
            <v>220 kV SUB-STATION</v>
          </cell>
        </row>
      </sheetData>
      <sheetData sheetId="3102">
        <row r="1">
          <cell r="B1" t="str">
            <v>220 kV SUB-STATION</v>
          </cell>
        </row>
      </sheetData>
      <sheetData sheetId="3103">
        <row r="1">
          <cell r="B1" t="str">
            <v>220 kV SUB-STATION</v>
          </cell>
        </row>
      </sheetData>
      <sheetData sheetId="3104">
        <row r="1">
          <cell r="B1" t="str">
            <v>220 kV SUB-STATION</v>
          </cell>
        </row>
      </sheetData>
      <sheetData sheetId="3105">
        <row r="1">
          <cell r="B1" t="str">
            <v>220 kV SUB-STATION</v>
          </cell>
        </row>
      </sheetData>
      <sheetData sheetId="3106">
        <row r="1">
          <cell r="B1" t="str">
            <v>220 kV SUB-STATION</v>
          </cell>
        </row>
      </sheetData>
      <sheetData sheetId="3107">
        <row r="1">
          <cell r="B1" t="str">
            <v>220 kV SUB-STATION</v>
          </cell>
        </row>
      </sheetData>
      <sheetData sheetId="3108">
        <row r="1">
          <cell r="B1" t="str">
            <v>220 kV SUB-STATION</v>
          </cell>
        </row>
      </sheetData>
      <sheetData sheetId="3109">
        <row r="1">
          <cell r="B1" t="str">
            <v>220 kV SUB-STATION</v>
          </cell>
        </row>
      </sheetData>
      <sheetData sheetId="3110">
        <row r="1">
          <cell r="B1" t="str">
            <v>220 kV SUB-STATION</v>
          </cell>
        </row>
      </sheetData>
      <sheetData sheetId="3111">
        <row r="1">
          <cell r="B1" t="str">
            <v>220 kV SUB-STATION</v>
          </cell>
        </row>
      </sheetData>
      <sheetData sheetId="3112">
        <row r="1">
          <cell r="B1" t="str">
            <v>220 kV SUB-STATION</v>
          </cell>
        </row>
      </sheetData>
      <sheetData sheetId="3113">
        <row r="1">
          <cell r="B1" t="str">
            <v>220 kV SUB-STATION</v>
          </cell>
        </row>
      </sheetData>
      <sheetData sheetId="3114">
        <row r="1">
          <cell r="B1" t="str">
            <v>220 kV SUB-STATION</v>
          </cell>
        </row>
      </sheetData>
      <sheetData sheetId="3115">
        <row r="1">
          <cell r="B1" t="str">
            <v>220 kV SUB-STATION</v>
          </cell>
        </row>
      </sheetData>
      <sheetData sheetId="3116">
        <row r="1">
          <cell r="B1" t="str">
            <v>220 kV SUB-STATION</v>
          </cell>
        </row>
      </sheetData>
      <sheetData sheetId="3117">
        <row r="1">
          <cell r="B1" t="str">
            <v>220 kV SUB-STATION</v>
          </cell>
        </row>
      </sheetData>
      <sheetData sheetId="3118">
        <row r="1">
          <cell r="B1" t="str">
            <v>220 kV SUB-STATION</v>
          </cell>
        </row>
      </sheetData>
      <sheetData sheetId="3119">
        <row r="1">
          <cell r="B1" t="str">
            <v>220 kV SUB-STATION</v>
          </cell>
        </row>
      </sheetData>
      <sheetData sheetId="3120">
        <row r="1">
          <cell r="B1" t="str">
            <v>220 kV SUB-STATION</v>
          </cell>
        </row>
      </sheetData>
      <sheetData sheetId="3121">
        <row r="1">
          <cell r="B1" t="str">
            <v>220 kV SUB-STATION</v>
          </cell>
        </row>
      </sheetData>
      <sheetData sheetId="3122">
        <row r="1">
          <cell r="B1" t="str">
            <v>220 kV SUB-STATION</v>
          </cell>
        </row>
      </sheetData>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ow r="1">
          <cell r="B1" t="str">
            <v>220 kV SUB-STATION</v>
          </cell>
        </row>
      </sheetData>
      <sheetData sheetId="3213">
        <row r="1">
          <cell r="B1" t="str">
            <v>220 kV SUB-STATION</v>
          </cell>
        </row>
      </sheetData>
      <sheetData sheetId="3214">
        <row r="1">
          <cell r="B1" t="str">
            <v>220 kV SUB-STATION</v>
          </cell>
        </row>
      </sheetData>
      <sheetData sheetId="3215">
        <row r="1">
          <cell r="B1" t="str">
            <v>220 kV SUB-STATION</v>
          </cell>
        </row>
      </sheetData>
      <sheetData sheetId="3216">
        <row r="1">
          <cell r="B1" t="str">
            <v>220 kV SUB-STATION</v>
          </cell>
        </row>
      </sheetData>
      <sheetData sheetId="3217">
        <row r="1">
          <cell r="B1" t="str">
            <v>220 kV SUB-STATION</v>
          </cell>
        </row>
      </sheetData>
      <sheetData sheetId="3218">
        <row r="1">
          <cell r="B1" t="str">
            <v>220 kV SUB-STATION</v>
          </cell>
        </row>
      </sheetData>
      <sheetData sheetId="3219">
        <row r="1">
          <cell r="B1" t="str">
            <v>220 kV SUB-STATION</v>
          </cell>
        </row>
      </sheetData>
      <sheetData sheetId="3220">
        <row r="1">
          <cell r="B1" t="str">
            <v>220 kV SUB-STATION</v>
          </cell>
        </row>
      </sheetData>
      <sheetData sheetId="3221">
        <row r="1">
          <cell r="B1" t="str">
            <v>220 kV SUB-STATION</v>
          </cell>
        </row>
      </sheetData>
      <sheetData sheetId="3222">
        <row r="1">
          <cell r="B1" t="str">
            <v>220 kV SUB-STATION</v>
          </cell>
        </row>
      </sheetData>
      <sheetData sheetId="3223">
        <row r="1">
          <cell r="B1" t="str">
            <v>220 kV SUB-STATION</v>
          </cell>
        </row>
      </sheetData>
      <sheetData sheetId="3224">
        <row r="1">
          <cell r="B1" t="str">
            <v>220 kV SUB-STATION</v>
          </cell>
        </row>
      </sheetData>
      <sheetData sheetId="3225">
        <row r="1">
          <cell r="B1" t="str">
            <v>220 kV SUB-STATION</v>
          </cell>
        </row>
      </sheetData>
      <sheetData sheetId="3226">
        <row r="1">
          <cell r="B1" t="str">
            <v>220 kV SUB-STATION</v>
          </cell>
        </row>
      </sheetData>
      <sheetData sheetId="3227">
        <row r="1">
          <cell r="B1" t="str">
            <v>220 kV SUB-STATION</v>
          </cell>
        </row>
      </sheetData>
      <sheetData sheetId="3228">
        <row r="1">
          <cell r="B1" t="str">
            <v>220 kV SUB-STATION</v>
          </cell>
        </row>
      </sheetData>
      <sheetData sheetId="3229">
        <row r="1">
          <cell r="B1" t="str">
            <v>220 kV SUB-STATION</v>
          </cell>
        </row>
      </sheetData>
      <sheetData sheetId="3230">
        <row r="1">
          <cell r="B1" t="str">
            <v>220 kV SUB-STATION</v>
          </cell>
        </row>
      </sheetData>
      <sheetData sheetId="3231">
        <row r="1">
          <cell r="B1" t="str">
            <v>220 kV SUB-STATION</v>
          </cell>
        </row>
      </sheetData>
      <sheetData sheetId="3232">
        <row r="1">
          <cell r="B1" t="str">
            <v>220 kV SUB-STATION</v>
          </cell>
        </row>
      </sheetData>
      <sheetData sheetId="3233">
        <row r="1">
          <cell r="B1" t="str">
            <v>220 kV SUB-STATION</v>
          </cell>
        </row>
      </sheetData>
      <sheetData sheetId="3234">
        <row r="1">
          <cell r="B1" t="str">
            <v>220 kV SUB-STATION</v>
          </cell>
        </row>
      </sheetData>
      <sheetData sheetId="3235">
        <row r="1">
          <cell r="B1" t="str">
            <v>220 kV SUB-STATION</v>
          </cell>
        </row>
      </sheetData>
      <sheetData sheetId="3236">
        <row r="1">
          <cell r="B1" t="str">
            <v>220 kV SUB-STATION</v>
          </cell>
        </row>
      </sheetData>
      <sheetData sheetId="3237">
        <row r="1">
          <cell r="B1" t="str">
            <v>220 kV SUB-STATION</v>
          </cell>
        </row>
      </sheetData>
      <sheetData sheetId="3238">
        <row r="1">
          <cell r="B1" t="str">
            <v>220 kV SUB-STATION</v>
          </cell>
        </row>
      </sheetData>
      <sheetData sheetId="3239">
        <row r="1">
          <cell r="B1" t="str">
            <v>220 kV SUB-STATION</v>
          </cell>
        </row>
      </sheetData>
      <sheetData sheetId="3240">
        <row r="1">
          <cell r="B1" t="str">
            <v>220 kV SUB-STATION</v>
          </cell>
        </row>
      </sheetData>
      <sheetData sheetId="3241">
        <row r="1">
          <cell r="B1" t="str">
            <v>220 kV SUB-STATION</v>
          </cell>
        </row>
      </sheetData>
      <sheetData sheetId="3242">
        <row r="1">
          <cell r="B1" t="str">
            <v>220 kV SUB-STATION</v>
          </cell>
        </row>
      </sheetData>
      <sheetData sheetId="3243">
        <row r="1">
          <cell r="B1" t="str">
            <v>220 kV SUB-STATION</v>
          </cell>
        </row>
      </sheetData>
      <sheetData sheetId="3244">
        <row r="1">
          <cell r="B1" t="str">
            <v>220 kV SUB-STATION</v>
          </cell>
        </row>
      </sheetData>
      <sheetData sheetId="3245">
        <row r="1">
          <cell r="B1" t="str">
            <v>220 kV SUB-STATION</v>
          </cell>
        </row>
      </sheetData>
      <sheetData sheetId="3246">
        <row r="1">
          <cell r="B1" t="str">
            <v>220 kV SUB-STATION</v>
          </cell>
        </row>
      </sheetData>
      <sheetData sheetId="3247">
        <row r="1">
          <cell r="B1" t="str">
            <v>220 kV SUB-STATION</v>
          </cell>
        </row>
      </sheetData>
      <sheetData sheetId="3248">
        <row r="1">
          <cell r="B1" t="str">
            <v>220 kV SUB-STATION</v>
          </cell>
        </row>
      </sheetData>
      <sheetData sheetId="3249">
        <row r="1">
          <cell r="B1" t="str">
            <v>220 kV SUB-STATION</v>
          </cell>
        </row>
      </sheetData>
      <sheetData sheetId="3250">
        <row r="1">
          <cell r="B1" t="str">
            <v>220 kV SUB-STATION</v>
          </cell>
        </row>
      </sheetData>
      <sheetData sheetId="3251">
        <row r="1">
          <cell r="B1" t="str">
            <v>220 kV SUB-STATION</v>
          </cell>
        </row>
      </sheetData>
      <sheetData sheetId="3252">
        <row r="1">
          <cell r="B1" t="str">
            <v>220 kV SUB-STATION</v>
          </cell>
        </row>
      </sheetData>
      <sheetData sheetId="3253">
        <row r="1">
          <cell r="B1" t="str">
            <v>220 kV SUB-STATION</v>
          </cell>
        </row>
      </sheetData>
      <sheetData sheetId="3254">
        <row r="1">
          <cell r="B1" t="str">
            <v>220 kV SUB-STATION</v>
          </cell>
        </row>
      </sheetData>
      <sheetData sheetId="3255">
        <row r="1">
          <cell r="B1" t="str">
            <v>220 kV SUB-STATION</v>
          </cell>
        </row>
      </sheetData>
      <sheetData sheetId="3256">
        <row r="1">
          <cell r="B1" t="str">
            <v>220 kV SUB-STATION</v>
          </cell>
        </row>
      </sheetData>
      <sheetData sheetId="3257">
        <row r="1">
          <cell r="B1" t="str">
            <v>220 kV SUB-STATION</v>
          </cell>
        </row>
      </sheetData>
      <sheetData sheetId="3258">
        <row r="1">
          <cell r="B1" t="str">
            <v>220 kV SUB-STATION</v>
          </cell>
        </row>
      </sheetData>
      <sheetData sheetId="3259">
        <row r="1">
          <cell r="B1" t="str">
            <v>220 kV SUB-STATION</v>
          </cell>
        </row>
      </sheetData>
      <sheetData sheetId="3260">
        <row r="1">
          <cell r="B1" t="str">
            <v>220 kV SUB-STATION</v>
          </cell>
        </row>
      </sheetData>
      <sheetData sheetId="3261">
        <row r="1">
          <cell r="B1" t="str">
            <v>220 kV SUB-STATION</v>
          </cell>
        </row>
      </sheetData>
      <sheetData sheetId="3262">
        <row r="1">
          <cell r="B1" t="str">
            <v>220 kV SUB-STATION</v>
          </cell>
        </row>
      </sheetData>
      <sheetData sheetId="3263">
        <row r="1">
          <cell r="B1" t="str">
            <v>220 kV SUB-STATION</v>
          </cell>
        </row>
      </sheetData>
      <sheetData sheetId="3264">
        <row r="1">
          <cell r="B1" t="str">
            <v>220 kV SUB-STATION</v>
          </cell>
        </row>
      </sheetData>
      <sheetData sheetId="3265">
        <row r="1">
          <cell r="B1" t="str">
            <v>220 kV SUB-STATION</v>
          </cell>
        </row>
      </sheetData>
      <sheetData sheetId="3266">
        <row r="1">
          <cell r="B1" t="str">
            <v>220 kV SUB-STATION</v>
          </cell>
        </row>
      </sheetData>
      <sheetData sheetId="3267">
        <row r="1">
          <cell r="B1" t="str">
            <v>220 kV SUB-STATION</v>
          </cell>
        </row>
      </sheetData>
      <sheetData sheetId="3268">
        <row r="1">
          <cell r="B1" t="str">
            <v>220 kV SUB-STATION</v>
          </cell>
        </row>
      </sheetData>
      <sheetData sheetId="3269">
        <row r="1">
          <cell r="B1" t="str">
            <v>220 kV SUB-STATION</v>
          </cell>
        </row>
      </sheetData>
      <sheetData sheetId="3270">
        <row r="1">
          <cell r="B1" t="str">
            <v>220 kV SUB-STATION</v>
          </cell>
        </row>
      </sheetData>
      <sheetData sheetId="3271">
        <row r="1">
          <cell r="B1" t="str">
            <v>220 kV SUB-STATION</v>
          </cell>
        </row>
      </sheetData>
      <sheetData sheetId="3272">
        <row r="1">
          <cell r="B1" t="str">
            <v>220 kV SUB-STATION</v>
          </cell>
        </row>
      </sheetData>
      <sheetData sheetId="3273">
        <row r="1">
          <cell r="B1" t="str">
            <v>220 kV SUB-STATION</v>
          </cell>
        </row>
      </sheetData>
      <sheetData sheetId="3274">
        <row r="1">
          <cell r="B1" t="str">
            <v>220 kV SUB-STATION</v>
          </cell>
        </row>
      </sheetData>
      <sheetData sheetId="3275">
        <row r="1">
          <cell r="B1" t="str">
            <v>220 kV SUB-STATION</v>
          </cell>
        </row>
      </sheetData>
      <sheetData sheetId="3276">
        <row r="1">
          <cell r="B1" t="str">
            <v>220 kV SUB-STATION</v>
          </cell>
        </row>
      </sheetData>
      <sheetData sheetId="3277">
        <row r="1">
          <cell r="B1" t="str">
            <v>220 kV SUB-STATION</v>
          </cell>
        </row>
      </sheetData>
      <sheetData sheetId="3278">
        <row r="1">
          <cell r="B1" t="str">
            <v>220 kV SUB-STATION</v>
          </cell>
        </row>
      </sheetData>
      <sheetData sheetId="3279">
        <row r="1">
          <cell r="B1" t="str">
            <v>220 kV SUB-STATION</v>
          </cell>
        </row>
      </sheetData>
      <sheetData sheetId="3280">
        <row r="1">
          <cell r="B1" t="str">
            <v>220 kV SUB-STATION</v>
          </cell>
        </row>
      </sheetData>
      <sheetData sheetId="3281">
        <row r="1">
          <cell r="B1" t="str">
            <v>220 kV SUB-STATION</v>
          </cell>
        </row>
      </sheetData>
      <sheetData sheetId="3282">
        <row r="1">
          <cell r="B1" t="str">
            <v>220 kV SUB-STATION</v>
          </cell>
        </row>
      </sheetData>
      <sheetData sheetId="3283">
        <row r="1">
          <cell r="B1" t="str">
            <v>220 kV SUB-STATION</v>
          </cell>
        </row>
      </sheetData>
      <sheetData sheetId="3284">
        <row r="1">
          <cell r="B1" t="str">
            <v>220 kV SUB-STATION</v>
          </cell>
        </row>
      </sheetData>
      <sheetData sheetId="3285">
        <row r="1">
          <cell r="B1" t="str">
            <v>220 kV SUB-STATION</v>
          </cell>
        </row>
      </sheetData>
      <sheetData sheetId="3286">
        <row r="1">
          <cell r="B1" t="str">
            <v>220 kV SUB-STATION</v>
          </cell>
        </row>
      </sheetData>
      <sheetData sheetId="3287">
        <row r="1">
          <cell r="B1" t="str">
            <v>220 kV SUB-STATION</v>
          </cell>
        </row>
      </sheetData>
      <sheetData sheetId="3288">
        <row r="1">
          <cell r="B1" t="str">
            <v>220 kV SUB-STATION</v>
          </cell>
        </row>
      </sheetData>
      <sheetData sheetId="3289">
        <row r="1">
          <cell r="B1" t="str">
            <v>220 kV SUB-STATION</v>
          </cell>
        </row>
      </sheetData>
      <sheetData sheetId="3290">
        <row r="1">
          <cell r="B1" t="str">
            <v>220 kV SUB-STATION</v>
          </cell>
        </row>
      </sheetData>
      <sheetData sheetId="3291">
        <row r="1">
          <cell r="B1" t="str">
            <v>220 kV SUB-STATION</v>
          </cell>
        </row>
      </sheetData>
      <sheetData sheetId="3292">
        <row r="1">
          <cell r="B1" t="str">
            <v>220 kV SUB-STATION</v>
          </cell>
        </row>
      </sheetData>
      <sheetData sheetId="3293">
        <row r="1">
          <cell r="B1" t="str">
            <v>220 kV SUB-STATION</v>
          </cell>
        </row>
      </sheetData>
      <sheetData sheetId="3294">
        <row r="1">
          <cell r="B1" t="str">
            <v>220 kV SUB-STATION</v>
          </cell>
        </row>
      </sheetData>
      <sheetData sheetId="3295">
        <row r="1">
          <cell r="B1" t="str">
            <v>220 kV SUB-STATION</v>
          </cell>
        </row>
      </sheetData>
      <sheetData sheetId="3296">
        <row r="1">
          <cell r="B1" t="str">
            <v>220 kV SUB-STATION</v>
          </cell>
        </row>
      </sheetData>
      <sheetData sheetId="3297">
        <row r="1">
          <cell r="B1" t="str">
            <v>220 kV SUB-STATION</v>
          </cell>
        </row>
      </sheetData>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row r="1">
          <cell r="B1" t="str">
            <v>220 kV SUB-STATION</v>
          </cell>
        </row>
      </sheetData>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row r="1">
          <cell r="B1" t="str">
            <v>220 kV SUB-STATION</v>
          </cell>
        </row>
      </sheetData>
      <sheetData sheetId="3376">
        <row r="1">
          <cell r="B1" t="str">
            <v>220 kV SUB-STATION</v>
          </cell>
        </row>
      </sheetData>
      <sheetData sheetId="3377">
        <row r="1">
          <cell r="B1" t="str">
            <v>220 kV SUB-STATION</v>
          </cell>
        </row>
      </sheetData>
      <sheetData sheetId="3378">
        <row r="1">
          <cell r="B1" t="str">
            <v>220 kV SUB-STATION</v>
          </cell>
        </row>
      </sheetData>
      <sheetData sheetId="3379">
        <row r="1">
          <cell r="B1" t="str">
            <v>220 kV SUB-STATION</v>
          </cell>
        </row>
      </sheetData>
      <sheetData sheetId="3380">
        <row r="1">
          <cell r="B1" t="str">
            <v>220 kV SUB-STATION</v>
          </cell>
        </row>
      </sheetData>
      <sheetData sheetId="3381">
        <row r="1">
          <cell r="B1" t="str">
            <v>220 kV SUB-STATION</v>
          </cell>
        </row>
      </sheetData>
      <sheetData sheetId="3382"/>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ow r="1">
          <cell r="B1" t="str">
            <v>220 kV SUB-STATION</v>
          </cell>
        </row>
      </sheetData>
      <sheetData sheetId="3466">
        <row r="1">
          <cell r="B1" t="str">
            <v>220 kV SUB-STATION</v>
          </cell>
        </row>
      </sheetData>
      <sheetData sheetId="3467">
        <row r="1">
          <cell r="B1" t="str">
            <v>220 kV SUB-STATION</v>
          </cell>
        </row>
      </sheetData>
      <sheetData sheetId="3468">
        <row r="1">
          <cell r="B1" t="str">
            <v>220 kV SUB-STATION</v>
          </cell>
        </row>
      </sheetData>
      <sheetData sheetId="3469">
        <row r="1">
          <cell r="B1" t="str">
            <v>220 kV SUB-STATION</v>
          </cell>
        </row>
      </sheetData>
      <sheetData sheetId="3470">
        <row r="1">
          <cell r="B1" t="str">
            <v>220 kV SUB-STATION</v>
          </cell>
        </row>
      </sheetData>
      <sheetData sheetId="3471">
        <row r="1">
          <cell r="B1" t="str">
            <v>220 kV SUB-STATION</v>
          </cell>
        </row>
      </sheetData>
      <sheetData sheetId="3472">
        <row r="1">
          <cell r="B1" t="str">
            <v>220 kV SUB-STATION</v>
          </cell>
        </row>
      </sheetData>
      <sheetData sheetId="3473">
        <row r="1">
          <cell r="B1" t="str">
            <v>220 kV SUB-STATION</v>
          </cell>
        </row>
      </sheetData>
      <sheetData sheetId="3474">
        <row r="1">
          <cell r="B1" t="str">
            <v>220 kV SUB-STATION</v>
          </cell>
        </row>
      </sheetData>
      <sheetData sheetId="3475">
        <row r="1">
          <cell r="B1" t="str">
            <v>220 kV SUB-STATION</v>
          </cell>
        </row>
      </sheetData>
      <sheetData sheetId="3476">
        <row r="1">
          <cell r="B1" t="str">
            <v>220 kV SUB-STATION</v>
          </cell>
        </row>
      </sheetData>
      <sheetData sheetId="3477">
        <row r="1">
          <cell r="B1" t="str">
            <v>220 kV SUB-STATION</v>
          </cell>
        </row>
      </sheetData>
      <sheetData sheetId="3478">
        <row r="1">
          <cell r="B1" t="str">
            <v>220 kV SUB-STATION</v>
          </cell>
        </row>
      </sheetData>
      <sheetData sheetId="3479">
        <row r="1">
          <cell r="B1" t="str">
            <v>220 kV SUB-STATION</v>
          </cell>
        </row>
      </sheetData>
      <sheetData sheetId="3480">
        <row r="1">
          <cell r="B1" t="str">
            <v>220 kV SUB-STATION</v>
          </cell>
        </row>
      </sheetData>
      <sheetData sheetId="3481">
        <row r="1">
          <cell r="B1" t="str">
            <v>220 kV SUB-STATION</v>
          </cell>
        </row>
      </sheetData>
      <sheetData sheetId="3482">
        <row r="1">
          <cell r="B1" t="str">
            <v>220 kV SUB-STATION</v>
          </cell>
        </row>
      </sheetData>
      <sheetData sheetId="3483">
        <row r="1">
          <cell r="B1" t="str">
            <v>220 kV SUB-STATION</v>
          </cell>
        </row>
      </sheetData>
      <sheetData sheetId="3484">
        <row r="1">
          <cell r="B1" t="str">
            <v>220 kV SUB-STATION</v>
          </cell>
        </row>
      </sheetData>
      <sheetData sheetId="3485">
        <row r="1">
          <cell r="B1" t="str">
            <v>220 kV SUB-STATION</v>
          </cell>
        </row>
      </sheetData>
      <sheetData sheetId="3486">
        <row r="1">
          <cell r="B1" t="str">
            <v>220 kV SUB-STATION</v>
          </cell>
        </row>
      </sheetData>
      <sheetData sheetId="3487">
        <row r="1">
          <cell r="B1" t="str">
            <v>220 kV SUB-STATION</v>
          </cell>
        </row>
      </sheetData>
      <sheetData sheetId="3488">
        <row r="1">
          <cell r="B1" t="str">
            <v>220 kV SUB-STATION</v>
          </cell>
        </row>
      </sheetData>
      <sheetData sheetId="3489">
        <row r="1">
          <cell r="B1" t="str">
            <v>220 kV SUB-STATION</v>
          </cell>
        </row>
      </sheetData>
      <sheetData sheetId="3490">
        <row r="1">
          <cell r="B1" t="str">
            <v>220 kV SUB-STATION</v>
          </cell>
        </row>
      </sheetData>
      <sheetData sheetId="3491">
        <row r="1">
          <cell r="B1" t="str">
            <v>220 kV SUB-STATION</v>
          </cell>
        </row>
      </sheetData>
      <sheetData sheetId="3492">
        <row r="1">
          <cell r="B1" t="str">
            <v>220 kV SUB-STATION</v>
          </cell>
        </row>
      </sheetData>
      <sheetData sheetId="3493">
        <row r="1">
          <cell r="B1" t="str">
            <v>220 kV SUB-STATION</v>
          </cell>
        </row>
      </sheetData>
      <sheetData sheetId="3494">
        <row r="1">
          <cell r="B1" t="str">
            <v>220 kV SUB-STATION</v>
          </cell>
        </row>
      </sheetData>
      <sheetData sheetId="3495">
        <row r="1">
          <cell r="B1" t="str">
            <v>220 kV SUB-STATION</v>
          </cell>
        </row>
      </sheetData>
      <sheetData sheetId="3496">
        <row r="1">
          <cell r="B1" t="str">
            <v>220 kV SUB-STATION</v>
          </cell>
        </row>
      </sheetData>
      <sheetData sheetId="3497">
        <row r="1">
          <cell r="B1" t="str">
            <v>220 kV SUB-STATION</v>
          </cell>
        </row>
      </sheetData>
      <sheetData sheetId="3498">
        <row r="1">
          <cell r="B1" t="str">
            <v>220 kV SUB-STATION</v>
          </cell>
        </row>
      </sheetData>
      <sheetData sheetId="3499">
        <row r="1">
          <cell r="B1" t="str">
            <v>220 kV SUB-STATION</v>
          </cell>
        </row>
      </sheetData>
      <sheetData sheetId="3500">
        <row r="1">
          <cell r="B1" t="str">
            <v>220 kV SUB-STATION</v>
          </cell>
        </row>
      </sheetData>
      <sheetData sheetId="3501">
        <row r="1">
          <cell r="B1" t="str">
            <v>220 kV SUB-STATION</v>
          </cell>
        </row>
      </sheetData>
      <sheetData sheetId="3502">
        <row r="1">
          <cell r="B1" t="str">
            <v>220 kV SUB-STATION</v>
          </cell>
        </row>
      </sheetData>
      <sheetData sheetId="3503">
        <row r="1">
          <cell r="B1" t="str">
            <v>220 kV SUB-STATION</v>
          </cell>
        </row>
      </sheetData>
      <sheetData sheetId="3504">
        <row r="1">
          <cell r="B1" t="str">
            <v>220 kV SUB-STATION</v>
          </cell>
        </row>
      </sheetData>
      <sheetData sheetId="3505">
        <row r="1">
          <cell r="B1" t="str">
            <v>220 kV SUB-STATION</v>
          </cell>
        </row>
      </sheetData>
      <sheetData sheetId="3506">
        <row r="1">
          <cell r="B1" t="str">
            <v>220 kV SUB-STATION</v>
          </cell>
        </row>
      </sheetData>
      <sheetData sheetId="3507">
        <row r="1">
          <cell r="B1" t="str">
            <v>220 kV SUB-STATION</v>
          </cell>
        </row>
      </sheetData>
      <sheetData sheetId="3508">
        <row r="1">
          <cell r="B1" t="str">
            <v>220 kV SUB-STATION</v>
          </cell>
        </row>
      </sheetData>
      <sheetData sheetId="3509">
        <row r="1">
          <cell r="B1" t="str">
            <v>220 kV SUB-STATION</v>
          </cell>
        </row>
      </sheetData>
      <sheetData sheetId="3510">
        <row r="1">
          <cell r="B1" t="str">
            <v>220 kV SUB-STATION</v>
          </cell>
        </row>
      </sheetData>
      <sheetData sheetId="3511">
        <row r="1">
          <cell r="B1" t="str">
            <v>220 kV SUB-STATION</v>
          </cell>
        </row>
      </sheetData>
      <sheetData sheetId="3512">
        <row r="1">
          <cell r="B1" t="str">
            <v>220 kV SUB-STATION</v>
          </cell>
        </row>
      </sheetData>
      <sheetData sheetId="3513">
        <row r="1">
          <cell r="B1" t="str">
            <v>220 kV SUB-STATION</v>
          </cell>
        </row>
      </sheetData>
      <sheetData sheetId="3514">
        <row r="1">
          <cell r="B1" t="str">
            <v>220 kV SUB-STATION</v>
          </cell>
        </row>
      </sheetData>
      <sheetData sheetId="3515">
        <row r="1">
          <cell r="B1" t="str">
            <v>220 kV SUB-STATION</v>
          </cell>
        </row>
      </sheetData>
      <sheetData sheetId="3516">
        <row r="1">
          <cell r="B1" t="str">
            <v>220 kV SUB-STATION</v>
          </cell>
        </row>
      </sheetData>
      <sheetData sheetId="3517">
        <row r="1">
          <cell r="B1" t="str">
            <v>220 kV SUB-STATION</v>
          </cell>
        </row>
      </sheetData>
      <sheetData sheetId="3518">
        <row r="1">
          <cell r="B1" t="str">
            <v>220 kV SUB-STATION</v>
          </cell>
        </row>
      </sheetData>
      <sheetData sheetId="3519">
        <row r="1">
          <cell r="B1" t="str">
            <v>220 kV SUB-STATION</v>
          </cell>
        </row>
      </sheetData>
      <sheetData sheetId="3520">
        <row r="1">
          <cell r="B1" t="str">
            <v>220 kV SUB-STATION</v>
          </cell>
        </row>
      </sheetData>
      <sheetData sheetId="3521">
        <row r="1">
          <cell r="B1" t="str">
            <v>220 kV SUB-STATION</v>
          </cell>
        </row>
      </sheetData>
      <sheetData sheetId="3522">
        <row r="1">
          <cell r="B1" t="str">
            <v>220 kV SUB-STATION</v>
          </cell>
        </row>
      </sheetData>
      <sheetData sheetId="3523">
        <row r="1">
          <cell r="B1" t="str">
            <v>220 kV SUB-STATION</v>
          </cell>
        </row>
      </sheetData>
      <sheetData sheetId="3524">
        <row r="1">
          <cell r="B1" t="str">
            <v>220 kV SUB-STATION</v>
          </cell>
        </row>
      </sheetData>
      <sheetData sheetId="3525">
        <row r="1">
          <cell r="B1" t="str">
            <v>220 kV SUB-STATION</v>
          </cell>
        </row>
      </sheetData>
      <sheetData sheetId="3526">
        <row r="1">
          <cell r="B1" t="str">
            <v>220 kV SUB-STATION</v>
          </cell>
        </row>
      </sheetData>
      <sheetData sheetId="3527">
        <row r="1">
          <cell r="B1" t="str">
            <v>220 kV SUB-STATION</v>
          </cell>
        </row>
      </sheetData>
      <sheetData sheetId="3528">
        <row r="1">
          <cell r="B1" t="str">
            <v>220 kV SUB-STATION</v>
          </cell>
        </row>
      </sheetData>
      <sheetData sheetId="3529">
        <row r="1">
          <cell r="B1" t="str">
            <v>220 kV SUB-STATION</v>
          </cell>
        </row>
      </sheetData>
      <sheetData sheetId="3530">
        <row r="1">
          <cell r="B1" t="str">
            <v>220 kV SUB-STATION</v>
          </cell>
        </row>
      </sheetData>
      <sheetData sheetId="3531">
        <row r="1">
          <cell r="B1" t="str">
            <v>220 kV SUB-STATION</v>
          </cell>
        </row>
      </sheetData>
      <sheetData sheetId="3532">
        <row r="1">
          <cell r="B1" t="str">
            <v>220 kV SUB-STATION</v>
          </cell>
        </row>
      </sheetData>
      <sheetData sheetId="3533">
        <row r="1">
          <cell r="B1" t="str">
            <v>220 kV SUB-STATION</v>
          </cell>
        </row>
      </sheetData>
      <sheetData sheetId="3534">
        <row r="1">
          <cell r="B1" t="str">
            <v>220 kV SUB-STATION</v>
          </cell>
        </row>
      </sheetData>
      <sheetData sheetId="3535">
        <row r="1">
          <cell r="B1" t="str">
            <v>220 kV SUB-STATION</v>
          </cell>
        </row>
      </sheetData>
      <sheetData sheetId="3536">
        <row r="1">
          <cell r="B1" t="str">
            <v>220 kV SUB-STATION</v>
          </cell>
        </row>
      </sheetData>
      <sheetData sheetId="3537">
        <row r="1">
          <cell r="B1" t="str">
            <v>220 kV SUB-STATION</v>
          </cell>
        </row>
      </sheetData>
      <sheetData sheetId="3538">
        <row r="1">
          <cell r="B1" t="str">
            <v>220 kV SUB-STATION</v>
          </cell>
        </row>
      </sheetData>
      <sheetData sheetId="3539">
        <row r="1">
          <cell r="B1" t="str">
            <v>220 kV SUB-STATION</v>
          </cell>
        </row>
      </sheetData>
      <sheetData sheetId="3540">
        <row r="1">
          <cell r="B1" t="str">
            <v>220 kV SUB-STATION</v>
          </cell>
        </row>
      </sheetData>
      <sheetData sheetId="3541">
        <row r="1">
          <cell r="B1" t="str">
            <v>220 kV SUB-STATION</v>
          </cell>
        </row>
      </sheetData>
      <sheetData sheetId="3542">
        <row r="1">
          <cell r="B1" t="str">
            <v>220 kV SUB-STATION</v>
          </cell>
        </row>
      </sheetData>
      <sheetData sheetId="3543">
        <row r="1">
          <cell r="B1" t="str">
            <v>220 kV SUB-STATION</v>
          </cell>
        </row>
      </sheetData>
      <sheetData sheetId="3544">
        <row r="1">
          <cell r="B1" t="str">
            <v>220 kV SUB-STATION</v>
          </cell>
        </row>
      </sheetData>
      <sheetData sheetId="3545">
        <row r="1">
          <cell r="B1" t="str">
            <v>220 kV SUB-STATION</v>
          </cell>
        </row>
      </sheetData>
      <sheetData sheetId="3546">
        <row r="1">
          <cell r="B1" t="str">
            <v>220 kV SUB-STATION</v>
          </cell>
        </row>
      </sheetData>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ow r="1">
          <cell r="B1" t="str">
            <v>220 kV SUB-STATION</v>
          </cell>
        </row>
      </sheetData>
      <sheetData sheetId="3634">
        <row r="1">
          <cell r="B1" t="str">
            <v>220 kV SUB-STATION</v>
          </cell>
        </row>
      </sheetData>
      <sheetData sheetId="3635">
        <row r="1">
          <cell r="B1" t="str">
            <v>220 kV SUB-STATION</v>
          </cell>
        </row>
      </sheetData>
      <sheetData sheetId="3636">
        <row r="1">
          <cell r="B1" t="str">
            <v>220 kV SUB-STATION</v>
          </cell>
        </row>
      </sheetData>
      <sheetData sheetId="3637">
        <row r="1">
          <cell r="B1" t="str">
            <v>220 kV SUB-STATION</v>
          </cell>
        </row>
      </sheetData>
      <sheetData sheetId="3638">
        <row r="1">
          <cell r="B1" t="str">
            <v>220 kV SUB-STATION</v>
          </cell>
        </row>
      </sheetData>
      <sheetData sheetId="3639">
        <row r="1">
          <cell r="B1" t="str">
            <v>220 kV SUB-STATION</v>
          </cell>
        </row>
      </sheetData>
      <sheetData sheetId="3640">
        <row r="1">
          <cell r="B1" t="str">
            <v>220 kV SUB-STATION</v>
          </cell>
        </row>
      </sheetData>
      <sheetData sheetId="3641">
        <row r="1">
          <cell r="B1" t="str">
            <v>220 kV SUB-STATION</v>
          </cell>
        </row>
      </sheetData>
      <sheetData sheetId="3642">
        <row r="1">
          <cell r="B1" t="str">
            <v>220 kV SUB-STATION</v>
          </cell>
        </row>
      </sheetData>
      <sheetData sheetId="3643">
        <row r="1">
          <cell r="B1" t="str">
            <v>220 kV SUB-STATION</v>
          </cell>
        </row>
      </sheetData>
      <sheetData sheetId="3644">
        <row r="1">
          <cell r="B1" t="str">
            <v>220 kV SUB-STATION</v>
          </cell>
        </row>
      </sheetData>
      <sheetData sheetId="3645">
        <row r="1">
          <cell r="B1" t="str">
            <v>220 kV SUB-STATION</v>
          </cell>
        </row>
      </sheetData>
      <sheetData sheetId="3646">
        <row r="1">
          <cell r="B1" t="str">
            <v>220 kV SUB-STATION</v>
          </cell>
        </row>
      </sheetData>
      <sheetData sheetId="3647">
        <row r="1">
          <cell r="B1" t="str">
            <v>220 kV SUB-STATION</v>
          </cell>
        </row>
      </sheetData>
      <sheetData sheetId="3648">
        <row r="1">
          <cell r="B1" t="str">
            <v>220 kV SUB-STATION</v>
          </cell>
        </row>
      </sheetData>
      <sheetData sheetId="3649">
        <row r="1">
          <cell r="B1" t="str">
            <v>220 kV SUB-STATION</v>
          </cell>
        </row>
      </sheetData>
      <sheetData sheetId="3650">
        <row r="1">
          <cell r="B1" t="str">
            <v>220 kV SUB-STATION</v>
          </cell>
        </row>
      </sheetData>
      <sheetData sheetId="3651">
        <row r="1">
          <cell r="B1" t="str">
            <v>220 kV SUB-STATION</v>
          </cell>
        </row>
      </sheetData>
      <sheetData sheetId="3652">
        <row r="1">
          <cell r="B1" t="str">
            <v>220 kV SUB-STATION</v>
          </cell>
        </row>
      </sheetData>
      <sheetData sheetId="3653">
        <row r="1">
          <cell r="B1" t="str">
            <v>220 kV SUB-STATION</v>
          </cell>
        </row>
      </sheetData>
      <sheetData sheetId="3654">
        <row r="1">
          <cell r="B1" t="str">
            <v>220 kV SUB-STATION</v>
          </cell>
        </row>
      </sheetData>
      <sheetData sheetId="3655">
        <row r="1">
          <cell r="B1" t="str">
            <v>220 kV SUB-STATION</v>
          </cell>
        </row>
      </sheetData>
      <sheetData sheetId="3656">
        <row r="1">
          <cell r="B1" t="str">
            <v>220 kV SUB-STATION</v>
          </cell>
        </row>
      </sheetData>
      <sheetData sheetId="3657">
        <row r="1">
          <cell r="B1" t="str">
            <v>220 kV SUB-STATION</v>
          </cell>
        </row>
      </sheetData>
      <sheetData sheetId="3658">
        <row r="1">
          <cell r="B1" t="str">
            <v>220 kV SUB-STATION</v>
          </cell>
        </row>
      </sheetData>
      <sheetData sheetId="3659">
        <row r="1">
          <cell r="B1" t="str">
            <v>220 kV SUB-STATION</v>
          </cell>
        </row>
      </sheetData>
      <sheetData sheetId="3660">
        <row r="1">
          <cell r="B1" t="str">
            <v>220 kV SUB-STATION</v>
          </cell>
        </row>
      </sheetData>
      <sheetData sheetId="3661">
        <row r="1">
          <cell r="B1" t="str">
            <v>220 kV SUB-STATION</v>
          </cell>
        </row>
      </sheetData>
      <sheetData sheetId="3662">
        <row r="1">
          <cell r="B1" t="str">
            <v>220 kV SUB-STATION</v>
          </cell>
        </row>
      </sheetData>
      <sheetData sheetId="3663">
        <row r="1">
          <cell r="B1" t="str">
            <v>220 kV SUB-STATION</v>
          </cell>
        </row>
      </sheetData>
      <sheetData sheetId="3664">
        <row r="1">
          <cell r="B1" t="str">
            <v>220 kV SUB-STATION</v>
          </cell>
        </row>
      </sheetData>
      <sheetData sheetId="3665">
        <row r="1">
          <cell r="B1" t="str">
            <v>220 kV SUB-STATION</v>
          </cell>
        </row>
      </sheetData>
      <sheetData sheetId="3666">
        <row r="1">
          <cell r="B1" t="str">
            <v>220 kV SUB-STATION</v>
          </cell>
        </row>
      </sheetData>
      <sheetData sheetId="3667">
        <row r="1">
          <cell r="B1" t="str">
            <v>220 kV SUB-STATION</v>
          </cell>
        </row>
      </sheetData>
      <sheetData sheetId="3668">
        <row r="1">
          <cell r="B1" t="str">
            <v>220 kV SUB-STATION</v>
          </cell>
        </row>
      </sheetData>
      <sheetData sheetId="3669">
        <row r="1">
          <cell r="B1" t="str">
            <v>220 kV SUB-STATION</v>
          </cell>
        </row>
      </sheetData>
      <sheetData sheetId="3670">
        <row r="1">
          <cell r="B1" t="str">
            <v>220 kV SUB-STATION</v>
          </cell>
        </row>
      </sheetData>
      <sheetData sheetId="3671">
        <row r="1">
          <cell r="B1" t="str">
            <v>220 kV SUB-STATION</v>
          </cell>
        </row>
      </sheetData>
      <sheetData sheetId="3672">
        <row r="1">
          <cell r="B1" t="str">
            <v>220 kV SUB-STATION</v>
          </cell>
        </row>
      </sheetData>
      <sheetData sheetId="3673">
        <row r="1">
          <cell r="B1" t="str">
            <v>220 kV SUB-STATION</v>
          </cell>
        </row>
      </sheetData>
      <sheetData sheetId="3674">
        <row r="1">
          <cell r="B1" t="str">
            <v>220 kV SUB-STATION</v>
          </cell>
        </row>
      </sheetData>
      <sheetData sheetId="3675">
        <row r="1">
          <cell r="B1" t="str">
            <v>220 kV SUB-STATION</v>
          </cell>
        </row>
      </sheetData>
      <sheetData sheetId="3676">
        <row r="1">
          <cell r="B1" t="str">
            <v>220 kV SUB-STATION</v>
          </cell>
        </row>
      </sheetData>
      <sheetData sheetId="3677">
        <row r="1">
          <cell r="B1" t="str">
            <v>220 kV SUB-STATION</v>
          </cell>
        </row>
      </sheetData>
      <sheetData sheetId="3678">
        <row r="1">
          <cell r="B1" t="str">
            <v>220 kV SUB-STATION</v>
          </cell>
        </row>
      </sheetData>
      <sheetData sheetId="3679">
        <row r="1">
          <cell r="B1" t="str">
            <v>220 kV SUB-STATION</v>
          </cell>
        </row>
      </sheetData>
      <sheetData sheetId="3680">
        <row r="1">
          <cell r="B1" t="str">
            <v>220 kV SUB-STATION</v>
          </cell>
        </row>
      </sheetData>
      <sheetData sheetId="3681">
        <row r="1">
          <cell r="B1" t="str">
            <v>220 kV SUB-STATION</v>
          </cell>
        </row>
      </sheetData>
      <sheetData sheetId="3682">
        <row r="1">
          <cell r="B1" t="str">
            <v>220 kV SUB-STATION</v>
          </cell>
        </row>
      </sheetData>
      <sheetData sheetId="3683">
        <row r="1">
          <cell r="B1" t="str">
            <v>220 kV SUB-STATION</v>
          </cell>
        </row>
      </sheetData>
      <sheetData sheetId="3684">
        <row r="1">
          <cell r="B1" t="str">
            <v>220 kV SUB-STATION</v>
          </cell>
        </row>
      </sheetData>
      <sheetData sheetId="3685">
        <row r="1">
          <cell r="B1" t="str">
            <v>220 kV SUB-STATION</v>
          </cell>
        </row>
      </sheetData>
      <sheetData sheetId="3686">
        <row r="1">
          <cell r="B1" t="str">
            <v>220 kV SUB-STATION</v>
          </cell>
        </row>
      </sheetData>
      <sheetData sheetId="3687">
        <row r="1">
          <cell r="B1" t="str">
            <v>220 kV SUB-STATION</v>
          </cell>
        </row>
      </sheetData>
      <sheetData sheetId="3688">
        <row r="1">
          <cell r="B1" t="str">
            <v>220 kV SUB-STATION</v>
          </cell>
        </row>
      </sheetData>
      <sheetData sheetId="3689">
        <row r="1">
          <cell r="B1" t="str">
            <v>220 kV SUB-STATION</v>
          </cell>
        </row>
      </sheetData>
      <sheetData sheetId="3690">
        <row r="1">
          <cell r="B1" t="str">
            <v>220 kV SUB-STATION</v>
          </cell>
        </row>
      </sheetData>
      <sheetData sheetId="3691">
        <row r="1">
          <cell r="B1" t="str">
            <v>220 kV SUB-STATION</v>
          </cell>
        </row>
      </sheetData>
      <sheetData sheetId="3692">
        <row r="1">
          <cell r="B1" t="str">
            <v>220 kV SUB-STATION</v>
          </cell>
        </row>
      </sheetData>
      <sheetData sheetId="3693">
        <row r="1">
          <cell r="B1" t="str">
            <v>220 kV SUB-STATION</v>
          </cell>
        </row>
      </sheetData>
      <sheetData sheetId="3694">
        <row r="1">
          <cell r="B1" t="str">
            <v>220 kV SUB-STATION</v>
          </cell>
        </row>
      </sheetData>
      <sheetData sheetId="3695"/>
      <sheetData sheetId="3696">
        <row r="1">
          <cell r="B1" t="str">
            <v>220 kV SUB-STATION</v>
          </cell>
        </row>
      </sheetData>
      <sheetData sheetId="3697">
        <row r="1">
          <cell r="B1" t="str">
            <v>220 kV SUB-STATION</v>
          </cell>
        </row>
      </sheetData>
      <sheetData sheetId="3698"/>
      <sheetData sheetId="3699">
        <row r="1">
          <cell r="B1" t="str">
            <v>220 kV SUB-STATION</v>
          </cell>
        </row>
      </sheetData>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sheetData sheetId="3735"/>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sheetData sheetId="3767"/>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row r="1">
          <cell r="B1" t="str">
            <v>220 kV SUB-STATION</v>
          </cell>
        </row>
      </sheetData>
      <sheetData sheetId="4014">
        <row r="1">
          <cell r="B1" t="str">
            <v>220 kV SUB-STATION</v>
          </cell>
        </row>
      </sheetData>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row r="1">
          <cell r="B1" t="str">
            <v>220 kV SUB-STATION</v>
          </cell>
        </row>
      </sheetData>
      <sheetData sheetId="4036">
        <row r="1">
          <cell r="B1" t="str">
            <v>220 kV SUB-STATION</v>
          </cell>
        </row>
      </sheetData>
      <sheetData sheetId="4037">
        <row r="1">
          <cell r="B1" t="str">
            <v>220 kV SUB-STATION</v>
          </cell>
        </row>
      </sheetData>
      <sheetData sheetId="4038">
        <row r="1">
          <cell r="B1" t="str">
            <v>220 kV SUB-STATION</v>
          </cell>
        </row>
      </sheetData>
      <sheetData sheetId="4039">
        <row r="1">
          <cell r="B1" t="str">
            <v>220 kV SUB-STATION</v>
          </cell>
        </row>
      </sheetData>
      <sheetData sheetId="4040">
        <row r="1">
          <cell r="B1" t="str">
            <v>220 kV SUB-STATION</v>
          </cell>
        </row>
      </sheetData>
      <sheetData sheetId="4041">
        <row r="1">
          <cell r="B1" t="str">
            <v>220 kV SUB-STATION</v>
          </cell>
        </row>
      </sheetData>
      <sheetData sheetId="4042">
        <row r="1">
          <cell r="B1" t="str">
            <v>220 kV SUB-STATION</v>
          </cell>
        </row>
      </sheetData>
      <sheetData sheetId="4043">
        <row r="1">
          <cell r="B1" t="str">
            <v>220 kV SUB-STATION</v>
          </cell>
        </row>
      </sheetData>
      <sheetData sheetId="4044">
        <row r="1">
          <cell r="B1" t="str">
            <v>220 kV SUB-STATION</v>
          </cell>
        </row>
      </sheetData>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row r="1">
          <cell r="B1" t="str">
            <v>220 kV SUB-STATION</v>
          </cell>
        </row>
      </sheetData>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row r="1">
          <cell r="B1" t="str">
            <v>220 kV SUB-STATION</v>
          </cell>
        </row>
      </sheetData>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1">
          <cell r="B1" t="str">
            <v>220 kV SUB-STATION</v>
          </cell>
        </row>
      </sheetData>
      <sheetData sheetId="5316">
        <row r="1">
          <cell r="B1" t="str">
            <v>220 kV SUB-STATION</v>
          </cell>
        </row>
      </sheetData>
      <sheetData sheetId="5317">
        <row r="1">
          <cell r="B1" t="str">
            <v>220 kV SUB-STATION</v>
          </cell>
        </row>
      </sheetData>
      <sheetData sheetId="5318">
        <row r="1">
          <cell r="B1" t="str">
            <v>220 kV SUB-STATION</v>
          </cell>
        </row>
      </sheetData>
      <sheetData sheetId="5319">
        <row r="1">
          <cell r="B1" t="str">
            <v>220 kV SUB-STATION</v>
          </cell>
        </row>
      </sheetData>
      <sheetData sheetId="5320">
        <row r="1">
          <cell r="B1" t="str">
            <v>220 kV SUB-STATION</v>
          </cell>
        </row>
      </sheetData>
      <sheetData sheetId="5321"/>
      <sheetData sheetId="5322">
        <row r="1">
          <cell r="B1" t="str">
            <v>220 kV SUB-STATION</v>
          </cell>
        </row>
      </sheetData>
      <sheetData sheetId="5323"/>
      <sheetData sheetId="5324"/>
      <sheetData sheetId="5325"/>
      <sheetData sheetId="5326"/>
      <sheetData sheetId="5327"/>
      <sheetData sheetId="5328"/>
      <sheetData sheetId="5329">
        <row r="1">
          <cell r="B1" t="str">
            <v>220 kV SUB-STATION</v>
          </cell>
        </row>
      </sheetData>
      <sheetData sheetId="5330"/>
      <sheetData sheetId="5331"/>
      <sheetData sheetId="5332"/>
      <sheetData sheetId="5333">
        <row r="1">
          <cell r="B1" t="str">
            <v>220 kV SUB-STATION</v>
          </cell>
        </row>
      </sheetData>
      <sheetData sheetId="5334">
        <row r="1">
          <cell r="B1" t="str">
            <v>220 kV SUB-STATION</v>
          </cell>
        </row>
      </sheetData>
      <sheetData sheetId="5335">
        <row r="1">
          <cell r="B1" t="str">
            <v>220 kV SUB-STATION</v>
          </cell>
        </row>
      </sheetData>
      <sheetData sheetId="5336">
        <row r="1">
          <cell r="B1" t="str">
            <v>220 kV SUB-STATION</v>
          </cell>
        </row>
      </sheetData>
      <sheetData sheetId="5337">
        <row r="1">
          <cell r="B1" t="str">
            <v>220 kV SUB-STATION</v>
          </cell>
        </row>
      </sheetData>
      <sheetData sheetId="5338">
        <row r="1">
          <cell r="B1" t="str">
            <v>220 kV SUB-STATION</v>
          </cell>
        </row>
      </sheetData>
      <sheetData sheetId="5339">
        <row r="1">
          <cell r="B1" t="str">
            <v>220 kV SUB-STATION</v>
          </cell>
        </row>
      </sheetData>
      <sheetData sheetId="5340">
        <row r="1">
          <cell r="B1" t="str">
            <v>220 kV SUB-STATION</v>
          </cell>
        </row>
      </sheetData>
      <sheetData sheetId="5341">
        <row r="1">
          <cell r="B1" t="str">
            <v>220 kV SUB-STATION</v>
          </cell>
        </row>
      </sheetData>
      <sheetData sheetId="5342">
        <row r="1">
          <cell r="B1" t="str">
            <v>220 kV SUB-STATION</v>
          </cell>
        </row>
      </sheetData>
      <sheetData sheetId="5343">
        <row r="1">
          <cell r="B1" t="str">
            <v>220 kV SUB-STATION</v>
          </cell>
        </row>
      </sheetData>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row r="1">
          <cell r="B1" t="str">
            <v>220 kV SUB-STATION</v>
          </cell>
        </row>
      </sheetData>
      <sheetData sheetId="5517">
        <row r="1">
          <cell r="B1" t="str">
            <v>220 kV SUB-STATION</v>
          </cell>
        </row>
      </sheetData>
      <sheetData sheetId="5518">
        <row r="1">
          <cell r="B1" t="str">
            <v>220 kV SUB-STATION</v>
          </cell>
        </row>
      </sheetData>
      <sheetData sheetId="5519">
        <row r="1">
          <cell r="B1" t="str">
            <v>220 kV SUB-STATION</v>
          </cell>
        </row>
      </sheetData>
      <sheetData sheetId="5520">
        <row r="1">
          <cell r="B1" t="str">
            <v>220 kV SUB-STATION</v>
          </cell>
        </row>
      </sheetData>
      <sheetData sheetId="5521">
        <row r="1">
          <cell r="B1" t="str">
            <v>220 kV SUB-STATION</v>
          </cell>
        </row>
      </sheetData>
      <sheetData sheetId="5522">
        <row r="1">
          <cell r="B1" t="str">
            <v>220 kV SUB-STATION</v>
          </cell>
        </row>
      </sheetData>
      <sheetData sheetId="5523">
        <row r="1">
          <cell r="B1" t="str">
            <v>220 kV SUB-STATION</v>
          </cell>
        </row>
      </sheetData>
      <sheetData sheetId="5524">
        <row r="1">
          <cell r="B1" t="str">
            <v>220 kV SUB-STATION</v>
          </cell>
        </row>
      </sheetData>
      <sheetData sheetId="5525"/>
      <sheetData sheetId="5526">
        <row r="1">
          <cell r="B1" t="str">
            <v>220 kV SUB-STATION</v>
          </cell>
        </row>
      </sheetData>
      <sheetData sheetId="5527">
        <row r="1">
          <cell r="B1" t="str">
            <v>220 kV SUB-STATION</v>
          </cell>
        </row>
      </sheetData>
      <sheetData sheetId="5528">
        <row r="1">
          <cell r="B1" t="str">
            <v>220 kV SUB-STATION</v>
          </cell>
        </row>
      </sheetData>
      <sheetData sheetId="5529">
        <row r="1">
          <cell r="B1" t="str">
            <v>220 kV SUB-STATION</v>
          </cell>
        </row>
      </sheetData>
      <sheetData sheetId="5530">
        <row r="1">
          <cell r="B1" t="str">
            <v>220 kV SUB-STATION</v>
          </cell>
        </row>
      </sheetData>
      <sheetData sheetId="5531">
        <row r="1">
          <cell r="B1" t="str">
            <v>220 kV SUB-STATION</v>
          </cell>
        </row>
      </sheetData>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row r="1">
          <cell r="B1" t="str">
            <v>220 kV SUB-STATION</v>
          </cell>
        </row>
      </sheetData>
      <sheetData sheetId="5545">
        <row r="1">
          <cell r="B1" t="str">
            <v>220 kV SUB-STATION</v>
          </cell>
        </row>
      </sheetData>
      <sheetData sheetId="5546"/>
      <sheetData sheetId="5547">
        <row r="1">
          <cell r="B1" t="str">
            <v>220 kV SUB-STATION</v>
          </cell>
        </row>
      </sheetData>
      <sheetData sheetId="5548">
        <row r="1">
          <cell r="B1" t="str">
            <v>220 kV SUB-STATION</v>
          </cell>
        </row>
      </sheetData>
      <sheetData sheetId="5549">
        <row r="1">
          <cell r="B1" t="str">
            <v>220 kV SUB-STATION</v>
          </cell>
        </row>
      </sheetData>
      <sheetData sheetId="5550">
        <row r="1">
          <cell r="B1" t="str">
            <v>220 kV SUB-STATION</v>
          </cell>
        </row>
      </sheetData>
      <sheetData sheetId="5551">
        <row r="1">
          <cell r="B1" t="str">
            <v>220 kV SUB-STATION</v>
          </cell>
        </row>
      </sheetData>
      <sheetData sheetId="5552">
        <row r="1">
          <cell r="B1" t="str">
            <v>220 kV SUB-STATION</v>
          </cell>
        </row>
      </sheetData>
      <sheetData sheetId="5553">
        <row r="1">
          <cell r="B1" t="str">
            <v>220 kV SUB-STATION</v>
          </cell>
        </row>
      </sheetData>
      <sheetData sheetId="5554">
        <row r="1">
          <cell r="B1" t="str">
            <v>220 kV SUB-STATION</v>
          </cell>
        </row>
      </sheetData>
      <sheetData sheetId="5555">
        <row r="1">
          <cell r="B1" t="str">
            <v>220 kV SUB-STATION</v>
          </cell>
        </row>
      </sheetData>
      <sheetData sheetId="5556">
        <row r="1">
          <cell r="B1" t="str">
            <v>220 kV SUB-STATION</v>
          </cell>
        </row>
      </sheetData>
      <sheetData sheetId="5557">
        <row r="1">
          <cell r="B1" t="str">
            <v>220 kV SUB-STATION</v>
          </cell>
        </row>
      </sheetData>
      <sheetData sheetId="5558">
        <row r="1">
          <cell r="B1" t="str">
            <v>220 kV SUB-STATION</v>
          </cell>
        </row>
      </sheetData>
      <sheetData sheetId="5559">
        <row r="1">
          <cell r="B1" t="str">
            <v>220 kV SUB-STATION</v>
          </cell>
        </row>
      </sheetData>
      <sheetData sheetId="5560">
        <row r="1">
          <cell r="B1" t="str">
            <v>220 kV SUB-STATION</v>
          </cell>
        </row>
      </sheetData>
      <sheetData sheetId="5561">
        <row r="1">
          <cell r="B1" t="str">
            <v>220 kV SUB-STATION</v>
          </cell>
        </row>
      </sheetData>
      <sheetData sheetId="5562">
        <row r="1">
          <cell r="B1" t="str">
            <v>220 kV SUB-STATION</v>
          </cell>
        </row>
      </sheetData>
      <sheetData sheetId="5563">
        <row r="1">
          <cell r="B1" t="str">
            <v>220 kV SUB-STATION</v>
          </cell>
        </row>
      </sheetData>
      <sheetData sheetId="5564">
        <row r="1">
          <cell r="B1" t="str">
            <v>220 kV SUB-STATION</v>
          </cell>
        </row>
      </sheetData>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sheetData sheetId="5828">
        <row r="1">
          <cell r="B1" t="str">
            <v>220 kV SUB-STATION</v>
          </cell>
        </row>
      </sheetData>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ow r="1">
          <cell r="B1" t="str">
            <v>220 kV SUB-STATION</v>
          </cell>
        </row>
      </sheetData>
      <sheetData sheetId="6137">
        <row r="1">
          <cell r="B1" t="str">
            <v>220 kV SUB-STATION</v>
          </cell>
        </row>
      </sheetData>
      <sheetData sheetId="6138">
        <row r="1">
          <cell r="B1" t="str">
            <v>220 kV SUB-STATION</v>
          </cell>
        </row>
      </sheetData>
      <sheetData sheetId="6139"/>
      <sheetData sheetId="6140">
        <row r="1">
          <cell r="B1" t="str">
            <v>220 kV SUB-STATION</v>
          </cell>
        </row>
      </sheetData>
      <sheetData sheetId="6141"/>
      <sheetData sheetId="6142"/>
      <sheetData sheetId="6143"/>
      <sheetData sheetId="6144"/>
      <sheetData sheetId="6145"/>
      <sheetData sheetId="6146"/>
      <sheetData sheetId="6147"/>
      <sheetData sheetId="6148"/>
      <sheetData sheetId="6149"/>
      <sheetData sheetId="6150"/>
      <sheetData sheetId="6151"/>
      <sheetData sheetId="6152">
        <row r="1">
          <cell r="B1" t="str">
            <v>220 kV SUB-STATION</v>
          </cell>
        </row>
      </sheetData>
      <sheetData sheetId="6153">
        <row r="1">
          <cell r="B1" t="str">
            <v>220 kV SUB-STATION</v>
          </cell>
        </row>
      </sheetData>
      <sheetData sheetId="6154">
        <row r="1">
          <cell r="B1" t="str">
            <v>220 kV SUB-STATION</v>
          </cell>
        </row>
      </sheetData>
      <sheetData sheetId="6155">
        <row r="1">
          <cell r="B1" t="str">
            <v>220 kV SUB-STATION</v>
          </cell>
        </row>
      </sheetData>
      <sheetData sheetId="6156">
        <row r="1">
          <cell r="B1" t="str">
            <v>220 kV SUB-STATION</v>
          </cell>
        </row>
      </sheetData>
      <sheetData sheetId="6157">
        <row r="1">
          <cell r="B1" t="str">
            <v>220 kV SUB-STATION</v>
          </cell>
        </row>
      </sheetData>
      <sheetData sheetId="6158">
        <row r="1">
          <cell r="B1" t="str">
            <v>220 kV SUB-STATION</v>
          </cell>
        </row>
      </sheetData>
      <sheetData sheetId="6159">
        <row r="1">
          <cell r="B1" t="str">
            <v>220 kV SUB-STATION</v>
          </cell>
        </row>
      </sheetData>
      <sheetData sheetId="6160">
        <row r="1">
          <cell r="B1" t="str">
            <v>220 kV SUB-STATION</v>
          </cell>
        </row>
      </sheetData>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sheetData sheetId="6169"/>
      <sheetData sheetId="6170"/>
      <sheetData sheetId="6171"/>
      <sheetData sheetId="6172"/>
      <sheetData sheetId="6173"/>
      <sheetData sheetId="6174"/>
      <sheetData sheetId="6175"/>
      <sheetData sheetId="6176"/>
      <sheetData sheetId="6177">
        <row r="1">
          <cell r="B1" t="str">
            <v>220 kV SUB-STATION</v>
          </cell>
        </row>
      </sheetData>
      <sheetData sheetId="6178">
        <row r="1">
          <cell r="B1" t="str">
            <v>220 kV SUB-STATION</v>
          </cell>
        </row>
      </sheetData>
      <sheetData sheetId="6179">
        <row r="1">
          <cell r="B1" t="str">
            <v>220 kV SUB-STATION</v>
          </cell>
        </row>
      </sheetData>
      <sheetData sheetId="6180">
        <row r="1">
          <cell r="B1" t="str">
            <v>220 kV SUB-STATION</v>
          </cell>
        </row>
      </sheetData>
      <sheetData sheetId="6181">
        <row r="1">
          <cell r="B1" t="str">
            <v>220 kV SUB-STATION</v>
          </cell>
        </row>
      </sheetData>
      <sheetData sheetId="6182">
        <row r="1">
          <cell r="B1" t="str">
            <v>220 kV SUB-STATION</v>
          </cell>
        </row>
      </sheetData>
      <sheetData sheetId="6183"/>
      <sheetData sheetId="6184">
        <row r="1">
          <cell r="B1" t="str">
            <v>220 kV SUB-STATION</v>
          </cell>
        </row>
      </sheetData>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row r="1">
          <cell r="B1" t="str">
            <v>220 kV SUB-STATION</v>
          </cell>
        </row>
      </sheetData>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ow r="1">
          <cell r="B1" t="str">
            <v>220 kV SUB-STATION</v>
          </cell>
        </row>
      </sheetData>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ow r="1">
          <cell r="B1" t="str">
            <v>220 kV SUB-STATION</v>
          </cell>
        </row>
      </sheetData>
      <sheetData sheetId="6329">
        <row r="1">
          <cell r="B1" t="str">
            <v>220 kV SUB-STATION</v>
          </cell>
        </row>
      </sheetData>
      <sheetData sheetId="6330">
        <row r="1">
          <cell r="B1" t="str">
            <v>220 kV SUB-STATION</v>
          </cell>
        </row>
      </sheetData>
      <sheetData sheetId="6331">
        <row r="1">
          <cell r="B1" t="str">
            <v>220 kV SUB-STATION</v>
          </cell>
        </row>
      </sheetData>
      <sheetData sheetId="6332">
        <row r="1">
          <cell r="B1" t="str">
            <v>220 kV SUB-STATION</v>
          </cell>
        </row>
      </sheetData>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ow r="1">
          <cell r="B1" t="str">
            <v>220 kV SUB-STATION</v>
          </cell>
        </row>
      </sheetData>
      <sheetData sheetId="6456">
        <row r="1">
          <cell r="B1" t="str">
            <v>220 kV SUB-STATION</v>
          </cell>
        </row>
      </sheetData>
      <sheetData sheetId="6457">
        <row r="1">
          <cell r="B1" t="str">
            <v>220 kV SUB-STATION</v>
          </cell>
        </row>
      </sheetData>
      <sheetData sheetId="6458">
        <row r="1">
          <cell r="B1" t="str">
            <v>220 kV SUB-STATION</v>
          </cell>
        </row>
      </sheetData>
      <sheetData sheetId="6459">
        <row r="1">
          <cell r="B1" t="str">
            <v>220 kV SUB-STATION</v>
          </cell>
        </row>
      </sheetData>
      <sheetData sheetId="6460">
        <row r="1">
          <cell r="B1" t="str">
            <v>220 kV SUB-STATION</v>
          </cell>
        </row>
      </sheetData>
      <sheetData sheetId="6461">
        <row r="1">
          <cell r="B1" t="str">
            <v>220 kV SUB-STATION</v>
          </cell>
        </row>
      </sheetData>
      <sheetData sheetId="6462">
        <row r="1">
          <cell r="B1" t="str">
            <v>220 kV SUB-STATION</v>
          </cell>
        </row>
      </sheetData>
      <sheetData sheetId="6463">
        <row r="1">
          <cell r="B1" t="str">
            <v>220 kV SUB-STATION</v>
          </cell>
        </row>
      </sheetData>
      <sheetData sheetId="6464">
        <row r="1">
          <cell r="B1" t="str">
            <v>220 kV SUB-STATION</v>
          </cell>
        </row>
      </sheetData>
      <sheetData sheetId="6465">
        <row r="1">
          <cell r="B1" t="str">
            <v>220 kV SUB-STATION</v>
          </cell>
        </row>
      </sheetData>
      <sheetData sheetId="6466">
        <row r="1">
          <cell r="B1" t="str">
            <v>220 kV SUB-STATION</v>
          </cell>
        </row>
      </sheetData>
      <sheetData sheetId="6467">
        <row r="1">
          <cell r="B1" t="str">
            <v>220 kV SUB-STATION</v>
          </cell>
        </row>
      </sheetData>
      <sheetData sheetId="6468">
        <row r="1">
          <cell r="B1" t="str">
            <v>220 kV SUB-STATION</v>
          </cell>
        </row>
      </sheetData>
      <sheetData sheetId="6469">
        <row r="1">
          <cell r="B1" t="str">
            <v>220 kV SUB-STATION</v>
          </cell>
        </row>
      </sheetData>
      <sheetData sheetId="6470">
        <row r="1">
          <cell r="B1" t="str">
            <v>220 kV SUB-STATION</v>
          </cell>
        </row>
      </sheetData>
      <sheetData sheetId="6471" refreshError="1"/>
      <sheetData sheetId="6472" refreshError="1"/>
      <sheetData sheetId="6473" refreshError="1"/>
      <sheetData sheetId="6474">
        <row r="1">
          <cell r="B1" t="str">
            <v>220 kV SUB-STATION</v>
          </cell>
        </row>
      </sheetData>
      <sheetData sheetId="6475">
        <row r="1">
          <cell r="B1" t="str">
            <v>220 kV SUB-STATION</v>
          </cell>
        </row>
      </sheetData>
      <sheetData sheetId="6476" refreshError="1"/>
      <sheetData sheetId="6477">
        <row r="1">
          <cell r="B1" t="str">
            <v>220 kV SUB-STATION</v>
          </cell>
        </row>
      </sheetData>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ow r="1">
          <cell r="B1" t="str">
            <v>220 kV SUB-STATION</v>
          </cell>
        </row>
      </sheetData>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ow r="1">
          <cell r="B1" t="str">
            <v>220 kV SUB-STATION</v>
          </cell>
        </row>
      </sheetData>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ow r="1">
          <cell r="B1" t="str">
            <v>220 kV SUB-STATION</v>
          </cell>
        </row>
      </sheetData>
      <sheetData sheetId="6618" refreshError="1"/>
      <sheetData sheetId="6619" refreshError="1"/>
      <sheetData sheetId="6620" refreshError="1"/>
      <sheetData sheetId="6621">
        <row r="1">
          <cell r="B1" t="str">
            <v>220 kV SUB-STATION</v>
          </cell>
        </row>
      </sheetData>
      <sheetData sheetId="6622">
        <row r="1">
          <cell r="B1" t="str">
            <v>220 kV SUB-STATION</v>
          </cell>
        </row>
      </sheetData>
      <sheetData sheetId="6623" refreshError="1"/>
      <sheetData sheetId="6624">
        <row r="1">
          <cell r="B1" t="str">
            <v>220 kV SUB-STATION</v>
          </cell>
        </row>
      </sheetData>
      <sheetData sheetId="6625" refreshError="1"/>
      <sheetData sheetId="6626" refreshError="1"/>
      <sheetData sheetId="6627" refreshError="1"/>
      <sheetData sheetId="6628" refreshError="1"/>
      <sheetData sheetId="6629">
        <row r="1">
          <cell r="B1" t="str">
            <v>220 kV SUB-STATION</v>
          </cell>
        </row>
      </sheetData>
      <sheetData sheetId="6630">
        <row r="1">
          <cell r="B1" t="str">
            <v>220 kV SUB-STATION</v>
          </cell>
        </row>
      </sheetData>
      <sheetData sheetId="6631" refreshError="1"/>
      <sheetData sheetId="6632">
        <row r="1">
          <cell r="B1" t="str">
            <v>220 kV SUB-STATION</v>
          </cell>
        </row>
      </sheetData>
      <sheetData sheetId="6633" refreshError="1"/>
      <sheetData sheetId="6634" refreshError="1"/>
      <sheetData sheetId="6635" refreshError="1"/>
      <sheetData sheetId="6636" refreshError="1"/>
      <sheetData sheetId="6637"/>
      <sheetData sheetId="6638" refreshError="1"/>
      <sheetData sheetId="6639" refreshError="1"/>
      <sheetData sheetId="6640" refreshError="1"/>
      <sheetData sheetId="6641" refreshError="1"/>
      <sheetData sheetId="6642"/>
      <sheetData sheetId="6643"/>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ow r="1">
          <cell r="B1" t="str">
            <v>220 kV SUB-STATION</v>
          </cell>
        </row>
      </sheetData>
      <sheetData sheetId="6662">
        <row r="1">
          <cell r="B1" t="str">
            <v>220 kV SUB-STATION</v>
          </cell>
        </row>
      </sheetData>
      <sheetData sheetId="6663" refreshError="1"/>
      <sheetData sheetId="6664" refreshError="1"/>
      <sheetData sheetId="6665" refreshError="1"/>
      <sheetData sheetId="6666">
        <row r="1">
          <cell r="B1" t="str">
            <v>220 kV SUB-STATION</v>
          </cell>
        </row>
      </sheetData>
      <sheetData sheetId="6667" refreshError="1"/>
      <sheetData sheetId="6668" refreshError="1"/>
      <sheetData sheetId="6669" refreshError="1"/>
      <sheetData sheetId="6670">
        <row r="1">
          <cell r="B1" t="str">
            <v>220 kV SUB-STATION</v>
          </cell>
        </row>
      </sheetData>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efreshError="1"/>
      <sheetData sheetId="6683"/>
      <sheetData sheetId="6684"/>
      <sheetData sheetId="6685">
        <row r="1">
          <cell r="B1" t="str">
            <v>220 kV SUB-STATION</v>
          </cell>
        </row>
      </sheetData>
      <sheetData sheetId="6686">
        <row r="1">
          <cell r="B1" t="str">
            <v>220 kV SUB-STATION</v>
          </cell>
        </row>
      </sheetData>
      <sheetData sheetId="6687">
        <row r="1">
          <cell r="B1" t="str">
            <v>220 kV SUB-STATION</v>
          </cell>
        </row>
      </sheetData>
      <sheetData sheetId="6688">
        <row r="1">
          <cell r="B1" t="str">
            <v>220 kV SUB-STATION</v>
          </cell>
        </row>
      </sheetData>
      <sheetData sheetId="6689">
        <row r="1">
          <cell r="B1" t="str">
            <v>220 kV SUB-STATION</v>
          </cell>
        </row>
      </sheetData>
      <sheetData sheetId="6690">
        <row r="1">
          <cell r="B1" t="str">
            <v>220 kV SUB-STATION</v>
          </cell>
        </row>
      </sheetData>
      <sheetData sheetId="6691">
        <row r="1">
          <cell r="B1" t="str">
            <v>220 kV SUB-STATION</v>
          </cell>
        </row>
      </sheetData>
      <sheetData sheetId="6692"/>
      <sheetData sheetId="6693">
        <row r="1">
          <cell r="B1" t="str">
            <v>220 kV SUB-STATION</v>
          </cell>
        </row>
      </sheetData>
      <sheetData sheetId="6694">
        <row r="1">
          <cell r="B1" t="str">
            <v>220 kV SUB-STATION</v>
          </cell>
        </row>
      </sheetData>
      <sheetData sheetId="6695">
        <row r="1">
          <cell r="B1" t="str">
            <v>220 kV SUB-STATION</v>
          </cell>
        </row>
      </sheetData>
      <sheetData sheetId="6696">
        <row r="1">
          <cell r="B1" t="str">
            <v>220 kV SUB-STATION</v>
          </cell>
        </row>
      </sheetData>
      <sheetData sheetId="6697">
        <row r="1">
          <cell r="B1" t="str">
            <v>220 kV SUB-STATION</v>
          </cell>
        </row>
      </sheetData>
      <sheetData sheetId="6698">
        <row r="1">
          <cell r="B1" t="str">
            <v>220 kV SUB-STATION</v>
          </cell>
        </row>
      </sheetData>
      <sheetData sheetId="6699">
        <row r="1">
          <cell r="B1" t="str">
            <v>220 kV SUB-STATION</v>
          </cell>
        </row>
      </sheetData>
      <sheetData sheetId="6700">
        <row r="1">
          <cell r="B1" t="str">
            <v>220 kV SUB-STATION</v>
          </cell>
        </row>
      </sheetData>
      <sheetData sheetId="6701">
        <row r="1">
          <cell r="B1" t="str">
            <v>220 kV SUB-STATION</v>
          </cell>
        </row>
      </sheetData>
      <sheetData sheetId="6702">
        <row r="1">
          <cell r="B1" t="str">
            <v>220 kV SUB-STATION</v>
          </cell>
        </row>
      </sheetData>
      <sheetData sheetId="6703">
        <row r="1">
          <cell r="B1" t="str">
            <v>220 kV SUB-STATION</v>
          </cell>
        </row>
      </sheetData>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ow r="1">
          <cell r="B1" t="str">
            <v>220 kV SUB-STATION</v>
          </cell>
        </row>
      </sheetData>
      <sheetData sheetId="6715">
        <row r="1">
          <cell r="B1" t="str">
            <v>220 kV SUB-STATION</v>
          </cell>
        </row>
      </sheetData>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ow r="1">
          <cell r="B1" t="str">
            <v>220 kV SUB-STATION</v>
          </cell>
        </row>
      </sheetData>
      <sheetData sheetId="6728">
        <row r="1">
          <cell r="B1" t="str">
            <v>220 kV SUB-STATION</v>
          </cell>
        </row>
      </sheetData>
      <sheetData sheetId="6729">
        <row r="1">
          <cell r="B1" t="str">
            <v>220 kV SUB-STATION</v>
          </cell>
        </row>
      </sheetData>
      <sheetData sheetId="6730">
        <row r="1">
          <cell r="B1" t="str">
            <v>220 kV SUB-STATION</v>
          </cell>
        </row>
      </sheetData>
      <sheetData sheetId="6731">
        <row r="1">
          <cell r="B1" t="str">
            <v>220 kV SUB-STATION</v>
          </cell>
        </row>
      </sheetData>
      <sheetData sheetId="6732">
        <row r="1">
          <cell r="B1" t="str">
            <v>220 kV SUB-STATION</v>
          </cell>
        </row>
      </sheetData>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refreshError="1"/>
      <sheetData sheetId="6797" refreshError="1"/>
      <sheetData sheetId="6798" refreshError="1"/>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refreshError="1"/>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sheetData sheetId="6834"/>
      <sheetData sheetId="6835"/>
      <sheetData sheetId="6836"/>
      <sheetData sheetId="6837">
        <row r="1">
          <cell r="B1" t="str">
            <v>220 kV SUB-STATION</v>
          </cell>
        </row>
      </sheetData>
      <sheetData sheetId="6838"/>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row r="1">
          <cell r="B1" t="str">
            <v>220 kV SUB-STATION</v>
          </cell>
        </row>
      </sheetData>
      <sheetData sheetId="6854">
        <row r="1">
          <cell r="B1" t="str">
            <v>220 kV SUB-STATION</v>
          </cell>
        </row>
      </sheetData>
      <sheetData sheetId="6855">
        <row r="1">
          <cell r="B1" t="str">
            <v>220 kV SUB-STATION</v>
          </cell>
        </row>
      </sheetData>
      <sheetData sheetId="6856">
        <row r="1">
          <cell r="B1" t="str">
            <v>220 kV SUB-STATION</v>
          </cell>
        </row>
      </sheetData>
      <sheetData sheetId="6857">
        <row r="1">
          <cell r="B1" t="str">
            <v>220 kV SUB-STATION</v>
          </cell>
        </row>
      </sheetData>
      <sheetData sheetId="6858">
        <row r="1">
          <cell r="B1" t="str">
            <v>220 kV SUB-STATION</v>
          </cell>
        </row>
      </sheetData>
      <sheetData sheetId="6859">
        <row r="1">
          <cell r="B1" t="str">
            <v>220 kV SUB-STATION</v>
          </cell>
        </row>
      </sheetData>
      <sheetData sheetId="6860">
        <row r="1">
          <cell r="B1" t="str">
            <v>220 kV SUB-STATION</v>
          </cell>
        </row>
      </sheetData>
      <sheetData sheetId="6861">
        <row r="1">
          <cell r="B1" t="str">
            <v>220 kV SUB-STATION</v>
          </cell>
        </row>
      </sheetData>
      <sheetData sheetId="6862" refreshError="1"/>
      <sheetData sheetId="6863" refreshError="1"/>
      <sheetData sheetId="6864" refreshError="1"/>
      <sheetData sheetId="6865" refreshError="1"/>
      <sheetData sheetId="6866" refreshError="1"/>
      <sheetData sheetId="6867">
        <row r="1">
          <cell r="B1" t="str">
            <v>220 kV SUB-STATION</v>
          </cell>
        </row>
      </sheetData>
      <sheetData sheetId="6868">
        <row r="1">
          <cell r="B1" t="str">
            <v>220 kV SUB-STATION</v>
          </cell>
        </row>
      </sheetData>
      <sheetData sheetId="6869">
        <row r="1">
          <cell r="B1" t="str">
            <v>220 kV SUB-STATION</v>
          </cell>
        </row>
      </sheetData>
      <sheetData sheetId="6870">
        <row r="1">
          <cell r="B1" t="str">
            <v>220 kV SUB-STATION</v>
          </cell>
        </row>
      </sheetData>
      <sheetData sheetId="6871">
        <row r="1">
          <cell r="B1" t="str">
            <v>220 kV SUB-STATION</v>
          </cell>
        </row>
      </sheetData>
      <sheetData sheetId="6872">
        <row r="1">
          <cell r="B1" t="str">
            <v>220 kV SUB-STATION</v>
          </cell>
        </row>
      </sheetData>
      <sheetData sheetId="6873">
        <row r="1">
          <cell r="B1" t="str">
            <v>220 kV SUB-STATION</v>
          </cell>
        </row>
      </sheetData>
      <sheetData sheetId="6874">
        <row r="1">
          <cell r="B1" t="str">
            <v>220 kV SUB-STATION</v>
          </cell>
        </row>
      </sheetData>
      <sheetData sheetId="6875"/>
      <sheetData sheetId="6876"/>
      <sheetData sheetId="6877"/>
      <sheetData sheetId="6878">
        <row r="1">
          <cell r="B1" t="str">
            <v>220 kV SUB-STATION</v>
          </cell>
        </row>
      </sheetData>
      <sheetData sheetId="6879">
        <row r="1">
          <cell r="B1" t="str">
            <v>220 kV SUB-STATION</v>
          </cell>
        </row>
      </sheetData>
      <sheetData sheetId="6880"/>
      <sheetData sheetId="6881"/>
      <sheetData sheetId="6882">
        <row r="1">
          <cell r="B1" t="str">
            <v>220 kV SUB-STATION</v>
          </cell>
        </row>
      </sheetData>
      <sheetData sheetId="6883">
        <row r="1">
          <cell r="B1" t="str">
            <v>220 kV SUB-STATION</v>
          </cell>
        </row>
      </sheetData>
      <sheetData sheetId="6884">
        <row r="1">
          <cell r="B1" t="str">
            <v>220 kV SUB-STATION</v>
          </cell>
        </row>
      </sheetData>
      <sheetData sheetId="6885">
        <row r="1">
          <cell r="B1" t="str">
            <v>220 kV SUB-STATION</v>
          </cell>
        </row>
      </sheetData>
      <sheetData sheetId="6886" refreshError="1"/>
      <sheetData sheetId="6887" refreshError="1"/>
      <sheetData sheetId="6888">
        <row r="1">
          <cell r="B1" t="str">
            <v>220 kV SUB-STATION</v>
          </cell>
        </row>
      </sheetData>
      <sheetData sheetId="6889">
        <row r="1">
          <cell r="B1" t="str">
            <v>220 kV SUB-STATION</v>
          </cell>
        </row>
      </sheetData>
      <sheetData sheetId="6890" refreshError="1"/>
      <sheetData sheetId="6891">
        <row r="1">
          <cell r="B1" t="str">
            <v>220 kV SUB-STATION</v>
          </cell>
        </row>
      </sheetData>
      <sheetData sheetId="6892">
        <row r="1">
          <cell r="B1" t="str">
            <v>220 kV SUB-STATION</v>
          </cell>
        </row>
      </sheetData>
      <sheetData sheetId="6893">
        <row r="1">
          <cell r="B1" t="str">
            <v>220 kV SUB-STATION</v>
          </cell>
        </row>
      </sheetData>
      <sheetData sheetId="6894">
        <row r="1">
          <cell r="B1" t="str">
            <v>220 kV SUB-STATION</v>
          </cell>
        </row>
      </sheetData>
      <sheetData sheetId="6895"/>
      <sheetData sheetId="6896"/>
      <sheetData sheetId="6897"/>
      <sheetData sheetId="6898">
        <row r="1">
          <cell r="B1" t="str">
            <v>220 kV SUB-STATION</v>
          </cell>
        </row>
      </sheetData>
      <sheetData sheetId="6899"/>
      <sheetData sheetId="6900">
        <row r="1">
          <cell r="B1" t="str">
            <v>220 kV SUB-STATION</v>
          </cell>
        </row>
      </sheetData>
      <sheetData sheetId="6901">
        <row r="1">
          <cell r="B1" t="str">
            <v>220 kV SUB-STATION</v>
          </cell>
        </row>
      </sheetData>
      <sheetData sheetId="6902">
        <row r="1">
          <cell r="B1" t="str">
            <v>220 kV SUB-STATION</v>
          </cell>
        </row>
      </sheetData>
      <sheetData sheetId="6903">
        <row r="1">
          <cell r="B1" t="str">
            <v>220 kV SUB-STATION</v>
          </cell>
        </row>
      </sheetData>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ow r="1">
          <cell r="B1" t="str">
            <v>220 kV SUB-STATION</v>
          </cell>
        </row>
      </sheetData>
      <sheetData sheetId="6929">
        <row r="1">
          <cell r="B1" t="str">
            <v>220 kV SUB-STATION</v>
          </cell>
        </row>
      </sheetData>
      <sheetData sheetId="6930">
        <row r="1">
          <cell r="B1" t="str">
            <v>220 kV SUB-STATION</v>
          </cell>
        </row>
      </sheetData>
      <sheetData sheetId="6931"/>
      <sheetData sheetId="6932"/>
      <sheetData sheetId="6933">
        <row r="1">
          <cell r="B1" t="str">
            <v>220 kV SUB-STATION</v>
          </cell>
        </row>
      </sheetData>
      <sheetData sheetId="6934">
        <row r="1">
          <cell r="B1" t="str">
            <v>220 kV SUB-STATION</v>
          </cell>
        </row>
      </sheetData>
      <sheetData sheetId="6935">
        <row r="1">
          <cell r="B1" t="str">
            <v>220 kV SUB-STATION</v>
          </cell>
        </row>
      </sheetData>
      <sheetData sheetId="6936">
        <row r="1">
          <cell r="B1" t="str">
            <v>220 kV SUB-STATION</v>
          </cell>
        </row>
      </sheetData>
      <sheetData sheetId="6937">
        <row r="1">
          <cell r="B1" t="str">
            <v>220 kV SUB-STATION</v>
          </cell>
        </row>
      </sheetData>
      <sheetData sheetId="6938">
        <row r="1">
          <cell r="B1" t="str">
            <v>220 kV SUB-STATION</v>
          </cell>
        </row>
      </sheetData>
      <sheetData sheetId="6939">
        <row r="1">
          <cell r="B1" t="str">
            <v>220 kV SUB-STATION</v>
          </cell>
        </row>
      </sheetData>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sheetData sheetId="6945">
        <row r="1">
          <cell r="B1" t="str">
            <v>220 kV SUB-STATION</v>
          </cell>
        </row>
      </sheetData>
      <sheetData sheetId="6946"/>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row r="1">
          <cell r="B1" t="str">
            <v>220 kV SUB-STATION</v>
          </cell>
        </row>
      </sheetData>
      <sheetData sheetId="6957">
        <row r="1">
          <cell r="B1" t="str">
            <v>220 kV SUB-STATION</v>
          </cell>
        </row>
      </sheetData>
      <sheetData sheetId="6958"/>
      <sheetData sheetId="6959">
        <row r="1">
          <cell r="B1" t="str">
            <v>220 kV SUB-STATION</v>
          </cell>
        </row>
      </sheetData>
      <sheetData sheetId="6960"/>
      <sheetData sheetId="6961"/>
      <sheetData sheetId="6962"/>
      <sheetData sheetId="6963">
        <row r="1">
          <cell r="B1" t="str">
            <v>220 kV SUB-STATION</v>
          </cell>
        </row>
      </sheetData>
      <sheetData sheetId="6964">
        <row r="1">
          <cell r="B1" t="str">
            <v>220 kV SUB-STATION</v>
          </cell>
        </row>
      </sheetData>
      <sheetData sheetId="6965">
        <row r="1">
          <cell r="B1" t="str">
            <v>220 kV SUB-STATION</v>
          </cell>
        </row>
      </sheetData>
      <sheetData sheetId="6966"/>
      <sheetData sheetId="6967">
        <row r="1">
          <cell r="B1" t="str">
            <v>220 kV SUB-STATION</v>
          </cell>
        </row>
      </sheetData>
      <sheetData sheetId="6968">
        <row r="1">
          <cell r="B1" t="str">
            <v>220 kV SUB-STATION</v>
          </cell>
        </row>
      </sheetData>
      <sheetData sheetId="6969">
        <row r="1">
          <cell r="B1" t="str">
            <v>220 kV SUB-STATION</v>
          </cell>
        </row>
      </sheetData>
      <sheetData sheetId="6970"/>
      <sheetData sheetId="6971"/>
      <sheetData sheetId="6972"/>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row r="1">
          <cell r="B1" t="str">
            <v>220 kV SUB-STATION</v>
          </cell>
        </row>
      </sheetData>
      <sheetData sheetId="6983">
        <row r="1">
          <cell r="B1" t="str">
            <v>220 kV SUB-STATION</v>
          </cell>
        </row>
      </sheetData>
      <sheetData sheetId="6984">
        <row r="1">
          <cell r="B1" t="str">
            <v>220 kV SUB-STATION</v>
          </cell>
        </row>
      </sheetData>
      <sheetData sheetId="6985">
        <row r="1">
          <cell r="B1" t="str">
            <v>220 kV SUB-STATION</v>
          </cell>
        </row>
      </sheetData>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row r="1">
          <cell r="B1" t="str">
            <v>220 kV SUB-STATION</v>
          </cell>
        </row>
      </sheetData>
      <sheetData sheetId="7007"/>
      <sheetData sheetId="7008"/>
      <sheetData sheetId="7009">
        <row r="1">
          <cell r="B1" t="str">
            <v>220 kV SUB-STATION</v>
          </cell>
        </row>
      </sheetData>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row r="1">
          <cell r="B1" t="str">
            <v>220 kV SUB-STATION</v>
          </cell>
        </row>
      </sheetData>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row r="1">
          <cell r="B1" t="str">
            <v>220 kV SUB-STATION</v>
          </cell>
        </row>
      </sheetData>
      <sheetData sheetId="7082">
        <row r="1">
          <cell r="B1" t="str">
            <v>220 kV SUB-STATION</v>
          </cell>
        </row>
      </sheetData>
      <sheetData sheetId="7083"/>
      <sheetData sheetId="7084">
        <row r="1">
          <cell r="B1" t="str">
            <v>220 kV SUB-STATION</v>
          </cell>
        </row>
      </sheetData>
      <sheetData sheetId="7085"/>
      <sheetData sheetId="7086">
        <row r="1">
          <cell r="B1" t="str">
            <v>220 kV SUB-STATION</v>
          </cell>
        </row>
      </sheetData>
      <sheetData sheetId="7087"/>
      <sheetData sheetId="7088"/>
      <sheetData sheetId="7089">
        <row r="1">
          <cell r="B1" t="str">
            <v>220 kV SUB-STATION</v>
          </cell>
        </row>
      </sheetData>
      <sheetData sheetId="7090">
        <row r="1">
          <cell r="B1" t="str">
            <v>220 kV SUB-STATION</v>
          </cell>
        </row>
      </sheetData>
      <sheetData sheetId="7091"/>
      <sheetData sheetId="7092">
        <row r="1">
          <cell r="B1" t="str">
            <v>220 kV SUB-STATION</v>
          </cell>
        </row>
      </sheetData>
      <sheetData sheetId="7093">
        <row r="1">
          <cell r="B1" t="str">
            <v>220 kV SUB-STATION</v>
          </cell>
        </row>
      </sheetData>
      <sheetData sheetId="7094">
        <row r="1">
          <cell r="B1" t="str">
            <v>220 kV SUB-STATION</v>
          </cell>
        </row>
      </sheetData>
      <sheetData sheetId="7095">
        <row r="1">
          <cell r="B1" t="str">
            <v>220 kV SUB-STATION</v>
          </cell>
        </row>
      </sheetData>
      <sheetData sheetId="7096"/>
      <sheetData sheetId="7097">
        <row r="1">
          <cell r="B1" t="str">
            <v>220 kV SUB-STATION</v>
          </cell>
        </row>
      </sheetData>
      <sheetData sheetId="7098">
        <row r="1">
          <cell r="B1" t="str">
            <v>220 kV SUB-STATION</v>
          </cell>
        </row>
      </sheetData>
      <sheetData sheetId="7099">
        <row r="1">
          <cell r="B1" t="str">
            <v>220 kV SUB-STATION</v>
          </cell>
        </row>
      </sheetData>
      <sheetData sheetId="7100">
        <row r="1">
          <cell r="B1" t="str">
            <v>220 kV SUB-STATION</v>
          </cell>
        </row>
      </sheetData>
      <sheetData sheetId="7101">
        <row r="1">
          <cell r="B1" t="str">
            <v>220 kV SUB-STATION</v>
          </cell>
        </row>
      </sheetData>
      <sheetData sheetId="7102">
        <row r="1">
          <cell r="B1" t="str">
            <v>220 kV SUB-STATION</v>
          </cell>
        </row>
      </sheetData>
      <sheetData sheetId="7103"/>
      <sheetData sheetId="7104"/>
      <sheetData sheetId="7105"/>
      <sheetData sheetId="7106">
        <row r="1">
          <cell r="B1" t="str">
            <v>220 kV SUB-STATION</v>
          </cell>
        </row>
      </sheetData>
      <sheetData sheetId="7107">
        <row r="1">
          <cell r="B1" t="str">
            <v>220 kV SUB-STATION</v>
          </cell>
        </row>
      </sheetData>
      <sheetData sheetId="7108">
        <row r="1">
          <cell r="B1" t="str">
            <v>220 kV SUB-STATION</v>
          </cell>
        </row>
      </sheetData>
      <sheetData sheetId="7109"/>
      <sheetData sheetId="7110"/>
      <sheetData sheetId="7111"/>
      <sheetData sheetId="7112"/>
      <sheetData sheetId="7113"/>
      <sheetData sheetId="7114"/>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sheetData sheetId="7122">
        <row r="1">
          <cell r="B1" t="str">
            <v>220 kV SUB-STATION</v>
          </cell>
        </row>
      </sheetData>
      <sheetData sheetId="7123"/>
      <sheetData sheetId="7124"/>
      <sheetData sheetId="7125"/>
      <sheetData sheetId="7126">
        <row r="1">
          <cell r="B1" t="str">
            <v>220 kV SUB-STATION</v>
          </cell>
        </row>
      </sheetData>
      <sheetData sheetId="7127"/>
      <sheetData sheetId="7128"/>
      <sheetData sheetId="7129"/>
      <sheetData sheetId="7130">
        <row r="1">
          <cell r="B1" t="str">
            <v>220 kV SUB-STATION</v>
          </cell>
        </row>
      </sheetData>
      <sheetData sheetId="7131">
        <row r="1">
          <cell r="B1" t="str">
            <v>220 kV SUB-STATION</v>
          </cell>
        </row>
      </sheetData>
      <sheetData sheetId="7132">
        <row r="1">
          <cell r="B1" t="str">
            <v>220 kV SUB-STATION</v>
          </cell>
        </row>
      </sheetData>
      <sheetData sheetId="7133"/>
      <sheetData sheetId="7134">
        <row r="1">
          <cell r="B1" t="str">
            <v>220 kV SUB-STATION</v>
          </cell>
        </row>
      </sheetData>
      <sheetData sheetId="7135"/>
      <sheetData sheetId="7136">
        <row r="1">
          <cell r="B1" t="str">
            <v>220 kV SUB-STATION</v>
          </cell>
        </row>
      </sheetData>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sheetData sheetId="7182"/>
      <sheetData sheetId="7183"/>
      <sheetData sheetId="7184"/>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row r="1">
          <cell r="B1" t="str">
            <v>220 kV SUB-STATION</v>
          </cell>
        </row>
      </sheetData>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row r="1">
          <cell r="B1" t="str">
            <v>220 kV SUB-STATION</v>
          </cell>
        </row>
      </sheetData>
      <sheetData sheetId="7302">
        <row r="1">
          <cell r="B1" t="str">
            <v>220 kV SUB-STATION</v>
          </cell>
        </row>
      </sheetData>
      <sheetData sheetId="7303"/>
      <sheetData sheetId="7304"/>
      <sheetData sheetId="7305"/>
      <sheetData sheetId="7306"/>
      <sheetData sheetId="7307">
        <row r="1">
          <cell r="B1" t="str">
            <v>220 kV SUB-STATION</v>
          </cell>
        </row>
      </sheetData>
      <sheetData sheetId="7308"/>
      <sheetData sheetId="7309"/>
      <sheetData sheetId="7310" refreshError="1"/>
      <sheetData sheetId="7311" refreshError="1"/>
      <sheetData sheetId="7312" refreshError="1"/>
      <sheetData sheetId="7313"/>
      <sheetData sheetId="7314"/>
      <sheetData sheetId="7315"/>
      <sheetData sheetId="7316"/>
      <sheetData sheetId="7317" refreshError="1"/>
      <sheetData sheetId="7318"/>
      <sheetData sheetId="7319" refreshError="1"/>
      <sheetData sheetId="7320"/>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ow r="1">
          <cell r="B1" t="str">
            <v>220 kV SUB-STATION</v>
          </cell>
        </row>
      </sheetData>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row r="1">
          <cell r="B1" t="str">
            <v>220 kV SUB-STATION</v>
          </cell>
        </row>
      </sheetData>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row r="1">
          <cell r="B1" t="str">
            <v>220 kV SUB-STATION</v>
          </cell>
        </row>
      </sheetData>
      <sheetData sheetId="7449">
        <row r="1">
          <cell r="B1" t="str">
            <v>220 kV SUB-STATION</v>
          </cell>
        </row>
      </sheetData>
      <sheetData sheetId="7450"/>
      <sheetData sheetId="7451">
        <row r="1">
          <cell r="B1" t="str">
            <v>220 kV SUB-STATION</v>
          </cell>
        </row>
      </sheetData>
      <sheetData sheetId="7452"/>
      <sheetData sheetId="7453">
        <row r="1">
          <cell r="B1" t="str">
            <v>220 kV SUB-STATION</v>
          </cell>
        </row>
      </sheetData>
      <sheetData sheetId="7454"/>
      <sheetData sheetId="7455"/>
      <sheetData sheetId="7456">
        <row r="1">
          <cell r="B1" t="str">
            <v>220 kV SUB-STATION</v>
          </cell>
        </row>
      </sheetData>
      <sheetData sheetId="7457"/>
      <sheetData sheetId="7458"/>
      <sheetData sheetId="7459">
        <row r="1">
          <cell r="B1" t="str">
            <v>220 kV SUB-STATION</v>
          </cell>
        </row>
      </sheetData>
      <sheetData sheetId="7460"/>
      <sheetData sheetId="7461">
        <row r="1">
          <cell r="B1" t="str">
            <v>220 kV SUB-STATION</v>
          </cell>
        </row>
      </sheetData>
      <sheetData sheetId="7462">
        <row r="1">
          <cell r="B1" t="str">
            <v>220 kV SUB-STATION</v>
          </cell>
        </row>
      </sheetData>
      <sheetData sheetId="7463"/>
      <sheetData sheetId="7464"/>
      <sheetData sheetId="7465">
        <row r="1">
          <cell r="B1" t="str">
            <v>220 kV SUB-STATION</v>
          </cell>
        </row>
      </sheetData>
      <sheetData sheetId="7466">
        <row r="1">
          <cell r="B1" t="str">
            <v>220 kV SUB-STATION</v>
          </cell>
        </row>
      </sheetData>
      <sheetData sheetId="7467">
        <row r="1">
          <cell r="B1" t="str">
            <v>220 kV SUB-STATION</v>
          </cell>
        </row>
      </sheetData>
      <sheetData sheetId="7468">
        <row r="1">
          <cell r="B1" t="str">
            <v>220 kV SUB-STATION</v>
          </cell>
        </row>
      </sheetData>
      <sheetData sheetId="7469">
        <row r="1">
          <cell r="B1" t="str">
            <v>220 kV SUB-STATION</v>
          </cell>
        </row>
      </sheetData>
      <sheetData sheetId="7470"/>
      <sheetData sheetId="7471"/>
      <sheetData sheetId="7472"/>
      <sheetData sheetId="7473">
        <row r="1">
          <cell r="B1" t="str">
            <v>220 kV SUB-STATION</v>
          </cell>
        </row>
      </sheetData>
      <sheetData sheetId="7474">
        <row r="1">
          <cell r="B1" t="str">
            <v>220 kV SUB-STATION</v>
          </cell>
        </row>
      </sheetData>
      <sheetData sheetId="7475"/>
      <sheetData sheetId="7476"/>
      <sheetData sheetId="7477"/>
      <sheetData sheetId="7478"/>
      <sheetData sheetId="7479"/>
      <sheetData sheetId="7480"/>
      <sheetData sheetId="7481"/>
      <sheetData sheetId="7482"/>
      <sheetData sheetId="7483">
        <row r="1">
          <cell r="B1" t="str">
            <v>220 kV SUB-STATION</v>
          </cell>
        </row>
      </sheetData>
      <sheetData sheetId="7484"/>
      <sheetData sheetId="7485"/>
      <sheetData sheetId="7486"/>
      <sheetData sheetId="7487">
        <row r="1">
          <cell r="B1" t="str">
            <v>220 kV SUB-STATION</v>
          </cell>
        </row>
      </sheetData>
      <sheetData sheetId="7488">
        <row r="1">
          <cell r="B1" t="str">
            <v>220 kV SUB-STATION</v>
          </cell>
        </row>
      </sheetData>
      <sheetData sheetId="7489">
        <row r="1">
          <cell r="B1" t="str">
            <v>220 kV SUB-STATION</v>
          </cell>
        </row>
      </sheetData>
      <sheetData sheetId="7490"/>
      <sheetData sheetId="7491"/>
      <sheetData sheetId="7492"/>
      <sheetData sheetId="7493"/>
      <sheetData sheetId="7494"/>
      <sheetData sheetId="7495"/>
      <sheetData sheetId="7496" refreshError="1"/>
      <sheetData sheetId="7497" refreshError="1"/>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refreshError="1"/>
      <sheetData sheetId="7511" refreshError="1"/>
      <sheetData sheetId="7512"/>
      <sheetData sheetId="7513"/>
      <sheetData sheetId="7514"/>
      <sheetData sheetId="7515"/>
      <sheetData sheetId="7516"/>
      <sheetData sheetId="7517"/>
      <sheetData sheetId="7518"/>
      <sheetData sheetId="7519"/>
      <sheetData sheetId="7520" refreshError="1"/>
      <sheetData sheetId="7521" refreshError="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refreshError="1"/>
      <sheetData sheetId="7540" refreshError="1"/>
      <sheetData sheetId="7541" refreshError="1"/>
      <sheetData sheetId="7542" refreshError="1"/>
      <sheetData sheetId="7543"/>
      <sheetData sheetId="7544" refreshError="1"/>
      <sheetData sheetId="7545">
        <row r="1">
          <cell r="B1" t="str">
            <v>220 kV SUB-STATION</v>
          </cell>
        </row>
      </sheetData>
      <sheetData sheetId="7546">
        <row r="1">
          <cell r="B1" t="str">
            <v>220 kV SUB-STATION</v>
          </cell>
        </row>
      </sheetData>
      <sheetData sheetId="7547">
        <row r="1">
          <cell r="B1" t="str">
            <v>220 kV SUB-STATION</v>
          </cell>
        </row>
      </sheetData>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ow r="1">
          <cell r="B1" t="str">
            <v>220 kV SUB-STATION</v>
          </cell>
        </row>
      </sheetData>
      <sheetData sheetId="7561">
        <row r="1">
          <cell r="B1" t="str">
            <v>220 kV SUB-STATION</v>
          </cell>
        </row>
      </sheetData>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ow r="1">
          <cell r="B1" t="str">
            <v>220 kV SUB-STATION</v>
          </cell>
        </row>
      </sheetData>
      <sheetData sheetId="7588">
        <row r="1">
          <cell r="B1" t="str">
            <v>220 kV SUB-STATION</v>
          </cell>
        </row>
      </sheetData>
      <sheetData sheetId="7589">
        <row r="1">
          <cell r="B1" t="str">
            <v>220 kV SUB-STATION</v>
          </cell>
        </row>
      </sheetData>
      <sheetData sheetId="7590">
        <row r="1">
          <cell r="B1" t="str">
            <v>220 kV SUB-STATION</v>
          </cell>
        </row>
      </sheetData>
      <sheetData sheetId="7591"/>
      <sheetData sheetId="7592">
        <row r="1">
          <cell r="B1" t="str">
            <v>220 kV SUB-STATION</v>
          </cell>
        </row>
      </sheetData>
      <sheetData sheetId="7593">
        <row r="1">
          <cell r="B1" t="str">
            <v>220 kV SUB-STATION</v>
          </cell>
        </row>
      </sheetData>
      <sheetData sheetId="7594">
        <row r="1">
          <cell r="B1" t="str">
            <v>220 kV SUB-STATION</v>
          </cell>
        </row>
      </sheetData>
      <sheetData sheetId="7595">
        <row r="1">
          <cell r="B1" t="str">
            <v>220 kV SUB-STATION</v>
          </cell>
        </row>
      </sheetData>
      <sheetData sheetId="7596">
        <row r="1">
          <cell r="B1" t="str">
            <v>220 kV SUB-STATION</v>
          </cell>
        </row>
      </sheetData>
      <sheetData sheetId="7597">
        <row r="1">
          <cell r="B1" t="str">
            <v>220 kV SUB-STATION</v>
          </cell>
        </row>
      </sheetData>
      <sheetData sheetId="7598">
        <row r="1">
          <cell r="B1" t="str">
            <v>220 kV SUB-STATION</v>
          </cell>
        </row>
      </sheetData>
      <sheetData sheetId="7599">
        <row r="1">
          <cell r="B1" t="str">
            <v>220 kV SUB-STATION</v>
          </cell>
        </row>
      </sheetData>
      <sheetData sheetId="7600">
        <row r="1">
          <cell r="B1" t="str">
            <v>220 kV SUB-STATION</v>
          </cell>
        </row>
      </sheetData>
      <sheetData sheetId="7601">
        <row r="1">
          <cell r="B1" t="str">
            <v>220 kV SUB-STATION</v>
          </cell>
        </row>
      </sheetData>
      <sheetData sheetId="7602">
        <row r="1">
          <cell r="B1" t="str">
            <v>220 kV SUB-STATION</v>
          </cell>
        </row>
      </sheetData>
      <sheetData sheetId="7603">
        <row r="1">
          <cell r="B1" t="str">
            <v>220 kV SUB-STATION</v>
          </cell>
        </row>
      </sheetData>
      <sheetData sheetId="7604"/>
      <sheetData sheetId="7605">
        <row r="1">
          <cell r="B1" t="str">
            <v>220 kV SUB-STATION</v>
          </cell>
        </row>
      </sheetData>
      <sheetData sheetId="7606"/>
      <sheetData sheetId="7607"/>
      <sheetData sheetId="7608">
        <row r="1">
          <cell r="B1" t="str">
            <v>220 kV SUB-STATION</v>
          </cell>
        </row>
      </sheetData>
      <sheetData sheetId="7609">
        <row r="1">
          <cell r="B1" t="str">
            <v>220 kV SUB-STATION</v>
          </cell>
        </row>
      </sheetData>
      <sheetData sheetId="7610">
        <row r="1">
          <cell r="B1" t="str">
            <v>220 kV SUB-STATION</v>
          </cell>
        </row>
      </sheetData>
      <sheetData sheetId="7611"/>
      <sheetData sheetId="7612">
        <row r="1">
          <cell r="B1" t="str">
            <v>220 kV SUB-STATION</v>
          </cell>
        </row>
      </sheetData>
      <sheetData sheetId="7613"/>
      <sheetData sheetId="7614"/>
      <sheetData sheetId="7615">
        <row r="1">
          <cell r="B1" t="str">
            <v>220 kV SUB-STATION</v>
          </cell>
        </row>
      </sheetData>
      <sheetData sheetId="7616">
        <row r="1">
          <cell r="B1" t="str">
            <v>220 kV SUB-STATION</v>
          </cell>
        </row>
      </sheetData>
      <sheetData sheetId="7617"/>
      <sheetData sheetId="7618"/>
      <sheetData sheetId="7619"/>
      <sheetData sheetId="7620">
        <row r="1">
          <cell r="B1" t="str">
            <v>220 kV SUB-STATION</v>
          </cell>
        </row>
      </sheetData>
      <sheetData sheetId="7621"/>
      <sheetData sheetId="7622">
        <row r="1">
          <cell r="B1" t="str">
            <v>220 kV SUB-STATION</v>
          </cell>
        </row>
      </sheetData>
      <sheetData sheetId="7623"/>
      <sheetData sheetId="7624">
        <row r="1">
          <cell r="B1" t="str">
            <v>220 kV SUB-STATION</v>
          </cell>
        </row>
      </sheetData>
      <sheetData sheetId="7625">
        <row r="1">
          <cell r="B1" t="str">
            <v>220 kV SUB-STATION</v>
          </cell>
        </row>
      </sheetData>
      <sheetData sheetId="7626"/>
      <sheetData sheetId="7627"/>
      <sheetData sheetId="7628">
        <row r="1">
          <cell r="B1" t="str">
            <v>220 kV SUB-STATION</v>
          </cell>
        </row>
      </sheetData>
      <sheetData sheetId="7629">
        <row r="1">
          <cell r="B1" t="str">
            <v>220 kV SUB-STATION</v>
          </cell>
        </row>
      </sheetData>
      <sheetData sheetId="7630">
        <row r="1">
          <cell r="B1" t="str">
            <v>220 kV SUB-STATION</v>
          </cell>
        </row>
      </sheetData>
      <sheetData sheetId="7631">
        <row r="1">
          <cell r="B1" t="str">
            <v>220 kV SUB-STATION</v>
          </cell>
        </row>
      </sheetData>
      <sheetData sheetId="7632">
        <row r="1">
          <cell r="B1" t="str">
            <v>220 kV SUB-STATION</v>
          </cell>
        </row>
      </sheetData>
      <sheetData sheetId="7633"/>
      <sheetData sheetId="7634">
        <row r="1">
          <cell r="B1" t="str">
            <v>220 kV SUB-STATION</v>
          </cell>
        </row>
      </sheetData>
      <sheetData sheetId="7635">
        <row r="1">
          <cell r="B1" t="str">
            <v>220 kV SUB-STATION</v>
          </cell>
        </row>
      </sheetData>
      <sheetData sheetId="7636">
        <row r="1">
          <cell r="B1" t="str">
            <v>220 kV SUB-STATION</v>
          </cell>
        </row>
      </sheetData>
      <sheetData sheetId="7637">
        <row r="1">
          <cell r="B1" t="str">
            <v>220 kV SUB-STATION</v>
          </cell>
        </row>
      </sheetData>
      <sheetData sheetId="7638">
        <row r="1">
          <cell r="B1" t="str">
            <v>220 kV SUB-STATION</v>
          </cell>
        </row>
      </sheetData>
      <sheetData sheetId="7639">
        <row r="1">
          <cell r="B1" t="str">
            <v>220 kV SUB-STATION</v>
          </cell>
        </row>
      </sheetData>
      <sheetData sheetId="7640">
        <row r="1">
          <cell r="B1" t="str">
            <v>220 kV SUB-STATION</v>
          </cell>
        </row>
      </sheetData>
      <sheetData sheetId="7641">
        <row r="1">
          <cell r="B1" t="str">
            <v>220 kV SUB-STATION</v>
          </cell>
        </row>
      </sheetData>
      <sheetData sheetId="7642">
        <row r="1">
          <cell r="B1" t="str">
            <v>220 kV SUB-STATION</v>
          </cell>
        </row>
      </sheetData>
      <sheetData sheetId="7643">
        <row r="1">
          <cell r="B1" t="str">
            <v>220 kV SUB-STATION</v>
          </cell>
        </row>
      </sheetData>
      <sheetData sheetId="7644">
        <row r="1">
          <cell r="B1" t="str">
            <v>220 kV SUB-STATION</v>
          </cell>
        </row>
      </sheetData>
      <sheetData sheetId="7645">
        <row r="1">
          <cell r="B1" t="str">
            <v>220 kV SUB-STATION</v>
          </cell>
        </row>
      </sheetData>
      <sheetData sheetId="7646">
        <row r="1">
          <cell r="B1" t="str">
            <v>220 kV SUB-STATION</v>
          </cell>
        </row>
      </sheetData>
      <sheetData sheetId="7647"/>
      <sheetData sheetId="7648">
        <row r="1">
          <cell r="B1" t="str">
            <v>220 kV SUB-STATION</v>
          </cell>
        </row>
      </sheetData>
      <sheetData sheetId="7649">
        <row r="1">
          <cell r="B1" t="str">
            <v>220 kV SUB-STATION</v>
          </cell>
        </row>
      </sheetData>
      <sheetData sheetId="7650">
        <row r="1">
          <cell r="B1" t="str">
            <v>220 kV SUB-STATION</v>
          </cell>
        </row>
      </sheetData>
      <sheetData sheetId="7651">
        <row r="1">
          <cell r="B1" t="str">
            <v>220 kV SUB-STATION</v>
          </cell>
        </row>
      </sheetData>
      <sheetData sheetId="7652" refreshError="1"/>
      <sheetData sheetId="7653">
        <row r="1">
          <cell r="B1" t="str">
            <v>220 kV SUB-STATION</v>
          </cell>
        </row>
      </sheetData>
      <sheetData sheetId="7654">
        <row r="1">
          <cell r="B1" t="str">
            <v>220 kV SUB-STATION</v>
          </cell>
        </row>
      </sheetData>
      <sheetData sheetId="7655">
        <row r="1">
          <cell r="B1" t="str">
            <v>220 kV SUB-STATION</v>
          </cell>
        </row>
      </sheetData>
      <sheetData sheetId="7656">
        <row r="1">
          <cell r="B1" t="str">
            <v>220 kV SUB-STATION</v>
          </cell>
        </row>
      </sheetData>
      <sheetData sheetId="7657">
        <row r="1">
          <cell r="B1" t="str">
            <v>220 kV SUB-STATION</v>
          </cell>
        </row>
      </sheetData>
      <sheetData sheetId="7658"/>
      <sheetData sheetId="7659">
        <row r="1">
          <cell r="B1" t="str">
            <v>220 kV SUB-STATION</v>
          </cell>
        </row>
      </sheetData>
      <sheetData sheetId="7660">
        <row r="1">
          <cell r="B1" t="str">
            <v>220 kV SUB-STATION</v>
          </cell>
        </row>
      </sheetData>
      <sheetData sheetId="7661"/>
      <sheetData sheetId="7662"/>
      <sheetData sheetId="7663">
        <row r="1">
          <cell r="B1" t="str">
            <v>220 kV SUB-STATION</v>
          </cell>
        </row>
      </sheetData>
      <sheetData sheetId="7664">
        <row r="1">
          <cell r="B1" t="str">
            <v>220 kV SUB-STATION</v>
          </cell>
        </row>
      </sheetData>
      <sheetData sheetId="7665"/>
      <sheetData sheetId="7666">
        <row r="1">
          <cell r="B1" t="str">
            <v>220 kV SUB-STATION</v>
          </cell>
        </row>
      </sheetData>
      <sheetData sheetId="7667" refreshError="1"/>
      <sheetData sheetId="7668"/>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ow r="1">
          <cell r="B1" t="str">
            <v>220 kV SUB-STATION</v>
          </cell>
        </row>
      </sheetData>
      <sheetData sheetId="7680">
        <row r="1">
          <cell r="B1" t="str">
            <v>220 kV SUB-STATION</v>
          </cell>
        </row>
      </sheetData>
      <sheetData sheetId="7681">
        <row r="1">
          <cell r="B1" t="str">
            <v>220 kV SUB-STATION</v>
          </cell>
        </row>
      </sheetData>
      <sheetData sheetId="7682">
        <row r="1">
          <cell r="B1" t="str">
            <v>220 kV SUB-STATION</v>
          </cell>
        </row>
      </sheetData>
      <sheetData sheetId="7683">
        <row r="1">
          <cell r="B1" t="str">
            <v>220 kV SUB-STATION</v>
          </cell>
        </row>
      </sheetData>
      <sheetData sheetId="7684">
        <row r="1">
          <cell r="B1" t="str">
            <v>220 kV SUB-STATION</v>
          </cell>
        </row>
      </sheetData>
      <sheetData sheetId="7685">
        <row r="1">
          <cell r="B1" t="str">
            <v>220 kV SUB-STATION</v>
          </cell>
        </row>
      </sheetData>
      <sheetData sheetId="7686">
        <row r="1">
          <cell r="B1" t="str">
            <v>220 kV SUB-STATION</v>
          </cell>
        </row>
      </sheetData>
      <sheetData sheetId="7687">
        <row r="1">
          <cell r="B1" t="str">
            <v>220 kV SUB-STATION</v>
          </cell>
        </row>
      </sheetData>
      <sheetData sheetId="7688"/>
      <sheetData sheetId="7689">
        <row r="1">
          <cell r="B1" t="str">
            <v>220 kV SUB-STATION</v>
          </cell>
        </row>
      </sheetData>
      <sheetData sheetId="7690"/>
      <sheetData sheetId="7691">
        <row r="1">
          <cell r="B1" t="str">
            <v>220 kV SUB-STATION</v>
          </cell>
        </row>
      </sheetData>
      <sheetData sheetId="7692">
        <row r="1">
          <cell r="B1" t="str">
            <v>220 kV SUB-STATION</v>
          </cell>
        </row>
      </sheetData>
      <sheetData sheetId="7693">
        <row r="1">
          <cell r="B1" t="str">
            <v>220 kV SUB-STATION</v>
          </cell>
        </row>
      </sheetData>
      <sheetData sheetId="7694"/>
      <sheetData sheetId="7695">
        <row r="1">
          <cell r="B1" t="str">
            <v>220 kV SUB-STATION</v>
          </cell>
        </row>
      </sheetData>
      <sheetData sheetId="7696"/>
      <sheetData sheetId="7697">
        <row r="1">
          <cell r="B1" t="str">
            <v>220 kV SUB-STATION</v>
          </cell>
        </row>
      </sheetData>
      <sheetData sheetId="7698">
        <row r="1">
          <cell r="B1" t="str">
            <v>220 kV SUB-STATION</v>
          </cell>
        </row>
      </sheetData>
      <sheetData sheetId="7699">
        <row r="1">
          <cell r="B1" t="str">
            <v>220 kV SUB-STATION</v>
          </cell>
        </row>
      </sheetData>
      <sheetData sheetId="7700">
        <row r="1">
          <cell r="B1" t="str">
            <v>220 kV SUB-STATION</v>
          </cell>
        </row>
      </sheetData>
      <sheetData sheetId="7701">
        <row r="1">
          <cell r="B1" t="str">
            <v>220 kV SUB-STATION</v>
          </cell>
        </row>
      </sheetData>
      <sheetData sheetId="7702">
        <row r="1">
          <cell r="B1" t="str">
            <v>220 kV SUB-STATION</v>
          </cell>
        </row>
      </sheetData>
      <sheetData sheetId="7703">
        <row r="1">
          <cell r="B1" t="str">
            <v>220 kV SUB-STATION</v>
          </cell>
        </row>
      </sheetData>
      <sheetData sheetId="7704">
        <row r="1">
          <cell r="B1" t="str">
            <v>220 kV SUB-STATION</v>
          </cell>
        </row>
      </sheetData>
      <sheetData sheetId="7705"/>
      <sheetData sheetId="7706"/>
      <sheetData sheetId="7707"/>
      <sheetData sheetId="7708"/>
      <sheetData sheetId="7709">
        <row r="1">
          <cell r="B1" t="str">
            <v>220 kV SUB-STATION</v>
          </cell>
        </row>
      </sheetData>
      <sheetData sheetId="7710"/>
      <sheetData sheetId="7711"/>
      <sheetData sheetId="7712"/>
      <sheetData sheetId="7713"/>
      <sheetData sheetId="7714"/>
      <sheetData sheetId="7715">
        <row r="1">
          <cell r="B1" t="str">
            <v>220 kV SUB-STATION</v>
          </cell>
        </row>
      </sheetData>
      <sheetData sheetId="7716">
        <row r="1">
          <cell r="B1" t="str">
            <v>220 kV SUB-STATION</v>
          </cell>
        </row>
      </sheetData>
      <sheetData sheetId="7717">
        <row r="1">
          <cell r="B1" t="str">
            <v>220 kV SUB-STATION</v>
          </cell>
        </row>
      </sheetData>
      <sheetData sheetId="7718">
        <row r="1">
          <cell r="B1" t="str">
            <v>220 kV SUB-STATION</v>
          </cell>
        </row>
      </sheetData>
      <sheetData sheetId="7719">
        <row r="1">
          <cell r="B1" t="str">
            <v>220 kV SUB-STATION</v>
          </cell>
        </row>
      </sheetData>
      <sheetData sheetId="7720">
        <row r="1">
          <cell r="B1" t="str">
            <v>220 kV SUB-STATION</v>
          </cell>
        </row>
      </sheetData>
      <sheetData sheetId="7721"/>
      <sheetData sheetId="7722"/>
      <sheetData sheetId="7723"/>
      <sheetData sheetId="7724">
        <row r="1">
          <cell r="B1" t="str">
            <v>220 kV SUB-STATION</v>
          </cell>
        </row>
      </sheetData>
      <sheetData sheetId="7725">
        <row r="1">
          <cell r="B1" t="str">
            <v>220 kV SUB-STATION</v>
          </cell>
        </row>
      </sheetData>
      <sheetData sheetId="7726">
        <row r="1">
          <cell r="B1" t="str">
            <v>220 kV SUB-STATION</v>
          </cell>
        </row>
      </sheetData>
      <sheetData sheetId="7727">
        <row r="1">
          <cell r="B1" t="str">
            <v>220 kV SUB-STATION</v>
          </cell>
        </row>
      </sheetData>
      <sheetData sheetId="7728"/>
      <sheetData sheetId="7729"/>
      <sheetData sheetId="7730">
        <row r="1">
          <cell r="B1" t="str">
            <v>220 kV SUB-STATION</v>
          </cell>
        </row>
      </sheetData>
      <sheetData sheetId="7731">
        <row r="1">
          <cell r="B1" t="str">
            <v>220 kV SUB-STATION</v>
          </cell>
        </row>
      </sheetData>
      <sheetData sheetId="7732">
        <row r="1">
          <cell r="B1" t="str">
            <v>220 kV SUB-STATION</v>
          </cell>
        </row>
      </sheetData>
      <sheetData sheetId="7733">
        <row r="1">
          <cell r="B1" t="str">
            <v>220 kV SUB-STATION</v>
          </cell>
        </row>
      </sheetData>
      <sheetData sheetId="7734">
        <row r="1">
          <cell r="B1" t="str">
            <v>220 kV SUB-STATION</v>
          </cell>
        </row>
      </sheetData>
      <sheetData sheetId="7735">
        <row r="1">
          <cell r="B1" t="str">
            <v>220 kV SUB-STATION</v>
          </cell>
        </row>
      </sheetData>
      <sheetData sheetId="7736">
        <row r="1">
          <cell r="B1" t="str">
            <v>220 kV SUB-STATION</v>
          </cell>
        </row>
      </sheetData>
      <sheetData sheetId="7737">
        <row r="1">
          <cell r="B1" t="str">
            <v>220 kV SUB-STATION</v>
          </cell>
        </row>
      </sheetData>
      <sheetData sheetId="7738">
        <row r="1">
          <cell r="B1" t="str">
            <v>220 kV SUB-STATION</v>
          </cell>
        </row>
      </sheetData>
      <sheetData sheetId="7739"/>
      <sheetData sheetId="7740"/>
      <sheetData sheetId="7741"/>
      <sheetData sheetId="7742"/>
      <sheetData sheetId="7743">
        <row r="1">
          <cell r="B1" t="str">
            <v>220 kV SUB-STATION</v>
          </cell>
        </row>
      </sheetData>
      <sheetData sheetId="7744"/>
      <sheetData sheetId="7745" refreshError="1"/>
      <sheetData sheetId="7746" refreshError="1"/>
      <sheetData sheetId="7747" refreshError="1"/>
      <sheetData sheetId="7748" refreshError="1"/>
      <sheetData sheetId="7749" refreshError="1"/>
      <sheetData sheetId="7750" refreshError="1"/>
      <sheetData sheetId="7751">
        <row r="1">
          <cell r="B1" t="str">
            <v>220 kV SUB-STATION</v>
          </cell>
        </row>
      </sheetData>
      <sheetData sheetId="7752">
        <row r="1">
          <cell r="B1" t="str">
            <v>220 kV SUB-STATION</v>
          </cell>
        </row>
      </sheetData>
      <sheetData sheetId="7753">
        <row r="1">
          <cell r="B1" t="str">
            <v>220 kV SUB-STATION</v>
          </cell>
        </row>
      </sheetData>
      <sheetData sheetId="7754">
        <row r="1">
          <cell r="B1" t="str">
            <v>220 kV SUB-STATION</v>
          </cell>
        </row>
      </sheetData>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refreshError="1"/>
      <sheetData sheetId="7793" refreshError="1"/>
      <sheetData sheetId="7794" refreshError="1"/>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refreshError="1"/>
      <sheetData sheetId="7846"/>
      <sheetData sheetId="7847"/>
      <sheetData sheetId="7848"/>
      <sheetData sheetId="7849"/>
      <sheetData sheetId="7850" refreshError="1"/>
      <sheetData sheetId="7851"/>
      <sheetData sheetId="7852"/>
      <sheetData sheetId="7853"/>
      <sheetData sheetId="7854"/>
      <sheetData sheetId="7855"/>
      <sheetData sheetId="7856"/>
      <sheetData sheetId="7857"/>
      <sheetData sheetId="7858" refreshError="1"/>
      <sheetData sheetId="7859" refreshError="1"/>
      <sheetData sheetId="7860"/>
      <sheetData sheetId="7861"/>
      <sheetData sheetId="7862"/>
      <sheetData sheetId="7863" refreshError="1"/>
      <sheetData sheetId="7864" refreshError="1"/>
      <sheetData sheetId="7865" refreshError="1"/>
      <sheetData sheetId="7866" refreshError="1"/>
      <sheetData sheetId="7867" refreshError="1"/>
      <sheetData sheetId="7868" refreshError="1"/>
      <sheetData sheetId="7869"/>
      <sheetData sheetId="7870"/>
      <sheetData sheetId="7871"/>
      <sheetData sheetId="7872"/>
      <sheetData sheetId="7873"/>
      <sheetData sheetId="7874"/>
      <sheetData sheetId="7875"/>
      <sheetData sheetId="7876"/>
      <sheetData sheetId="7877" refreshError="1"/>
      <sheetData sheetId="7878"/>
      <sheetData sheetId="7879" refreshError="1"/>
      <sheetData sheetId="7880"/>
      <sheetData sheetId="7881" refreshError="1"/>
      <sheetData sheetId="7882" refreshError="1"/>
      <sheetData sheetId="7883" refreshError="1"/>
      <sheetData sheetId="7884" refreshError="1"/>
      <sheetData sheetId="7885" refreshError="1"/>
      <sheetData sheetId="7886"/>
      <sheetData sheetId="7887"/>
      <sheetData sheetId="7888"/>
      <sheetData sheetId="7889"/>
      <sheetData sheetId="7890" refreshError="1"/>
      <sheetData sheetId="7891"/>
      <sheetData sheetId="7892" refreshError="1"/>
      <sheetData sheetId="7893"/>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sheetData sheetId="7934"/>
      <sheetData sheetId="7935"/>
      <sheetData sheetId="7936">
        <row r="1">
          <cell r="B1" t="str">
            <v>220 kV SUB-STATION</v>
          </cell>
        </row>
      </sheetData>
      <sheetData sheetId="7937">
        <row r="1">
          <cell r="B1" t="str">
            <v>220 kV SUB-STATION</v>
          </cell>
        </row>
      </sheetData>
      <sheetData sheetId="7938">
        <row r="1">
          <cell r="B1" t="str">
            <v>220 kV SUB-STATION</v>
          </cell>
        </row>
      </sheetData>
      <sheetData sheetId="7939">
        <row r="1">
          <cell r="B1" t="str">
            <v>220 kV SUB-STATION</v>
          </cell>
        </row>
      </sheetData>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row r="1">
          <cell r="B1" t="str">
            <v>220 kV SUB-STATION</v>
          </cell>
        </row>
      </sheetData>
      <sheetData sheetId="8016">
        <row r="1">
          <cell r="B1" t="str">
            <v>220 kV SUB-STATION</v>
          </cell>
        </row>
      </sheetData>
      <sheetData sheetId="8017">
        <row r="1">
          <cell r="B1" t="str">
            <v>220 kV SUB-STATION</v>
          </cell>
        </row>
      </sheetData>
      <sheetData sheetId="8018">
        <row r="1">
          <cell r="B1" t="str">
            <v>220 kV SUB-STATION</v>
          </cell>
        </row>
      </sheetData>
      <sheetData sheetId="8019">
        <row r="1">
          <cell r="B1" t="str">
            <v>220 kV SUB-STATION</v>
          </cell>
        </row>
      </sheetData>
      <sheetData sheetId="8020">
        <row r="1">
          <cell r="B1" t="str">
            <v>220 kV SUB-STATION</v>
          </cell>
        </row>
      </sheetData>
      <sheetData sheetId="8021">
        <row r="1">
          <cell r="B1" t="str">
            <v>220 kV SUB-STATION</v>
          </cell>
        </row>
      </sheetData>
      <sheetData sheetId="8022">
        <row r="1">
          <cell r="B1" t="str">
            <v>220 kV SUB-STATION</v>
          </cell>
        </row>
      </sheetData>
      <sheetData sheetId="8023">
        <row r="1">
          <cell r="B1" t="str">
            <v>220 kV SUB-STATION</v>
          </cell>
        </row>
      </sheetData>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row r="1">
          <cell r="B1" t="str">
            <v>220 kV SUB-STATION</v>
          </cell>
        </row>
      </sheetData>
      <sheetData sheetId="8062"/>
      <sheetData sheetId="8063"/>
      <sheetData sheetId="8064"/>
      <sheetData sheetId="8065"/>
      <sheetData sheetId="8066"/>
      <sheetData sheetId="8067"/>
      <sheetData sheetId="8068"/>
      <sheetData sheetId="8069"/>
      <sheetData sheetId="8070"/>
      <sheetData sheetId="8071"/>
      <sheetData sheetId="8072"/>
      <sheetData sheetId="8073" refreshError="1"/>
      <sheetData sheetId="8074" refreshError="1"/>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refreshError="1"/>
      <sheetData sheetId="8088" refreshError="1"/>
      <sheetData sheetId="8089" refreshError="1"/>
      <sheetData sheetId="8090"/>
      <sheetData sheetId="8091"/>
      <sheetData sheetId="8092"/>
      <sheetData sheetId="8093">
        <row r="1">
          <cell r="B1" t="str">
            <v>220 kV SUB-STATION</v>
          </cell>
        </row>
      </sheetData>
      <sheetData sheetId="8094"/>
      <sheetData sheetId="8095" refreshError="1"/>
      <sheetData sheetId="8096"/>
      <sheetData sheetId="8097" refreshError="1"/>
      <sheetData sheetId="8098" refreshError="1"/>
      <sheetData sheetId="8099">
        <row r="1">
          <cell r="B1" t="str">
            <v>220 kV SUB-STATION</v>
          </cell>
        </row>
      </sheetData>
      <sheetData sheetId="8100">
        <row r="1">
          <cell r="B1" t="str">
            <v>220 kV SUB-STATION</v>
          </cell>
        </row>
      </sheetData>
      <sheetData sheetId="8101">
        <row r="1">
          <cell r="B1" t="str">
            <v>220 kV SUB-STATION</v>
          </cell>
        </row>
      </sheetData>
      <sheetData sheetId="8102">
        <row r="1">
          <cell r="B1" t="str">
            <v>220 kV SUB-STATION</v>
          </cell>
        </row>
      </sheetData>
      <sheetData sheetId="8103">
        <row r="1">
          <cell r="B1" t="str">
            <v>220 kV SUB-STATION</v>
          </cell>
        </row>
      </sheetData>
      <sheetData sheetId="8104">
        <row r="1">
          <cell r="B1" t="str">
            <v>220 kV SUB-STATION</v>
          </cell>
        </row>
      </sheetData>
      <sheetData sheetId="8105">
        <row r="1">
          <cell r="B1" t="str">
            <v>220 kV SUB-STATION</v>
          </cell>
        </row>
      </sheetData>
      <sheetData sheetId="8106">
        <row r="1">
          <cell r="B1" t="str">
            <v>220 kV SUB-STATION</v>
          </cell>
        </row>
      </sheetData>
      <sheetData sheetId="8107">
        <row r="1">
          <cell r="B1" t="str">
            <v>220 kV SUB-STATION</v>
          </cell>
        </row>
      </sheetData>
      <sheetData sheetId="8108"/>
      <sheetData sheetId="8109"/>
      <sheetData sheetId="8110"/>
      <sheetData sheetId="8111">
        <row r="1">
          <cell r="B1" t="str">
            <v>220 kV SUB-STATION</v>
          </cell>
        </row>
      </sheetData>
      <sheetData sheetId="8112">
        <row r="1">
          <cell r="B1" t="str">
            <v>220 kV SUB-STATION</v>
          </cell>
        </row>
      </sheetData>
      <sheetData sheetId="8113">
        <row r="1">
          <cell r="B1" t="str">
            <v>220 kV SUB-STATION</v>
          </cell>
        </row>
      </sheetData>
      <sheetData sheetId="8114">
        <row r="1">
          <cell r="B1" t="str">
            <v>220 kV SUB-STATION</v>
          </cell>
        </row>
      </sheetData>
      <sheetData sheetId="8115"/>
      <sheetData sheetId="8116" refreshError="1"/>
      <sheetData sheetId="8117" refreshError="1"/>
      <sheetData sheetId="8118" refreshError="1"/>
      <sheetData sheetId="8119" refreshError="1"/>
      <sheetData sheetId="8120"/>
      <sheetData sheetId="8121" refreshError="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refreshError="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refreshError="1"/>
      <sheetData sheetId="8246" refreshError="1"/>
      <sheetData sheetId="8247" refreshError="1"/>
      <sheetData sheetId="8248"/>
      <sheetData sheetId="8249"/>
      <sheetData sheetId="8250"/>
      <sheetData sheetId="8251"/>
      <sheetData sheetId="8252" refreshError="1"/>
      <sheetData sheetId="8253"/>
      <sheetData sheetId="8254"/>
      <sheetData sheetId="8255"/>
      <sheetData sheetId="8256"/>
      <sheetData sheetId="8257"/>
      <sheetData sheetId="8258"/>
      <sheetData sheetId="8259"/>
      <sheetData sheetId="8260" refreshError="1"/>
      <sheetData sheetId="8261" refreshError="1"/>
      <sheetData sheetId="8262" refreshError="1"/>
      <sheetData sheetId="8263" refreshError="1"/>
      <sheetData sheetId="8264"/>
      <sheetData sheetId="8265" refreshError="1"/>
      <sheetData sheetId="8266"/>
      <sheetData sheetId="8267" refreshError="1"/>
      <sheetData sheetId="8268"/>
      <sheetData sheetId="8269"/>
      <sheetData sheetId="8270"/>
      <sheetData sheetId="8271"/>
      <sheetData sheetId="8272"/>
      <sheetData sheetId="8273"/>
      <sheetData sheetId="8274"/>
      <sheetData sheetId="8275"/>
      <sheetData sheetId="8276" refreshError="1"/>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refreshError="1"/>
      <sheetData sheetId="8310"/>
      <sheetData sheetId="8311"/>
      <sheetData sheetId="8312">
        <row r="1">
          <cell r="B1" t="str">
            <v>220 kV SUB-STATION</v>
          </cell>
        </row>
      </sheetData>
      <sheetData sheetId="8313"/>
      <sheetData sheetId="8314"/>
      <sheetData sheetId="8315"/>
      <sheetData sheetId="8316"/>
      <sheetData sheetId="8317">
        <row r="1">
          <cell r="B1" t="str">
            <v>220 kV SUB-STATION</v>
          </cell>
        </row>
      </sheetData>
      <sheetData sheetId="8318">
        <row r="1">
          <cell r="B1" t="str">
            <v>220 kV SUB-STATION</v>
          </cell>
        </row>
      </sheetData>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row r="1">
          <cell r="B1" t="str">
            <v>220 kV SUB-STATION</v>
          </cell>
        </row>
      </sheetData>
      <sheetData sheetId="8335">
        <row r="1">
          <cell r="B1" t="str">
            <v>220 kV SUB-STATION</v>
          </cell>
        </row>
      </sheetData>
      <sheetData sheetId="8336">
        <row r="1">
          <cell r="B1" t="str">
            <v>220 kV SUB-STATION</v>
          </cell>
        </row>
      </sheetData>
      <sheetData sheetId="8337">
        <row r="1">
          <cell r="B1" t="str">
            <v>220 kV SUB-STATION</v>
          </cell>
        </row>
      </sheetData>
      <sheetData sheetId="8338">
        <row r="1">
          <cell r="B1" t="str">
            <v>220 kV SUB-STATION</v>
          </cell>
        </row>
      </sheetData>
      <sheetData sheetId="8339">
        <row r="1">
          <cell r="B1" t="str">
            <v>220 kV SUB-STATION</v>
          </cell>
        </row>
      </sheetData>
      <sheetData sheetId="8340">
        <row r="1">
          <cell r="B1" t="str">
            <v>220 kV SUB-STATION</v>
          </cell>
        </row>
      </sheetData>
      <sheetData sheetId="8341">
        <row r="1">
          <cell r="B1" t="str">
            <v>220 kV SUB-STATION</v>
          </cell>
        </row>
      </sheetData>
      <sheetData sheetId="8342">
        <row r="1">
          <cell r="B1" t="str">
            <v>220 kV SUB-STATION</v>
          </cell>
        </row>
      </sheetData>
      <sheetData sheetId="8343">
        <row r="1">
          <cell r="B1" t="str">
            <v>220 kV SUB-STATION</v>
          </cell>
        </row>
      </sheetData>
      <sheetData sheetId="8344">
        <row r="1">
          <cell r="B1" t="str">
            <v>220 kV SUB-STATION</v>
          </cell>
        </row>
      </sheetData>
      <sheetData sheetId="8345"/>
      <sheetData sheetId="8346">
        <row r="1">
          <cell r="B1" t="str">
            <v>220 kV SUB-STATION</v>
          </cell>
        </row>
      </sheetData>
      <sheetData sheetId="8347">
        <row r="1">
          <cell r="B1" t="str">
            <v>220 kV SUB-STATION</v>
          </cell>
        </row>
      </sheetData>
      <sheetData sheetId="8348">
        <row r="1">
          <cell r="B1" t="str">
            <v>220 kV SUB-STATION</v>
          </cell>
        </row>
      </sheetData>
      <sheetData sheetId="8349">
        <row r="1">
          <cell r="B1" t="str">
            <v>220 kV SUB-STATION</v>
          </cell>
        </row>
      </sheetData>
      <sheetData sheetId="8350">
        <row r="1">
          <cell r="B1" t="str">
            <v>220 kV SUB-STATION</v>
          </cell>
        </row>
      </sheetData>
      <sheetData sheetId="8351">
        <row r="1">
          <cell r="B1" t="str">
            <v>220 kV SUB-STATION</v>
          </cell>
        </row>
      </sheetData>
      <sheetData sheetId="8352">
        <row r="1">
          <cell r="B1" t="str">
            <v>220 kV SUB-STATION</v>
          </cell>
        </row>
      </sheetData>
      <sheetData sheetId="8353">
        <row r="1">
          <cell r="B1" t="str">
            <v>220 kV SUB-STATION</v>
          </cell>
        </row>
      </sheetData>
      <sheetData sheetId="8354">
        <row r="1">
          <cell r="B1" t="str">
            <v>220 kV SUB-STATION</v>
          </cell>
        </row>
      </sheetData>
      <sheetData sheetId="8355">
        <row r="1">
          <cell r="B1" t="str">
            <v>220 kV SUB-STATION</v>
          </cell>
        </row>
      </sheetData>
      <sheetData sheetId="8356">
        <row r="1">
          <cell r="B1" t="str">
            <v>220 kV SUB-STATION</v>
          </cell>
        </row>
      </sheetData>
      <sheetData sheetId="8357">
        <row r="1">
          <cell r="B1" t="str">
            <v>220 kV SUB-STATION</v>
          </cell>
        </row>
      </sheetData>
      <sheetData sheetId="8358">
        <row r="1">
          <cell r="B1" t="str">
            <v>220 kV SUB-STATION</v>
          </cell>
        </row>
      </sheetData>
      <sheetData sheetId="8359">
        <row r="1">
          <cell r="B1" t="str">
            <v>220 kV SUB-STATION</v>
          </cell>
        </row>
      </sheetData>
      <sheetData sheetId="8360">
        <row r="1">
          <cell r="B1" t="str">
            <v>220 kV SUB-STATION</v>
          </cell>
        </row>
      </sheetData>
      <sheetData sheetId="8361">
        <row r="1">
          <cell r="B1" t="str">
            <v>220 kV SUB-STATION</v>
          </cell>
        </row>
      </sheetData>
      <sheetData sheetId="8362">
        <row r="1">
          <cell r="B1" t="str">
            <v>220 kV SUB-STATION</v>
          </cell>
        </row>
      </sheetData>
      <sheetData sheetId="8363">
        <row r="1">
          <cell r="B1" t="str">
            <v>220 kV SUB-STATION</v>
          </cell>
        </row>
      </sheetData>
      <sheetData sheetId="8364">
        <row r="1">
          <cell r="B1" t="str">
            <v>220 kV SUB-STATION</v>
          </cell>
        </row>
      </sheetData>
      <sheetData sheetId="8365" refreshError="1"/>
      <sheetData sheetId="8366">
        <row r="1">
          <cell r="B1" t="str">
            <v>220 kV SUB-STATION</v>
          </cell>
        </row>
      </sheetData>
      <sheetData sheetId="8367">
        <row r="1">
          <cell r="B1" t="str">
            <v>220 kV SUB-STATION</v>
          </cell>
        </row>
      </sheetData>
      <sheetData sheetId="8368">
        <row r="1">
          <cell r="B1" t="str">
            <v>220 kV SUB-STATION</v>
          </cell>
        </row>
      </sheetData>
      <sheetData sheetId="8369"/>
      <sheetData sheetId="8370"/>
      <sheetData sheetId="8371"/>
      <sheetData sheetId="8372"/>
      <sheetData sheetId="8373"/>
      <sheetData sheetId="8374"/>
      <sheetData sheetId="8375"/>
      <sheetData sheetId="8376"/>
      <sheetData sheetId="8377"/>
      <sheetData sheetId="8378">
        <row r="1">
          <cell r="B1" t="str">
            <v>220 kV SUB-STATION</v>
          </cell>
        </row>
      </sheetData>
      <sheetData sheetId="8379"/>
      <sheetData sheetId="8380"/>
      <sheetData sheetId="8381"/>
      <sheetData sheetId="8382"/>
      <sheetData sheetId="8383"/>
      <sheetData sheetId="8384"/>
      <sheetData sheetId="8385"/>
      <sheetData sheetId="8386"/>
      <sheetData sheetId="8387"/>
      <sheetData sheetId="8388"/>
      <sheetData sheetId="8389">
        <row r="1">
          <cell r="B1" t="str">
            <v>220 kV SUB-STATION</v>
          </cell>
        </row>
      </sheetData>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row r="1">
          <cell r="B1" t="str">
            <v>220 kV SUB-STATION</v>
          </cell>
        </row>
      </sheetData>
      <sheetData sheetId="8444">
        <row r="1">
          <cell r="B1" t="str">
            <v>220 kV SUB-STATION</v>
          </cell>
        </row>
      </sheetData>
      <sheetData sheetId="8445">
        <row r="1">
          <cell r="B1" t="str">
            <v>220 kV SUB-STATION</v>
          </cell>
        </row>
      </sheetData>
      <sheetData sheetId="8446"/>
      <sheetData sheetId="8447"/>
      <sheetData sheetId="8448"/>
      <sheetData sheetId="8449"/>
      <sheetData sheetId="8450"/>
      <sheetData sheetId="8451"/>
      <sheetData sheetId="8452"/>
      <sheetData sheetId="8453" refreshError="1"/>
      <sheetData sheetId="8454" refreshError="1"/>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row r="1">
          <cell r="B1" t="str">
            <v>220 kV SUB-STATION</v>
          </cell>
        </row>
      </sheetData>
      <sheetData sheetId="8475"/>
      <sheetData sheetId="8476"/>
      <sheetData sheetId="8477"/>
      <sheetData sheetId="8478"/>
      <sheetData sheetId="8479"/>
      <sheetData sheetId="8480"/>
      <sheetData sheetId="8481"/>
      <sheetData sheetId="8482"/>
      <sheetData sheetId="8483">
        <row r="1">
          <cell r="B1" t="str">
            <v>220 kV SUB-STATION</v>
          </cell>
        </row>
      </sheetData>
      <sheetData sheetId="8484"/>
      <sheetData sheetId="8485"/>
      <sheetData sheetId="8486"/>
      <sheetData sheetId="8487"/>
      <sheetData sheetId="8488"/>
      <sheetData sheetId="8489"/>
      <sheetData sheetId="8490"/>
      <sheetData sheetId="8491"/>
      <sheetData sheetId="8492"/>
      <sheetData sheetId="8493"/>
      <sheetData sheetId="8494">
        <row r="1">
          <cell r="B1" t="str">
            <v>220 kV SUB-STATION</v>
          </cell>
        </row>
      </sheetData>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row r="1">
          <cell r="B1" t="str">
            <v>220 kV SUB-STATION</v>
          </cell>
        </row>
      </sheetData>
      <sheetData sheetId="8534">
        <row r="1">
          <cell r="B1" t="str">
            <v>220 kV SUB-STATION</v>
          </cell>
        </row>
      </sheetData>
      <sheetData sheetId="8535">
        <row r="1">
          <cell r="B1" t="str">
            <v>220 kV SUB-STATION</v>
          </cell>
        </row>
      </sheetData>
      <sheetData sheetId="8536">
        <row r="1">
          <cell r="B1" t="str">
            <v>220 kV SUB-STATION</v>
          </cell>
        </row>
      </sheetData>
      <sheetData sheetId="8537"/>
      <sheetData sheetId="8538"/>
      <sheetData sheetId="8539"/>
      <sheetData sheetId="8540"/>
      <sheetData sheetId="8541"/>
      <sheetData sheetId="8542"/>
      <sheetData sheetId="8543"/>
      <sheetData sheetId="8544">
        <row r="1">
          <cell r="B1" t="str">
            <v>220 kV SUB-STATION</v>
          </cell>
        </row>
      </sheetData>
      <sheetData sheetId="8545">
        <row r="1">
          <cell r="B1" t="str">
            <v>220 kV SUB-STATION</v>
          </cell>
        </row>
      </sheetData>
      <sheetData sheetId="8546">
        <row r="1">
          <cell r="B1" t="str">
            <v>220 kV SUB-STATION</v>
          </cell>
        </row>
      </sheetData>
      <sheetData sheetId="8547"/>
      <sheetData sheetId="8548" refreshError="1"/>
      <sheetData sheetId="8549" refreshError="1"/>
      <sheetData sheetId="8550" refreshError="1"/>
      <sheetData sheetId="8551" refreshError="1"/>
      <sheetData sheetId="8552" refreshError="1"/>
      <sheetData sheetId="8553" refreshError="1"/>
      <sheetData sheetId="8554" refreshError="1"/>
      <sheetData sheetId="8555">
        <row r="1">
          <cell r="B1" t="str">
            <v>220 kV SUB-STATION</v>
          </cell>
        </row>
      </sheetData>
      <sheetData sheetId="8556"/>
      <sheetData sheetId="8557"/>
      <sheetData sheetId="8558"/>
      <sheetData sheetId="8559"/>
      <sheetData sheetId="8560"/>
      <sheetData sheetId="8561"/>
      <sheetData sheetId="8562"/>
      <sheetData sheetId="8563">
        <row r="1">
          <cell r="B1" t="str">
            <v>220 kV SUB-STATION</v>
          </cell>
        </row>
      </sheetData>
      <sheetData sheetId="8564">
        <row r="1">
          <cell r="B1" t="str">
            <v>220 kV SUB-STATION</v>
          </cell>
        </row>
      </sheetData>
      <sheetData sheetId="8565">
        <row r="1">
          <cell r="B1" t="str">
            <v>220 kV SUB-STATION</v>
          </cell>
        </row>
      </sheetData>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row r="1">
          <cell r="B1" t="str">
            <v>220 kV SUB-STATION</v>
          </cell>
        </row>
      </sheetData>
      <sheetData sheetId="8690">
        <row r="1">
          <cell r="B1" t="str">
            <v>220 kV SUB-STATION</v>
          </cell>
        </row>
      </sheetData>
      <sheetData sheetId="8691">
        <row r="1">
          <cell r="B1" t="str">
            <v>220 kV SUB-STATION</v>
          </cell>
        </row>
      </sheetData>
      <sheetData sheetId="8692">
        <row r="1">
          <cell r="B1" t="str">
            <v>220 kV SUB-STATION</v>
          </cell>
        </row>
      </sheetData>
      <sheetData sheetId="8693">
        <row r="1">
          <cell r="B1" t="str">
            <v>220 kV SUB-STATION</v>
          </cell>
        </row>
      </sheetData>
      <sheetData sheetId="8694">
        <row r="1">
          <cell r="B1" t="str">
            <v>220 kV SUB-STATION</v>
          </cell>
        </row>
      </sheetData>
      <sheetData sheetId="8695"/>
      <sheetData sheetId="8696"/>
      <sheetData sheetId="8697"/>
      <sheetData sheetId="8698"/>
      <sheetData sheetId="8699"/>
      <sheetData sheetId="8700"/>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sheetData sheetId="8898"/>
      <sheetData sheetId="8899"/>
      <sheetData sheetId="8900"/>
      <sheetData sheetId="8901"/>
      <sheetData sheetId="8902"/>
      <sheetData sheetId="8903"/>
      <sheetData sheetId="8904"/>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ow r="1">
          <cell r="B1" t="str">
            <v>220 kV SUB-STATION</v>
          </cell>
        </row>
      </sheetData>
      <sheetData sheetId="8928">
        <row r="1">
          <cell r="B1" t="str">
            <v>220 kV SUB-STATION</v>
          </cell>
        </row>
      </sheetData>
      <sheetData sheetId="8929" refreshError="1"/>
      <sheetData sheetId="8930">
        <row r="1">
          <cell r="B1" t="str">
            <v>220 kV SUB-STATION</v>
          </cell>
        </row>
      </sheetData>
      <sheetData sheetId="8931" refreshError="1"/>
      <sheetData sheetId="8932">
        <row r="1">
          <cell r="B1" t="str">
            <v>220 kV SUB-STATION</v>
          </cell>
        </row>
      </sheetData>
      <sheetData sheetId="8933"/>
      <sheetData sheetId="8934">
        <row r="1">
          <cell r="B1" t="str">
            <v>220 kV SUB-STATION</v>
          </cell>
        </row>
      </sheetData>
      <sheetData sheetId="8935">
        <row r="1">
          <cell r="B1" t="str">
            <v>220 kV SUB-STATION</v>
          </cell>
        </row>
      </sheetData>
      <sheetData sheetId="8936" refreshError="1"/>
      <sheetData sheetId="8937"/>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ow r="1">
          <cell r="B1" t="str">
            <v>220 kV SUB-STATION</v>
          </cell>
        </row>
      </sheetData>
      <sheetData sheetId="8962">
        <row r="1">
          <cell r="B1" t="str">
            <v>220 kV SUB-STATION</v>
          </cell>
        </row>
      </sheetData>
      <sheetData sheetId="8963" refreshError="1"/>
      <sheetData sheetId="8964">
        <row r="1">
          <cell r="B1" t="str">
            <v>220 kV SUB-STATION</v>
          </cell>
        </row>
      </sheetData>
      <sheetData sheetId="8965" refreshError="1"/>
      <sheetData sheetId="8966" refreshError="1"/>
      <sheetData sheetId="8967">
        <row r="1">
          <cell r="B1" t="str">
            <v>220 kV SUB-STATION</v>
          </cell>
        </row>
      </sheetData>
      <sheetData sheetId="8968">
        <row r="1">
          <cell r="B1" t="str">
            <v>220 kV SUB-STATION</v>
          </cell>
        </row>
      </sheetData>
      <sheetData sheetId="8969" refreshError="1"/>
      <sheetData sheetId="8970">
        <row r="1">
          <cell r="B1" t="str">
            <v>220 kV SUB-STATION</v>
          </cell>
        </row>
      </sheetData>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row r="1">
          <cell r="B1" t="str">
            <v>220 kV SUB-STATION</v>
          </cell>
        </row>
      </sheetData>
      <sheetData sheetId="9063">
        <row r="1">
          <cell r="B1" t="str">
            <v>220 kV SUB-STATION</v>
          </cell>
        </row>
      </sheetData>
      <sheetData sheetId="9064"/>
      <sheetData sheetId="9065"/>
      <sheetData sheetId="9066"/>
      <sheetData sheetId="9067"/>
      <sheetData sheetId="9068">
        <row r="1">
          <cell r="B1" t="str">
            <v>220 kV SUB-STATION</v>
          </cell>
        </row>
      </sheetData>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row r="1">
          <cell r="B1" t="str">
            <v>220 kV SUB-STATION</v>
          </cell>
        </row>
      </sheetData>
      <sheetData sheetId="9144">
        <row r="1">
          <cell r="B1" t="str">
            <v>220 kV SUB-STATION</v>
          </cell>
        </row>
      </sheetData>
      <sheetData sheetId="9145"/>
      <sheetData sheetId="9146">
        <row r="1">
          <cell r="B1" t="str">
            <v>220 kV SUB-STATION</v>
          </cell>
        </row>
      </sheetData>
      <sheetData sheetId="9147"/>
      <sheetData sheetId="9148"/>
      <sheetData sheetId="9149">
        <row r="1">
          <cell r="B1" t="str">
            <v>220 kV SUB-STATION</v>
          </cell>
        </row>
      </sheetData>
      <sheetData sheetId="9150">
        <row r="1">
          <cell r="B1" t="str">
            <v>220 kV SUB-STATION</v>
          </cell>
        </row>
      </sheetData>
      <sheetData sheetId="9151"/>
      <sheetData sheetId="9152">
        <row r="1">
          <cell r="B1" t="str">
            <v>220 kV SUB-STATION</v>
          </cell>
        </row>
      </sheetData>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row r="1">
          <cell r="B1" t="str">
            <v>220 kV SUB-STATION</v>
          </cell>
        </row>
      </sheetData>
      <sheetData sheetId="9245">
        <row r="1">
          <cell r="B1" t="str">
            <v>220 kV SUB-STATION</v>
          </cell>
        </row>
      </sheetData>
      <sheetData sheetId="9246"/>
      <sheetData sheetId="9247"/>
      <sheetData sheetId="9248"/>
      <sheetData sheetId="9249"/>
      <sheetData sheetId="9250">
        <row r="1">
          <cell r="B1" t="str">
            <v>220 kV SUB-STATION</v>
          </cell>
        </row>
      </sheetData>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row r="1">
          <cell r="B1" t="str">
            <v>220 kV SUB-STATION</v>
          </cell>
        </row>
      </sheetData>
      <sheetData sheetId="11823">
        <row r="1">
          <cell r="B1" t="str">
            <v>220 kV SUB-STATION</v>
          </cell>
        </row>
      </sheetData>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row r="1">
          <cell r="B1" t="str">
            <v>220 kV SUB-STATION</v>
          </cell>
        </row>
      </sheetData>
      <sheetData sheetId="11843">
        <row r="1">
          <cell r="B1" t="str">
            <v>220 kV SUB-STATION</v>
          </cell>
        </row>
      </sheetData>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row r="1">
          <cell r="B1" t="str">
            <v>220 kV SUB-STATION</v>
          </cell>
        </row>
      </sheetData>
      <sheetData sheetId="11863">
        <row r="1">
          <cell r="B1" t="str">
            <v>220 kV SUB-STATION</v>
          </cell>
        </row>
      </sheetData>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row r="1">
          <cell r="B1" t="str">
            <v>220 kV SUB-STATION</v>
          </cell>
        </row>
      </sheetData>
      <sheetData sheetId="12191">
        <row r="1">
          <cell r="B1" t="str">
            <v>220 kV SUB-STATION</v>
          </cell>
        </row>
      </sheetData>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row r="1">
          <cell r="B1" t="str">
            <v>220 kV SUB-STATION</v>
          </cell>
        </row>
      </sheetData>
      <sheetData sheetId="12211">
        <row r="1">
          <cell r="B1" t="str">
            <v>220 kV SUB-STATION</v>
          </cell>
        </row>
      </sheetData>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 val="PRICE BID"/>
      <sheetName val="Schedule No.1"/>
      <sheetName val="CFL-KIM"/>
      <sheetName val="CASH-FLOW"/>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 val="Format - 4"/>
      <sheetName val="BS HO Format"/>
      <sheetName val="PROCTOR"/>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refreshError="1"/>
      <sheetData sheetId="107" refreshError="1"/>
      <sheetData sheetId="108" refreshError="1"/>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refreshError="1"/>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refreshError="1"/>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 val="input_spider"/>
      <sheetName val="Code"/>
      <sheetName val="priceinfo"/>
      <sheetName val="PROJECT "/>
      <sheetName val="rtu_master"/>
      <sheetName val="layoutinfo"/>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8"/>
  <sheetViews>
    <sheetView zoomScale="71" zoomScaleNormal="71" workbookViewId="0">
      <selection activeCell="E13" sqref="E13"/>
    </sheetView>
  </sheetViews>
  <sheetFormatPr defaultRowHeight="14.5" x14ac:dyDescent="0.35"/>
  <cols>
    <col min="2" max="2" width="26.453125" customWidth="1"/>
    <col min="3" max="3" width="8.26953125" customWidth="1"/>
    <col min="4" max="5" width="11.453125" customWidth="1"/>
    <col min="6" max="6" width="11.90625" customWidth="1"/>
    <col min="7" max="7" width="8.26953125" customWidth="1"/>
    <col min="8" max="8" width="8.54296875" bestFit="1" customWidth="1"/>
    <col min="9" max="9" width="7.90625" customWidth="1"/>
    <col min="10" max="10" width="11.26953125" customWidth="1"/>
    <col min="11" max="11" width="9.453125" customWidth="1"/>
    <col min="12" max="12" width="9.81640625" customWidth="1"/>
    <col min="13" max="13" width="42.81640625" customWidth="1"/>
  </cols>
  <sheetData>
    <row r="1" spans="2:14" ht="16.5" customHeight="1" thickBot="1" x14ac:dyDescent="0.4">
      <c r="B1" s="673"/>
      <c r="C1" s="673"/>
      <c r="D1" s="673"/>
      <c r="E1" s="673"/>
      <c r="F1" s="673"/>
      <c r="G1" s="673"/>
      <c r="H1" s="673"/>
      <c r="I1" s="673"/>
      <c r="J1" s="673"/>
      <c r="K1" s="673"/>
      <c r="L1" s="673"/>
      <c r="M1" s="673"/>
    </row>
    <row r="2" spans="2:14" ht="20" customHeight="1" x14ac:dyDescent="0.35">
      <c r="B2" s="677" t="s">
        <v>312</v>
      </c>
      <c r="C2" s="678"/>
      <c r="D2" s="679"/>
      <c r="E2" s="679"/>
      <c r="F2" s="679"/>
      <c r="G2" s="679"/>
      <c r="H2" s="679"/>
      <c r="I2" s="679"/>
      <c r="J2" s="679"/>
      <c r="K2" s="680"/>
      <c r="L2" s="680"/>
      <c r="M2" s="681"/>
    </row>
    <row r="3" spans="2:14" ht="19.5" customHeight="1" x14ac:dyDescent="0.35">
      <c r="B3" s="691" t="s">
        <v>311</v>
      </c>
      <c r="C3" s="692"/>
      <c r="D3" s="692"/>
      <c r="E3" s="692"/>
      <c r="F3" s="692"/>
      <c r="G3" s="692"/>
      <c r="H3" s="692"/>
      <c r="I3" s="692"/>
      <c r="J3" s="692"/>
      <c r="K3" s="692"/>
      <c r="L3" s="692"/>
      <c r="M3" s="693"/>
    </row>
    <row r="4" spans="2:14" ht="18.5" x14ac:dyDescent="0.45">
      <c r="B4" s="682" t="s">
        <v>313</v>
      </c>
      <c r="C4" s="683"/>
      <c r="D4" s="684"/>
      <c r="E4" s="684"/>
      <c r="F4" s="685"/>
      <c r="G4" s="685"/>
      <c r="H4" s="685"/>
      <c r="I4" s="685"/>
      <c r="J4" s="684"/>
      <c r="K4" s="686"/>
      <c r="L4" s="686"/>
      <c r="M4" s="687"/>
    </row>
    <row r="5" spans="2:14" x14ac:dyDescent="0.35">
      <c r="B5" s="666" t="s">
        <v>310</v>
      </c>
      <c r="C5" s="667"/>
      <c r="D5" s="667"/>
      <c r="E5" s="688"/>
      <c r="F5" s="663" t="s">
        <v>309</v>
      </c>
      <c r="G5" s="664"/>
      <c r="H5" s="664"/>
      <c r="I5" s="664"/>
      <c r="J5" s="665"/>
      <c r="K5" s="668" t="s">
        <v>918</v>
      </c>
      <c r="L5" s="669"/>
      <c r="M5" s="670"/>
    </row>
    <row r="6" spans="2:14" x14ac:dyDescent="0.35">
      <c r="B6" s="666" t="s">
        <v>533</v>
      </c>
      <c r="C6" s="667"/>
      <c r="D6" s="667"/>
      <c r="E6" s="667"/>
      <c r="F6" s="663" t="s">
        <v>5</v>
      </c>
      <c r="G6" s="664"/>
      <c r="H6" s="664"/>
      <c r="I6" s="664"/>
      <c r="J6" s="665"/>
      <c r="K6" s="668" t="s">
        <v>6</v>
      </c>
      <c r="L6" s="669"/>
      <c r="M6" s="670"/>
    </row>
    <row r="7" spans="2:14" x14ac:dyDescent="0.35">
      <c r="B7" s="689" t="s">
        <v>289</v>
      </c>
      <c r="C7" s="660" t="s">
        <v>9</v>
      </c>
      <c r="D7" s="135" t="s">
        <v>290</v>
      </c>
      <c r="E7" s="135" t="s">
        <v>292</v>
      </c>
      <c r="F7" s="135" t="s">
        <v>13</v>
      </c>
      <c r="G7" s="676" t="s">
        <v>845</v>
      </c>
      <c r="H7" s="676"/>
      <c r="I7" s="676" t="s">
        <v>15</v>
      </c>
      <c r="J7" s="676" t="s">
        <v>308</v>
      </c>
      <c r="K7" s="136" t="s">
        <v>887</v>
      </c>
      <c r="L7" s="136" t="s">
        <v>912</v>
      </c>
      <c r="M7" s="690" t="s">
        <v>16</v>
      </c>
    </row>
    <row r="8" spans="2:14" x14ac:dyDescent="0.35">
      <c r="B8" s="689"/>
      <c r="C8" s="661"/>
      <c r="D8" s="135" t="s">
        <v>291</v>
      </c>
      <c r="E8" s="135" t="s">
        <v>293</v>
      </c>
      <c r="F8" s="135" t="s">
        <v>294</v>
      </c>
      <c r="G8" s="676" t="s">
        <v>295</v>
      </c>
      <c r="H8" s="676" t="s">
        <v>296</v>
      </c>
      <c r="I8" s="676"/>
      <c r="J8" s="676"/>
      <c r="K8" s="660" t="s">
        <v>295</v>
      </c>
      <c r="L8" s="660" t="s">
        <v>295</v>
      </c>
      <c r="M8" s="690"/>
    </row>
    <row r="9" spans="2:14" x14ac:dyDescent="0.35">
      <c r="B9" s="689"/>
      <c r="C9" s="662"/>
      <c r="D9" s="137"/>
      <c r="E9" s="151">
        <v>46054</v>
      </c>
      <c r="F9" s="135" t="s">
        <v>886</v>
      </c>
      <c r="G9" s="676"/>
      <c r="H9" s="676"/>
      <c r="I9" s="676"/>
      <c r="J9" s="676"/>
      <c r="K9" s="662"/>
      <c r="L9" s="662"/>
      <c r="M9" s="690"/>
    </row>
    <row r="10" spans="2:14" ht="18.5" customHeight="1" x14ac:dyDescent="0.35">
      <c r="B10" s="120" t="s">
        <v>314</v>
      </c>
      <c r="C10" s="123" t="s">
        <v>315</v>
      </c>
      <c r="D10" s="657">
        <v>139.6</v>
      </c>
      <c r="E10" s="657">
        <v>139.6</v>
      </c>
      <c r="F10" s="153">
        <f>D10-E10</f>
        <v>0</v>
      </c>
      <c r="G10" s="118"/>
      <c r="H10" s="118"/>
      <c r="I10" s="118"/>
      <c r="J10" s="118"/>
      <c r="K10" s="119"/>
      <c r="L10" s="119"/>
      <c r="M10" s="121"/>
    </row>
    <row r="11" spans="2:14" x14ac:dyDescent="0.35">
      <c r="B11" s="120" t="s">
        <v>283</v>
      </c>
      <c r="C11" s="123" t="s">
        <v>315</v>
      </c>
      <c r="D11" s="657">
        <v>139.6</v>
      </c>
      <c r="E11" s="657">
        <v>139.6</v>
      </c>
      <c r="F11" s="122">
        <f>D11-E11</f>
        <v>0</v>
      </c>
      <c r="G11" s="122"/>
      <c r="H11" s="122"/>
      <c r="I11" s="118"/>
      <c r="J11" s="122"/>
      <c r="K11" s="119"/>
      <c r="L11" s="119"/>
      <c r="M11" s="121"/>
      <c r="N11" s="150"/>
    </row>
    <row r="12" spans="2:14" ht="14.5" customHeight="1" x14ac:dyDescent="0.35">
      <c r="B12" s="84" t="s">
        <v>297</v>
      </c>
      <c r="C12" s="124" t="s">
        <v>316</v>
      </c>
      <c r="D12" s="73">
        <v>379</v>
      </c>
      <c r="E12" s="73">
        <v>371</v>
      </c>
      <c r="F12" s="73">
        <f>D12-E12</f>
        <v>8</v>
      </c>
      <c r="G12" s="73"/>
      <c r="H12" s="73">
        <v>0</v>
      </c>
      <c r="I12" s="73"/>
      <c r="J12" s="73">
        <f>E12+H12</f>
        <v>371</v>
      </c>
      <c r="K12" s="107"/>
      <c r="L12" s="107"/>
      <c r="M12" s="85"/>
      <c r="N12" s="150"/>
    </row>
    <row r="13" spans="2:14" x14ac:dyDescent="0.35">
      <c r="B13" s="86" t="s">
        <v>298</v>
      </c>
      <c r="C13" s="125" t="s">
        <v>317</v>
      </c>
      <c r="D13" s="74">
        <v>379</v>
      </c>
      <c r="E13" s="74">
        <v>356</v>
      </c>
      <c r="F13" s="74">
        <f>D13-E13</f>
        <v>23</v>
      </c>
      <c r="G13" s="74">
        <v>15</v>
      </c>
      <c r="H13" s="74">
        <f>J13-E13</f>
        <v>7</v>
      </c>
      <c r="I13" s="74">
        <v>7</v>
      </c>
      <c r="J13" s="74">
        <f>Foundation!I9</f>
        <v>363</v>
      </c>
      <c r="K13" s="108">
        <v>8</v>
      </c>
      <c r="L13" s="108"/>
      <c r="M13" s="88" t="s">
        <v>911</v>
      </c>
      <c r="N13" s="150"/>
    </row>
    <row r="14" spans="2:14" x14ac:dyDescent="0.35">
      <c r="B14" s="87" t="s">
        <v>299</v>
      </c>
      <c r="C14" s="129"/>
      <c r="D14" s="75"/>
      <c r="E14" s="75"/>
      <c r="F14" s="75"/>
      <c r="G14" s="674">
        <v>2</v>
      </c>
      <c r="H14" s="674"/>
      <c r="I14" s="75"/>
      <c r="J14" s="75"/>
      <c r="K14" s="109"/>
      <c r="L14" s="109"/>
      <c r="M14" s="88"/>
      <c r="N14" s="150"/>
    </row>
    <row r="15" spans="2:14" x14ac:dyDescent="0.35">
      <c r="B15" s="89" t="s">
        <v>300</v>
      </c>
      <c r="C15" s="126" t="s">
        <v>318</v>
      </c>
      <c r="D15" s="76">
        <v>379</v>
      </c>
      <c r="E15" s="76">
        <v>359</v>
      </c>
      <c r="F15" s="76">
        <f>D15-E15</f>
        <v>20</v>
      </c>
      <c r="G15" s="110"/>
      <c r="H15" s="76"/>
      <c r="I15" s="76"/>
      <c r="J15" s="76">
        <f>E15+H15</f>
        <v>359</v>
      </c>
      <c r="K15" s="110"/>
      <c r="L15" s="110"/>
      <c r="M15" s="90"/>
      <c r="N15" s="150"/>
    </row>
    <row r="16" spans="2:14" x14ac:dyDescent="0.35">
      <c r="B16" s="209" t="s">
        <v>301</v>
      </c>
      <c r="C16" s="127" t="s">
        <v>317</v>
      </c>
      <c r="D16" s="77">
        <v>379</v>
      </c>
      <c r="E16" s="77">
        <v>300</v>
      </c>
      <c r="F16" s="77">
        <f>D16-E16</f>
        <v>79</v>
      </c>
      <c r="G16" s="77">
        <v>26</v>
      </c>
      <c r="H16" s="105">
        <f>J16-E16</f>
        <v>18</v>
      </c>
      <c r="I16" s="77">
        <v>7</v>
      </c>
      <c r="J16" s="105">
        <f>Foundation!I13</f>
        <v>318</v>
      </c>
      <c r="K16" s="111">
        <v>50</v>
      </c>
      <c r="L16" s="111"/>
      <c r="M16" s="91"/>
      <c r="N16" s="150"/>
    </row>
    <row r="17" spans="2:14" x14ac:dyDescent="0.35">
      <c r="B17" s="92" t="s">
        <v>299</v>
      </c>
      <c r="C17" s="130"/>
      <c r="D17" s="78"/>
      <c r="E17" s="78"/>
      <c r="F17" s="78"/>
      <c r="G17" s="675">
        <v>7</v>
      </c>
      <c r="H17" s="675"/>
      <c r="I17" s="78"/>
      <c r="J17" s="78"/>
      <c r="K17" s="112"/>
      <c r="L17" s="112"/>
      <c r="M17" s="93"/>
      <c r="N17" s="150"/>
    </row>
    <row r="18" spans="2:14" ht="17.5" customHeight="1" x14ac:dyDescent="0.35">
      <c r="B18" s="94" t="s">
        <v>529</v>
      </c>
      <c r="C18" s="128" t="s">
        <v>315</v>
      </c>
      <c r="D18" s="106">
        <v>4970.6000000000004</v>
      </c>
      <c r="E18" s="79">
        <v>4090</v>
      </c>
      <c r="F18" s="106">
        <f>D18-E18</f>
        <v>880.60000000000036</v>
      </c>
      <c r="G18" s="79"/>
      <c r="H18" s="106"/>
      <c r="I18" s="79"/>
      <c r="J18" s="584">
        <f>E18+H18</f>
        <v>4090</v>
      </c>
      <c r="K18" s="113"/>
      <c r="L18" s="113"/>
      <c r="M18" s="95"/>
      <c r="N18" s="150"/>
    </row>
    <row r="19" spans="2:14" x14ac:dyDescent="0.35">
      <c r="B19" s="94" t="s">
        <v>302</v>
      </c>
      <c r="C19" s="128" t="s">
        <v>315</v>
      </c>
      <c r="D19" s="79">
        <v>138</v>
      </c>
      <c r="E19" s="79">
        <v>138</v>
      </c>
      <c r="F19" s="106">
        <f t="shared" ref="F19:F20" si="0">D19-E19</f>
        <v>0</v>
      </c>
      <c r="G19" s="79"/>
      <c r="H19" s="79"/>
      <c r="I19" s="79"/>
      <c r="J19" s="584">
        <f>E19+H19</f>
        <v>138</v>
      </c>
      <c r="K19" s="113"/>
      <c r="L19" s="113"/>
      <c r="M19" s="95"/>
      <c r="N19" s="150"/>
    </row>
    <row r="20" spans="2:14" x14ac:dyDescent="0.35">
      <c r="B20" s="94" t="s">
        <v>303</v>
      </c>
      <c r="C20" s="128" t="s">
        <v>319</v>
      </c>
      <c r="D20" s="79">
        <v>16332</v>
      </c>
      <c r="E20" s="79">
        <v>12823</v>
      </c>
      <c r="F20" s="106">
        <f t="shared" si="0"/>
        <v>3509</v>
      </c>
      <c r="G20" s="79"/>
      <c r="H20" s="79">
        <f>1600+1089</f>
        <v>2689</v>
      </c>
      <c r="I20" s="79"/>
      <c r="J20" s="80">
        <f>E20+H20</f>
        <v>15512</v>
      </c>
      <c r="K20" s="113"/>
      <c r="L20" s="113"/>
      <c r="M20" s="95"/>
      <c r="N20" s="150"/>
    </row>
    <row r="21" spans="2:14" x14ac:dyDescent="0.35">
      <c r="B21" s="94" t="s">
        <v>304</v>
      </c>
      <c r="C21" s="128" t="s">
        <v>320</v>
      </c>
      <c r="D21" s="83">
        <v>1</v>
      </c>
      <c r="E21" s="83">
        <v>0.9</v>
      </c>
      <c r="F21" s="83">
        <f>D21-E21</f>
        <v>9.9999999999999978E-2</v>
      </c>
      <c r="G21" s="79"/>
      <c r="H21" s="83"/>
      <c r="I21" s="83"/>
      <c r="J21" s="585">
        <v>0.9</v>
      </c>
      <c r="K21" s="113"/>
      <c r="L21" s="113"/>
      <c r="M21" s="95"/>
      <c r="N21" s="150"/>
    </row>
    <row r="22" spans="2:14" x14ac:dyDescent="0.35">
      <c r="B22" s="96" t="s">
        <v>896</v>
      </c>
      <c r="C22" s="564" t="s">
        <v>315</v>
      </c>
      <c r="D22" s="656">
        <v>139.6</v>
      </c>
      <c r="E22" s="80">
        <v>6.55</v>
      </c>
      <c r="F22" s="80">
        <f>D22-E22</f>
        <v>133.04999999999998</v>
      </c>
      <c r="G22" s="80">
        <v>20</v>
      </c>
      <c r="H22" s="610">
        <f>'Stringing Compiled'!Q236-'DPR-Summary'!E22</f>
        <v>1.9699999999999998</v>
      </c>
      <c r="I22" s="610"/>
      <c r="J22" s="610">
        <f>E22+H22</f>
        <v>8.52</v>
      </c>
      <c r="K22" s="114">
        <v>30</v>
      </c>
      <c r="L22" s="114"/>
      <c r="M22" s="97"/>
      <c r="N22" s="150"/>
    </row>
    <row r="23" spans="2:14" x14ac:dyDescent="0.35">
      <c r="B23" s="96" t="s">
        <v>897</v>
      </c>
      <c r="C23" s="564" t="s">
        <v>315</v>
      </c>
      <c r="D23" s="656">
        <v>139.6</v>
      </c>
      <c r="E23" s="80">
        <v>6.55</v>
      </c>
      <c r="F23" s="656">
        <f>D23-E23</f>
        <v>133.04999999999998</v>
      </c>
      <c r="G23" s="80">
        <v>20</v>
      </c>
      <c r="H23" s="649">
        <f>1.97+0.967</f>
        <v>2.9369999999999998</v>
      </c>
      <c r="I23" s="610"/>
      <c r="J23" s="610">
        <f>E23+H23</f>
        <v>9.4870000000000001</v>
      </c>
      <c r="K23" s="114">
        <v>30</v>
      </c>
      <c r="L23" s="114"/>
      <c r="M23" s="97"/>
      <c r="N23" s="150"/>
    </row>
    <row r="24" spans="2:14" x14ac:dyDescent="0.35">
      <c r="B24" s="98" t="s">
        <v>305</v>
      </c>
      <c r="C24" s="131"/>
      <c r="D24" s="81"/>
      <c r="E24" s="81"/>
      <c r="F24" s="81"/>
      <c r="G24" s="671">
        <v>1</v>
      </c>
      <c r="H24" s="672"/>
      <c r="I24" s="81"/>
      <c r="J24" s="81"/>
      <c r="K24" s="115"/>
      <c r="L24" s="115"/>
      <c r="M24" s="99"/>
      <c r="N24" s="150"/>
    </row>
    <row r="25" spans="2:14" x14ac:dyDescent="0.35">
      <c r="B25" s="98" t="s">
        <v>306</v>
      </c>
      <c r="C25" s="131"/>
      <c r="D25" s="81"/>
      <c r="E25" s="81"/>
      <c r="F25" s="81"/>
      <c r="G25" s="671">
        <v>1</v>
      </c>
      <c r="H25" s="672"/>
      <c r="I25" s="81"/>
      <c r="J25" s="81"/>
      <c r="K25" s="115"/>
      <c r="L25" s="115"/>
      <c r="M25" s="99"/>
      <c r="N25" s="150"/>
    </row>
    <row r="26" spans="2:14" x14ac:dyDescent="0.35">
      <c r="B26" s="100" t="s">
        <v>307</v>
      </c>
      <c r="C26" s="132" t="s">
        <v>321</v>
      </c>
      <c r="D26" s="82"/>
      <c r="E26" s="82"/>
      <c r="F26" s="82"/>
      <c r="G26" s="82"/>
      <c r="H26" s="82"/>
      <c r="I26" s="82"/>
      <c r="J26" s="82"/>
      <c r="K26" s="116"/>
      <c r="L26" s="116"/>
      <c r="M26" s="101"/>
      <c r="N26" s="150"/>
    </row>
    <row r="27" spans="2:14" ht="15" thickBot="1" x14ac:dyDescent="0.4">
      <c r="B27" s="102" t="s">
        <v>22</v>
      </c>
      <c r="C27" s="133"/>
      <c r="D27" s="103"/>
      <c r="E27" s="103"/>
      <c r="F27" s="103"/>
      <c r="G27" s="103"/>
      <c r="H27" s="103"/>
      <c r="I27" s="103"/>
      <c r="J27" s="103"/>
      <c r="K27" s="117"/>
      <c r="L27" s="117"/>
      <c r="M27" s="104"/>
      <c r="N27" s="150"/>
    </row>
    <row r="28" spans="2:14" x14ac:dyDescent="0.35">
      <c r="B28" s="583"/>
      <c r="C28" s="583"/>
      <c r="D28" s="583"/>
      <c r="E28" s="583"/>
      <c r="F28" s="583"/>
      <c r="G28" s="583"/>
      <c r="H28" s="583"/>
      <c r="I28" s="583"/>
      <c r="J28" s="583"/>
      <c r="K28" s="583"/>
      <c r="L28" s="583"/>
      <c r="M28" s="583"/>
    </row>
  </sheetData>
  <mergeCells count="24">
    <mergeCell ref="G25:H25"/>
    <mergeCell ref="G24:H24"/>
    <mergeCell ref="B1:M1"/>
    <mergeCell ref="G14:H14"/>
    <mergeCell ref="G17:H17"/>
    <mergeCell ref="J7:J9"/>
    <mergeCell ref="B2:M2"/>
    <mergeCell ref="B4:M4"/>
    <mergeCell ref="B5:E5"/>
    <mergeCell ref="B7:B9"/>
    <mergeCell ref="G7:H7"/>
    <mergeCell ref="I7:I9"/>
    <mergeCell ref="M7:M9"/>
    <mergeCell ref="G8:G9"/>
    <mergeCell ref="H8:H9"/>
    <mergeCell ref="B3:M3"/>
    <mergeCell ref="C7:C9"/>
    <mergeCell ref="F5:J5"/>
    <mergeCell ref="B6:E6"/>
    <mergeCell ref="F6:J6"/>
    <mergeCell ref="L8:L9"/>
    <mergeCell ref="K8:K9"/>
    <mergeCell ref="K5:M5"/>
    <mergeCell ref="K6:M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4.5" x14ac:dyDescent="0.35"/>
  <cols>
    <col min="2" max="2" width="17.81640625" customWidth="1"/>
    <col min="3" max="3" width="17.90625" customWidth="1"/>
  </cols>
  <sheetData>
    <row r="1" spans="2:3" x14ac:dyDescent="0.35">
      <c r="B1" s="134" t="s">
        <v>356</v>
      </c>
      <c r="C1" s="134" t="s">
        <v>357</v>
      </c>
    </row>
    <row r="2" spans="2:3" x14ac:dyDescent="0.35">
      <c r="B2" s="65" t="s">
        <v>326</v>
      </c>
      <c r="C2" s="65">
        <v>24</v>
      </c>
    </row>
    <row r="3" spans="2:3" x14ac:dyDescent="0.35">
      <c r="B3" s="65" t="s">
        <v>327</v>
      </c>
      <c r="C3" s="65">
        <v>13</v>
      </c>
    </row>
    <row r="4" spans="2:3" x14ac:dyDescent="0.35">
      <c r="B4" s="65" t="s">
        <v>328</v>
      </c>
      <c r="C4" s="65">
        <v>4</v>
      </c>
    </row>
    <row r="5" spans="2:3" x14ac:dyDescent="0.35">
      <c r="B5" s="65" t="s">
        <v>329</v>
      </c>
      <c r="C5" s="65">
        <v>18</v>
      </c>
    </row>
    <row r="6" spans="2:3" x14ac:dyDescent="0.35">
      <c r="B6" s="65" t="s">
        <v>330</v>
      </c>
      <c r="C6" s="65">
        <v>11</v>
      </c>
    </row>
    <row r="7" spans="2:3" x14ac:dyDescent="0.35">
      <c r="B7" s="65" t="s">
        <v>349</v>
      </c>
      <c r="C7" s="65">
        <v>25</v>
      </c>
    </row>
    <row r="8" spans="2:3" x14ac:dyDescent="0.35">
      <c r="B8" s="65" t="s">
        <v>331</v>
      </c>
      <c r="C8" s="65">
        <v>5</v>
      </c>
    </row>
    <row r="9" spans="2:3" x14ac:dyDescent="0.35">
      <c r="B9" s="65" t="s">
        <v>350</v>
      </c>
      <c r="C9" s="65">
        <v>17</v>
      </c>
    </row>
    <row r="10" spans="2:3" x14ac:dyDescent="0.35">
      <c r="B10" s="134" t="s">
        <v>351</v>
      </c>
      <c r="C10" s="134">
        <f>SUM(C2:C9)</f>
        <v>117</v>
      </c>
    </row>
    <row r="11" spans="2:3" x14ac:dyDescent="0.35">
      <c r="B11" s="65" t="s">
        <v>332</v>
      </c>
      <c r="C11" s="65">
        <v>2</v>
      </c>
    </row>
    <row r="12" spans="2:3" x14ac:dyDescent="0.35">
      <c r="B12" s="65" t="s">
        <v>333</v>
      </c>
      <c r="C12" s="65">
        <v>1</v>
      </c>
    </row>
    <row r="13" spans="2:3" x14ac:dyDescent="0.35">
      <c r="B13" s="65" t="s">
        <v>334</v>
      </c>
      <c r="C13" s="65">
        <v>2</v>
      </c>
    </row>
    <row r="14" spans="2:3" x14ac:dyDescent="0.35">
      <c r="B14" s="65" t="s">
        <v>335</v>
      </c>
      <c r="C14" s="65">
        <v>2</v>
      </c>
    </row>
    <row r="15" spans="2:3" x14ac:dyDescent="0.35">
      <c r="B15" s="65" t="s">
        <v>336</v>
      </c>
      <c r="C15" s="65">
        <v>1</v>
      </c>
    </row>
    <row r="16" spans="2:3" x14ac:dyDescent="0.35">
      <c r="B16" s="65" t="s">
        <v>337</v>
      </c>
      <c r="C16" s="65">
        <v>1</v>
      </c>
    </row>
    <row r="17" spans="2:3" x14ac:dyDescent="0.35">
      <c r="B17" s="134" t="s">
        <v>352</v>
      </c>
      <c r="C17" s="134">
        <f>SUM(C11:C16)</f>
        <v>9</v>
      </c>
    </row>
    <row r="18" spans="2:3" x14ac:dyDescent="0.35">
      <c r="B18" s="65" t="s">
        <v>338</v>
      </c>
      <c r="C18" s="65">
        <v>1</v>
      </c>
    </row>
    <row r="19" spans="2:3" x14ac:dyDescent="0.35">
      <c r="B19" s="65" t="s">
        <v>339</v>
      </c>
      <c r="C19" s="65">
        <v>1</v>
      </c>
    </row>
    <row r="20" spans="2:3" x14ac:dyDescent="0.35">
      <c r="B20" s="65" t="s">
        <v>353</v>
      </c>
      <c r="C20" s="65">
        <v>1</v>
      </c>
    </row>
    <row r="21" spans="2:3" x14ac:dyDescent="0.35">
      <c r="B21" s="65" t="s">
        <v>340</v>
      </c>
      <c r="C21" s="65">
        <v>1</v>
      </c>
    </row>
    <row r="22" spans="2:3" x14ac:dyDescent="0.35">
      <c r="B22" s="65" t="s">
        <v>341</v>
      </c>
      <c r="C22" s="65">
        <v>1</v>
      </c>
    </row>
    <row r="23" spans="2:3" x14ac:dyDescent="0.35">
      <c r="B23" s="65" t="s">
        <v>342</v>
      </c>
      <c r="C23" s="65">
        <v>1</v>
      </c>
    </row>
    <row r="24" spans="2:3" x14ac:dyDescent="0.35">
      <c r="B24" s="65" t="s">
        <v>343</v>
      </c>
      <c r="C24" s="65">
        <v>1</v>
      </c>
    </row>
    <row r="25" spans="2:3" x14ac:dyDescent="0.35">
      <c r="B25" s="134" t="s">
        <v>358</v>
      </c>
      <c r="C25" s="134">
        <f>SUM(C18:C24)</f>
        <v>7</v>
      </c>
    </row>
    <row r="26" spans="2:3" x14ac:dyDescent="0.35">
      <c r="B26" s="65" t="s">
        <v>344</v>
      </c>
      <c r="C26" s="65">
        <v>2</v>
      </c>
    </row>
    <row r="27" spans="2:3" x14ac:dyDescent="0.35">
      <c r="B27" s="65" t="s">
        <v>345</v>
      </c>
      <c r="C27" s="65">
        <v>1</v>
      </c>
    </row>
    <row r="28" spans="2:3" x14ac:dyDescent="0.35">
      <c r="B28" s="65" t="s">
        <v>346</v>
      </c>
      <c r="C28" s="65">
        <v>1</v>
      </c>
    </row>
    <row r="29" spans="2:3" x14ac:dyDescent="0.35">
      <c r="B29" s="65" t="s">
        <v>347</v>
      </c>
      <c r="C29" s="65">
        <v>1</v>
      </c>
    </row>
    <row r="30" spans="2:3" x14ac:dyDescent="0.35">
      <c r="B30" s="65" t="s">
        <v>348</v>
      </c>
      <c r="C30" s="65">
        <v>2</v>
      </c>
    </row>
    <row r="31" spans="2:3" x14ac:dyDescent="0.35">
      <c r="B31" s="134" t="s">
        <v>354</v>
      </c>
      <c r="C31" s="134">
        <f>SUM(C26:C30)</f>
        <v>7</v>
      </c>
    </row>
    <row r="32" spans="2:3" x14ac:dyDescent="0.35">
      <c r="B32" s="134" t="s">
        <v>355</v>
      </c>
      <c r="C32" s="134">
        <f>C31+C25+C17+C10</f>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22"/>
  <sheetViews>
    <sheetView workbookViewId="0">
      <selection activeCell="H2" sqref="H2"/>
    </sheetView>
  </sheetViews>
  <sheetFormatPr defaultRowHeight="14.5" x14ac:dyDescent="0.35"/>
  <cols>
    <col min="1" max="1" width="11.7265625" customWidth="1"/>
    <col min="2" max="2" width="29.26953125" bestFit="1" customWidth="1"/>
    <col min="3" max="3" width="11.54296875" customWidth="1"/>
    <col min="4" max="4" width="13.453125" bestFit="1" customWidth="1"/>
    <col min="5" max="5" width="12.1796875" bestFit="1" customWidth="1"/>
    <col min="6" max="6" width="18.7265625" bestFit="1" customWidth="1"/>
    <col min="7" max="8" width="16.7265625" bestFit="1" customWidth="1"/>
    <col min="9" max="9" width="17" bestFit="1" customWidth="1"/>
    <col min="10" max="10" width="16.54296875" bestFit="1" customWidth="1"/>
    <col min="11" max="11" width="22.7265625" customWidth="1"/>
  </cols>
  <sheetData>
    <row r="1" spans="1:11" ht="27.5" customHeight="1" x14ac:dyDescent="0.35">
      <c r="A1" s="548" t="s">
        <v>567</v>
      </c>
      <c r="B1" s="548" t="s">
        <v>568</v>
      </c>
      <c r="C1" s="548" t="s">
        <v>569</v>
      </c>
      <c r="D1" s="548" t="s">
        <v>570</v>
      </c>
      <c r="E1" s="548" t="s">
        <v>571</v>
      </c>
      <c r="F1" s="548" t="s">
        <v>572</v>
      </c>
      <c r="G1" s="548" t="s">
        <v>573</v>
      </c>
      <c r="H1" s="548" t="s">
        <v>574</v>
      </c>
      <c r="I1" s="548" t="s">
        <v>575</v>
      </c>
      <c r="J1" s="548" t="s">
        <v>576</v>
      </c>
      <c r="K1" s="548" t="s">
        <v>577</v>
      </c>
    </row>
    <row r="2" spans="1:11" x14ac:dyDescent="0.35">
      <c r="A2" s="65" t="s">
        <v>578</v>
      </c>
      <c r="B2" s="65" t="s">
        <v>579</v>
      </c>
      <c r="C2" s="65" t="s">
        <v>580</v>
      </c>
      <c r="D2" s="222" t="s">
        <v>581</v>
      </c>
      <c r="E2" s="223" t="s">
        <v>582</v>
      </c>
      <c r="F2" s="65" t="s">
        <v>605</v>
      </c>
      <c r="G2" s="65" t="s">
        <v>846</v>
      </c>
      <c r="H2" s="65" t="s">
        <v>846</v>
      </c>
      <c r="I2" s="65" t="s">
        <v>583</v>
      </c>
      <c r="J2" s="65" t="s">
        <v>586</v>
      </c>
      <c r="K2" s="43" t="s">
        <v>596</v>
      </c>
    </row>
    <row r="3" spans="1:11" x14ac:dyDescent="0.35">
      <c r="A3" s="65"/>
      <c r="B3" s="65"/>
      <c r="C3" s="65"/>
      <c r="D3" s="65"/>
      <c r="E3" s="65"/>
      <c r="F3" s="65"/>
      <c r="G3" s="65"/>
      <c r="H3" s="65"/>
      <c r="I3" s="65"/>
      <c r="J3" s="65" t="s">
        <v>584</v>
      </c>
      <c r="K3" s="43" t="s">
        <v>587</v>
      </c>
    </row>
    <row r="4" spans="1:11" x14ac:dyDescent="0.35">
      <c r="A4" s="65"/>
      <c r="B4" s="65"/>
      <c r="C4" s="65"/>
      <c r="D4" s="65"/>
      <c r="E4" s="65"/>
      <c r="F4" s="65"/>
      <c r="G4" s="65"/>
      <c r="H4" s="65"/>
      <c r="I4" s="65"/>
      <c r="J4" s="65" t="s">
        <v>585</v>
      </c>
      <c r="K4" s="43" t="s">
        <v>598</v>
      </c>
    </row>
    <row r="5" spans="1:11" x14ac:dyDescent="0.35">
      <c r="A5" s="65"/>
      <c r="B5" s="65"/>
      <c r="C5" s="65"/>
      <c r="D5" s="65"/>
      <c r="E5" s="65"/>
      <c r="F5" s="65"/>
      <c r="G5" s="65"/>
      <c r="H5" s="65"/>
      <c r="I5" s="65"/>
      <c r="J5" s="65" t="s">
        <v>880</v>
      </c>
      <c r="K5" s="43" t="s">
        <v>588</v>
      </c>
    </row>
    <row r="6" spans="1:11" x14ac:dyDescent="0.35">
      <c r="A6" s="65"/>
      <c r="B6" s="65"/>
      <c r="C6" s="65"/>
      <c r="D6" s="65"/>
      <c r="E6" s="65"/>
      <c r="F6" s="65"/>
      <c r="G6" s="65"/>
      <c r="H6" s="65"/>
      <c r="I6" s="65"/>
      <c r="J6" s="65"/>
      <c r="K6" s="43" t="s">
        <v>604</v>
      </c>
    </row>
    <row r="7" spans="1:11" x14ac:dyDescent="0.35">
      <c r="A7" s="65"/>
      <c r="B7" s="65"/>
      <c r="C7" s="65"/>
      <c r="D7" s="65"/>
      <c r="E7" s="65"/>
      <c r="F7" s="65"/>
      <c r="G7" s="65"/>
      <c r="H7" s="65"/>
      <c r="I7" s="65"/>
      <c r="J7" s="65"/>
      <c r="K7" s="43" t="s">
        <v>589</v>
      </c>
    </row>
    <row r="8" spans="1:11" x14ac:dyDescent="0.35">
      <c r="A8" s="65"/>
      <c r="B8" s="65"/>
      <c r="C8" s="65"/>
      <c r="D8" s="65"/>
      <c r="E8" s="65"/>
      <c r="F8" s="65"/>
      <c r="G8" s="65"/>
      <c r="H8" s="65"/>
      <c r="I8" s="65"/>
      <c r="J8" s="65"/>
      <c r="K8" s="43" t="s">
        <v>590</v>
      </c>
    </row>
    <row r="9" spans="1:11" x14ac:dyDescent="0.35">
      <c r="A9" s="65"/>
      <c r="B9" s="65"/>
      <c r="C9" s="65"/>
      <c r="D9" s="65"/>
      <c r="E9" s="65"/>
      <c r="F9" s="65"/>
      <c r="G9" s="65"/>
      <c r="H9" s="65"/>
      <c r="I9" s="65"/>
      <c r="J9" s="65"/>
      <c r="K9" s="43" t="s">
        <v>591</v>
      </c>
    </row>
    <row r="10" spans="1:11" x14ac:dyDescent="0.35">
      <c r="A10" s="65"/>
      <c r="B10" s="65"/>
      <c r="C10" s="65"/>
      <c r="D10" s="65"/>
      <c r="E10" s="65"/>
      <c r="F10" s="65"/>
      <c r="G10" s="65"/>
      <c r="H10" s="65"/>
      <c r="I10" s="65"/>
      <c r="J10" s="65"/>
      <c r="K10" s="43" t="s">
        <v>592</v>
      </c>
    </row>
    <row r="11" spans="1:11" x14ac:dyDescent="0.35">
      <c r="A11" s="65"/>
      <c r="B11" s="65"/>
      <c r="C11" s="65"/>
      <c r="D11" s="65"/>
      <c r="E11" s="65"/>
      <c r="F11" s="65"/>
      <c r="G11" s="65"/>
      <c r="H11" s="65"/>
      <c r="I11" s="65"/>
      <c r="J11" s="65"/>
      <c r="K11" s="43" t="s">
        <v>601</v>
      </c>
    </row>
    <row r="12" spans="1:11" x14ac:dyDescent="0.35">
      <c r="A12" s="65"/>
      <c r="B12" s="65"/>
      <c r="C12" s="65"/>
      <c r="D12" s="65"/>
      <c r="E12" s="65"/>
      <c r="F12" s="65"/>
      <c r="G12" s="65"/>
      <c r="H12" s="65"/>
      <c r="I12" s="65"/>
      <c r="J12" s="65"/>
      <c r="K12" s="43" t="s">
        <v>603</v>
      </c>
    </row>
    <row r="13" spans="1:11" x14ac:dyDescent="0.35">
      <c r="A13" s="65"/>
      <c r="B13" s="65"/>
      <c r="C13" s="65"/>
      <c r="D13" s="65"/>
      <c r="E13" s="65"/>
      <c r="F13" s="65"/>
      <c r="G13" s="65"/>
      <c r="H13" s="65"/>
      <c r="I13" s="65"/>
      <c r="J13" s="65"/>
      <c r="K13" s="43" t="s">
        <v>593</v>
      </c>
    </row>
    <row r="14" spans="1:11" x14ac:dyDescent="0.35">
      <c r="A14" s="65"/>
      <c r="B14" s="65"/>
      <c r="C14" s="65"/>
      <c r="D14" s="65"/>
      <c r="E14" s="65"/>
      <c r="F14" s="65"/>
      <c r="G14" s="65"/>
      <c r="H14" s="65"/>
      <c r="I14" s="65"/>
      <c r="J14" s="65"/>
      <c r="K14" s="43" t="s">
        <v>594</v>
      </c>
    </row>
    <row r="15" spans="1:11" x14ac:dyDescent="0.35">
      <c r="A15" s="65"/>
      <c r="B15" s="65"/>
      <c r="C15" s="65"/>
      <c r="D15" s="65"/>
      <c r="E15" s="65"/>
      <c r="F15" s="65"/>
      <c r="G15" s="65"/>
      <c r="H15" s="65"/>
      <c r="I15" s="65"/>
      <c r="J15" s="65"/>
      <c r="K15" s="47" t="s">
        <v>595</v>
      </c>
    </row>
    <row r="16" spans="1:11" x14ac:dyDescent="0.35">
      <c r="A16" s="65"/>
      <c r="B16" s="65"/>
      <c r="C16" s="65"/>
      <c r="D16" s="65"/>
      <c r="E16" s="65"/>
      <c r="F16" s="65"/>
      <c r="G16" s="65"/>
      <c r="H16" s="65"/>
      <c r="I16" s="65"/>
      <c r="J16" s="65"/>
      <c r="K16" s="65" t="s">
        <v>847</v>
      </c>
    </row>
    <row r="17" spans="1:11" x14ac:dyDescent="0.35">
      <c r="A17" s="65"/>
      <c r="B17" s="65"/>
      <c r="C17" s="65"/>
      <c r="D17" s="65"/>
      <c r="E17" s="65"/>
      <c r="F17" s="65"/>
      <c r="G17" s="65"/>
      <c r="H17" s="65"/>
      <c r="I17" s="65"/>
      <c r="J17" s="65"/>
      <c r="K17" s="65" t="s">
        <v>597</v>
      </c>
    </row>
    <row r="18" spans="1:11" x14ac:dyDescent="0.35">
      <c r="A18" s="65"/>
      <c r="B18" s="65"/>
      <c r="C18" s="65"/>
      <c r="D18" s="65"/>
      <c r="E18" s="65"/>
      <c r="F18" s="65"/>
      <c r="G18" s="65"/>
      <c r="H18" s="65"/>
      <c r="I18" s="65"/>
      <c r="J18" s="65"/>
      <c r="K18" s="65" t="s">
        <v>599</v>
      </c>
    </row>
    <row r="19" spans="1:11" x14ac:dyDescent="0.35">
      <c r="A19" s="65"/>
      <c r="B19" s="65"/>
      <c r="C19" s="65"/>
      <c r="D19" s="65"/>
      <c r="E19" s="65"/>
      <c r="F19" s="65"/>
      <c r="G19" s="65"/>
      <c r="H19" s="65"/>
      <c r="I19" s="65"/>
      <c r="J19" s="65"/>
      <c r="K19" s="65" t="s">
        <v>600</v>
      </c>
    </row>
    <row r="20" spans="1:11" x14ac:dyDescent="0.35">
      <c r="A20" s="65"/>
      <c r="B20" s="65"/>
      <c r="C20" s="65"/>
      <c r="D20" s="65"/>
      <c r="E20" s="65"/>
      <c r="F20" s="65"/>
      <c r="G20" s="65"/>
      <c r="H20" s="65"/>
      <c r="I20" s="65"/>
      <c r="J20" s="65"/>
      <c r="K20" s="65" t="s">
        <v>602</v>
      </c>
    </row>
    <row r="21" spans="1:11" x14ac:dyDescent="0.35">
      <c r="A21" s="66"/>
      <c r="B21" s="66"/>
      <c r="C21" s="66"/>
      <c r="D21" s="66"/>
      <c r="E21" s="66"/>
      <c r="F21" s="66"/>
      <c r="G21" s="66"/>
      <c r="H21" s="66"/>
      <c r="I21" s="66"/>
      <c r="J21" s="66"/>
      <c r="K21" s="65" t="s">
        <v>848</v>
      </c>
    </row>
    <row r="22" spans="1:11" x14ac:dyDescent="0.35">
      <c r="A22" s="66"/>
      <c r="B22" s="66"/>
      <c r="C22" s="66"/>
      <c r="D22" s="66"/>
      <c r="E22" s="66"/>
      <c r="F22" s="66"/>
      <c r="G22" s="66"/>
      <c r="H22" s="66"/>
      <c r="I22" s="66"/>
      <c r="J22" s="66"/>
      <c r="K22" s="65" t="s">
        <v>849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52457-8A09-46CA-86FD-59D12D8FDB72}">
  <dimension ref="A1:D91"/>
  <sheetViews>
    <sheetView topLeftCell="A81" workbookViewId="0">
      <selection activeCell="N91" sqref="N91"/>
    </sheetView>
  </sheetViews>
  <sheetFormatPr defaultRowHeight="14.5" x14ac:dyDescent="0.35"/>
  <cols>
    <col min="3" max="3" width="11.6328125" bestFit="1" customWidth="1"/>
    <col min="4" max="4" width="16.7265625" customWidth="1"/>
  </cols>
  <sheetData>
    <row r="1" spans="1:4" ht="30.5" customHeight="1" x14ac:dyDescent="0.35">
      <c r="A1" s="547" t="s">
        <v>891</v>
      </c>
      <c r="B1" s="547" t="s">
        <v>795</v>
      </c>
      <c r="C1" s="547" t="s">
        <v>892</v>
      </c>
      <c r="D1" s="547" t="s">
        <v>893</v>
      </c>
    </row>
    <row r="2" spans="1:4" x14ac:dyDescent="0.35">
      <c r="A2" s="551" t="s">
        <v>630</v>
      </c>
      <c r="B2" s="43" t="s">
        <v>181</v>
      </c>
      <c r="C2" s="43" t="s">
        <v>91</v>
      </c>
      <c r="D2" s="66" t="s">
        <v>894</v>
      </c>
    </row>
    <row r="3" spans="1:4" x14ac:dyDescent="0.35">
      <c r="A3" s="551" t="s">
        <v>504</v>
      </c>
      <c r="B3" s="43" t="s">
        <v>475</v>
      </c>
      <c r="C3" s="43" t="s">
        <v>74</v>
      </c>
      <c r="D3" s="66" t="s">
        <v>895</v>
      </c>
    </row>
    <row r="4" spans="1:4" x14ac:dyDescent="0.35">
      <c r="A4" s="43" t="s">
        <v>103</v>
      </c>
      <c r="B4" s="43" t="s">
        <v>77</v>
      </c>
      <c r="C4" s="43" t="s">
        <v>58</v>
      </c>
      <c r="D4" s="66" t="s">
        <v>895</v>
      </c>
    </row>
    <row r="5" spans="1:4" x14ac:dyDescent="0.35">
      <c r="A5" s="551" t="s">
        <v>56</v>
      </c>
      <c r="B5" s="43" t="s">
        <v>57</v>
      </c>
      <c r="C5" s="43" t="s">
        <v>58</v>
      </c>
      <c r="D5" s="66" t="s">
        <v>895</v>
      </c>
    </row>
    <row r="6" spans="1:4" x14ac:dyDescent="0.35">
      <c r="A6" s="551" t="s">
        <v>76</v>
      </c>
      <c r="B6" s="43" t="s">
        <v>77</v>
      </c>
      <c r="C6" s="43" t="s">
        <v>58</v>
      </c>
      <c r="D6" s="66" t="s">
        <v>895</v>
      </c>
    </row>
    <row r="7" spans="1:4" x14ac:dyDescent="0.35">
      <c r="A7" s="551" t="s">
        <v>62</v>
      </c>
      <c r="B7" s="43" t="s">
        <v>63</v>
      </c>
      <c r="C7" s="43" t="s">
        <v>58</v>
      </c>
      <c r="D7" s="66" t="s">
        <v>895</v>
      </c>
    </row>
    <row r="8" spans="1:4" x14ac:dyDescent="0.35">
      <c r="A8" s="551" t="s">
        <v>64</v>
      </c>
      <c r="B8" s="43" t="s">
        <v>65</v>
      </c>
      <c r="C8" s="43" t="s">
        <v>58</v>
      </c>
      <c r="D8" s="66" t="s">
        <v>895</v>
      </c>
    </row>
    <row r="9" spans="1:4" x14ac:dyDescent="0.35">
      <c r="A9" s="551" t="s">
        <v>95</v>
      </c>
      <c r="B9" s="43" t="s">
        <v>77</v>
      </c>
      <c r="C9" s="43" t="s">
        <v>58</v>
      </c>
      <c r="D9" s="66" t="s">
        <v>895</v>
      </c>
    </row>
    <row r="10" spans="1:4" x14ac:dyDescent="0.35">
      <c r="A10" s="551" t="s">
        <v>112</v>
      </c>
      <c r="B10" s="43" t="s">
        <v>77</v>
      </c>
      <c r="C10" s="43" t="s">
        <v>58</v>
      </c>
      <c r="D10" s="66" t="s">
        <v>895</v>
      </c>
    </row>
    <row r="11" spans="1:4" x14ac:dyDescent="0.35">
      <c r="A11" s="43" t="s">
        <v>100</v>
      </c>
      <c r="B11" s="43" t="s">
        <v>79</v>
      </c>
      <c r="C11" s="43" t="s">
        <v>101</v>
      </c>
      <c r="D11" s="66" t="s">
        <v>894</v>
      </c>
    </row>
    <row r="12" spans="1:4" x14ac:dyDescent="0.35">
      <c r="A12" s="551" t="s">
        <v>122</v>
      </c>
      <c r="B12" s="43" t="s">
        <v>123</v>
      </c>
      <c r="C12" s="43" t="s">
        <v>101</v>
      </c>
      <c r="D12" s="66" t="s">
        <v>894</v>
      </c>
    </row>
    <row r="13" spans="1:4" x14ac:dyDescent="0.35">
      <c r="A13" s="551" t="s">
        <v>489</v>
      </c>
      <c r="B13" s="43" t="s">
        <v>511</v>
      </c>
      <c r="C13" s="43" t="s">
        <v>74</v>
      </c>
      <c r="D13" s="66" t="s">
        <v>895</v>
      </c>
    </row>
    <row r="14" spans="1:4" x14ac:dyDescent="0.35">
      <c r="A14" s="551" t="s">
        <v>478</v>
      </c>
      <c r="B14" s="43" t="s">
        <v>65</v>
      </c>
      <c r="C14" s="43" t="s">
        <v>101</v>
      </c>
      <c r="D14" s="66" t="s">
        <v>894</v>
      </c>
    </row>
    <row r="15" spans="1:4" x14ac:dyDescent="0.35">
      <c r="A15" s="551" t="s">
        <v>432</v>
      </c>
      <c r="B15" s="43" t="s">
        <v>65</v>
      </c>
      <c r="C15" s="43" t="s">
        <v>101</v>
      </c>
      <c r="D15" s="66" t="s">
        <v>894</v>
      </c>
    </row>
    <row r="16" spans="1:4" x14ac:dyDescent="0.35">
      <c r="A16" s="551" t="s">
        <v>407</v>
      </c>
      <c r="B16" s="560" t="s">
        <v>65</v>
      </c>
      <c r="C16" s="43" t="s">
        <v>74</v>
      </c>
      <c r="D16" s="66" t="s">
        <v>895</v>
      </c>
    </row>
    <row r="17" spans="1:4" x14ac:dyDescent="0.35">
      <c r="A17" s="551" t="s">
        <v>422</v>
      </c>
      <c r="B17" s="560" t="s">
        <v>65</v>
      </c>
      <c r="C17" s="43" t="s">
        <v>101</v>
      </c>
      <c r="D17" s="66" t="s">
        <v>894</v>
      </c>
    </row>
    <row r="18" spans="1:4" x14ac:dyDescent="0.35">
      <c r="A18" s="644" t="s">
        <v>222</v>
      </c>
      <c r="B18" s="645" t="s">
        <v>77</v>
      </c>
      <c r="C18" s="645" t="s">
        <v>74</v>
      </c>
      <c r="D18" s="66" t="s">
        <v>895</v>
      </c>
    </row>
    <row r="19" spans="1:4" x14ac:dyDescent="0.35">
      <c r="A19" s="551" t="s">
        <v>456</v>
      </c>
      <c r="B19" s="43" t="s">
        <v>468</v>
      </c>
      <c r="C19" s="43" t="s">
        <v>74</v>
      </c>
      <c r="D19" s="66" t="s">
        <v>895</v>
      </c>
    </row>
    <row r="20" spans="1:4" x14ac:dyDescent="0.35">
      <c r="A20" s="551" t="s">
        <v>457</v>
      </c>
      <c r="B20" s="43" t="s">
        <v>79</v>
      </c>
      <c r="C20" s="43" t="s">
        <v>74</v>
      </c>
      <c r="D20" s="66" t="s">
        <v>895</v>
      </c>
    </row>
    <row r="21" spans="1:4" x14ac:dyDescent="0.35">
      <c r="A21" s="551" t="s">
        <v>225</v>
      </c>
      <c r="B21" s="43" t="s">
        <v>181</v>
      </c>
      <c r="C21" s="43" t="s">
        <v>101</v>
      </c>
      <c r="D21" s="66" t="s">
        <v>894</v>
      </c>
    </row>
    <row r="22" spans="1:4" x14ac:dyDescent="0.35">
      <c r="A22" s="551" t="s">
        <v>212</v>
      </c>
      <c r="B22" s="43" t="s">
        <v>63</v>
      </c>
      <c r="C22" s="43" t="s">
        <v>74</v>
      </c>
      <c r="D22" s="66" t="s">
        <v>895</v>
      </c>
    </row>
    <row r="23" spans="1:4" x14ac:dyDescent="0.35">
      <c r="A23" s="551" t="s">
        <v>493</v>
      </c>
      <c r="B23" s="43" t="s">
        <v>77</v>
      </c>
      <c r="C23" s="43" t="s">
        <v>101</v>
      </c>
      <c r="D23" s="66" t="s">
        <v>894</v>
      </c>
    </row>
    <row r="24" spans="1:4" x14ac:dyDescent="0.35">
      <c r="A24" s="551" t="s">
        <v>632</v>
      </c>
      <c r="B24" s="43" t="s">
        <v>77</v>
      </c>
      <c r="C24" s="43" t="s">
        <v>91</v>
      </c>
      <c r="D24" s="66" t="s">
        <v>894</v>
      </c>
    </row>
    <row r="25" spans="1:4" x14ac:dyDescent="0.35">
      <c r="A25" s="551" t="s">
        <v>230</v>
      </c>
      <c r="B25" s="43" t="s">
        <v>231</v>
      </c>
      <c r="C25" s="43" t="s">
        <v>74</v>
      </c>
      <c r="D25" s="66" t="s">
        <v>895</v>
      </c>
    </row>
    <row r="26" spans="1:4" x14ac:dyDescent="0.35">
      <c r="A26" s="551" t="s">
        <v>129</v>
      </c>
      <c r="B26" s="43" t="s">
        <v>79</v>
      </c>
      <c r="C26" s="43" t="s">
        <v>74</v>
      </c>
      <c r="D26" s="66" t="s">
        <v>895</v>
      </c>
    </row>
    <row r="27" spans="1:4" x14ac:dyDescent="0.35">
      <c r="A27" s="43" t="s">
        <v>109</v>
      </c>
      <c r="B27" s="43" t="s">
        <v>79</v>
      </c>
      <c r="C27" s="43" t="s">
        <v>91</v>
      </c>
      <c r="D27" s="66" t="s">
        <v>894</v>
      </c>
    </row>
    <row r="28" spans="1:4" x14ac:dyDescent="0.35">
      <c r="A28" s="551" t="s">
        <v>131</v>
      </c>
      <c r="B28" s="43" t="s">
        <v>132</v>
      </c>
      <c r="C28" s="43" t="s">
        <v>58</v>
      </c>
      <c r="D28" s="66" t="s">
        <v>895</v>
      </c>
    </row>
    <row r="29" spans="1:4" x14ac:dyDescent="0.35">
      <c r="A29" s="551" t="s">
        <v>85</v>
      </c>
      <c r="B29" s="43" t="s">
        <v>65</v>
      </c>
      <c r="C29" s="43" t="s">
        <v>58</v>
      </c>
      <c r="D29" s="66" t="s">
        <v>895</v>
      </c>
    </row>
    <row r="30" spans="1:4" x14ac:dyDescent="0.35">
      <c r="A30" s="551" t="s">
        <v>445</v>
      </c>
      <c r="B30" s="43" t="s">
        <v>468</v>
      </c>
      <c r="C30" s="43" t="s">
        <v>74</v>
      </c>
      <c r="D30" s="66" t="s">
        <v>895</v>
      </c>
    </row>
    <row r="31" spans="1:4" x14ac:dyDescent="0.35">
      <c r="A31" s="551" t="s">
        <v>446</v>
      </c>
      <c r="B31" s="43" t="s">
        <v>181</v>
      </c>
      <c r="C31" s="43" t="s">
        <v>101</v>
      </c>
      <c r="D31" s="66" t="s">
        <v>894</v>
      </c>
    </row>
    <row r="32" spans="1:4" x14ac:dyDescent="0.35">
      <c r="A32" s="551" t="s">
        <v>78</v>
      </c>
      <c r="B32" s="43" t="s">
        <v>79</v>
      </c>
      <c r="C32" s="43" t="s">
        <v>74</v>
      </c>
      <c r="D32" s="66" t="s">
        <v>895</v>
      </c>
    </row>
    <row r="33" spans="1:4" x14ac:dyDescent="0.35">
      <c r="A33" s="551" t="s">
        <v>90</v>
      </c>
      <c r="B33" s="43" t="s">
        <v>79</v>
      </c>
      <c r="C33" s="43" t="s">
        <v>91</v>
      </c>
      <c r="D33" s="66" t="s">
        <v>894</v>
      </c>
    </row>
    <row r="34" spans="1:4" x14ac:dyDescent="0.35">
      <c r="A34" s="551" t="s">
        <v>156</v>
      </c>
      <c r="B34" s="43" t="s">
        <v>79</v>
      </c>
      <c r="C34" s="43" t="s">
        <v>91</v>
      </c>
      <c r="D34" s="66" t="s">
        <v>894</v>
      </c>
    </row>
    <row r="35" spans="1:4" x14ac:dyDescent="0.35">
      <c r="A35" s="551" t="s">
        <v>89</v>
      </c>
      <c r="B35" s="43" t="s">
        <v>65</v>
      </c>
      <c r="C35" s="43" t="s">
        <v>58</v>
      </c>
      <c r="D35" s="66" t="s">
        <v>895</v>
      </c>
    </row>
    <row r="36" spans="1:4" x14ac:dyDescent="0.35">
      <c r="A36" s="551" t="s">
        <v>167</v>
      </c>
      <c r="B36" s="43" t="s">
        <v>132</v>
      </c>
      <c r="C36" s="43" t="s">
        <v>74</v>
      </c>
      <c r="D36" s="66" t="s">
        <v>895</v>
      </c>
    </row>
    <row r="37" spans="1:4" x14ac:dyDescent="0.35">
      <c r="A37" s="551" t="s">
        <v>67</v>
      </c>
      <c r="B37" s="43" t="s">
        <v>68</v>
      </c>
      <c r="C37" s="43" t="s">
        <v>58</v>
      </c>
      <c r="D37" s="66" t="s">
        <v>895</v>
      </c>
    </row>
    <row r="38" spans="1:4" x14ac:dyDescent="0.35">
      <c r="A38" s="551" t="s">
        <v>70</v>
      </c>
      <c r="B38" s="43" t="s">
        <v>68</v>
      </c>
      <c r="C38" s="43" t="s">
        <v>58</v>
      </c>
      <c r="D38" s="66" t="s">
        <v>895</v>
      </c>
    </row>
    <row r="39" spans="1:4" x14ac:dyDescent="0.35">
      <c r="A39" s="43" t="s">
        <v>83</v>
      </c>
      <c r="B39" s="43" t="s">
        <v>65</v>
      </c>
      <c r="C39" s="43" t="s">
        <v>58</v>
      </c>
      <c r="D39" s="66" t="s">
        <v>895</v>
      </c>
    </row>
    <row r="40" spans="1:4" x14ac:dyDescent="0.35">
      <c r="A40" s="43" t="s">
        <v>84</v>
      </c>
      <c r="B40" s="43" t="s">
        <v>77</v>
      </c>
      <c r="C40" s="43" t="s">
        <v>58</v>
      </c>
      <c r="D40" s="66" t="s">
        <v>895</v>
      </c>
    </row>
    <row r="41" spans="1:4" x14ac:dyDescent="0.35">
      <c r="A41" s="551" t="s">
        <v>135</v>
      </c>
      <c r="B41" s="43" t="s">
        <v>123</v>
      </c>
      <c r="C41" s="43" t="s">
        <v>58</v>
      </c>
      <c r="D41" s="66" t="s">
        <v>895</v>
      </c>
    </row>
    <row r="42" spans="1:4" x14ac:dyDescent="0.35">
      <c r="A42" s="551" t="s">
        <v>71</v>
      </c>
      <c r="B42" s="43" t="s">
        <v>68</v>
      </c>
      <c r="C42" s="43" t="s">
        <v>58</v>
      </c>
      <c r="D42" s="66" t="s">
        <v>895</v>
      </c>
    </row>
    <row r="43" spans="1:4" x14ac:dyDescent="0.35">
      <c r="A43" s="551" t="s">
        <v>116</v>
      </c>
      <c r="B43" s="43" t="s">
        <v>65</v>
      </c>
      <c r="C43" s="43" t="s">
        <v>58</v>
      </c>
      <c r="D43" s="66" t="s">
        <v>895</v>
      </c>
    </row>
    <row r="44" spans="1:4" x14ac:dyDescent="0.35">
      <c r="A44" s="551" t="s">
        <v>106</v>
      </c>
      <c r="B44" s="43" t="s">
        <v>77</v>
      </c>
      <c r="C44" s="43" t="s">
        <v>101</v>
      </c>
      <c r="D44" s="66" t="s">
        <v>894</v>
      </c>
    </row>
    <row r="45" spans="1:4" x14ac:dyDescent="0.35">
      <c r="A45" s="551" t="s">
        <v>512</v>
      </c>
      <c r="B45" s="43" t="s">
        <v>77</v>
      </c>
      <c r="C45" s="43" t="s">
        <v>74</v>
      </c>
      <c r="D45" s="66" t="s">
        <v>895</v>
      </c>
    </row>
    <row r="46" spans="1:4" x14ac:dyDescent="0.35">
      <c r="A46" s="551" t="s">
        <v>104</v>
      </c>
      <c r="B46" s="43" t="s">
        <v>77</v>
      </c>
      <c r="C46" s="43" t="s">
        <v>91</v>
      </c>
      <c r="D46" s="66" t="s">
        <v>894</v>
      </c>
    </row>
    <row r="47" spans="1:4" x14ac:dyDescent="0.35">
      <c r="A47" s="551" t="s">
        <v>81</v>
      </c>
      <c r="B47" s="43" t="s">
        <v>65</v>
      </c>
      <c r="C47" s="43" t="s">
        <v>58</v>
      </c>
      <c r="D47" s="66" t="s">
        <v>895</v>
      </c>
    </row>
    <row r="48" spans="1:4" x14ac:dyDescent="0.35">
      <c r="A48" s="551" t="s">
        <v>88</v>
      </c>
      <c r="B48" s="43" t="s">
        <v>77</v>
      </c>
      <c r="C48" s="43" t="s">
        <v>58</v>
      </c>
      <c r="D48" s="66" t="s">
        <v>895</v>
      </c>
    </row>
    <row r="49" spans="1:4" x14ac:dyDescent="0.35">
      <c r="A49" s="551" t="s">
        <v>87</v>
      </c>
      <c r="B49" s="43" t="s">
        <v>65</v>
      </c>
      <c r="C49" s="43" t="s">
        <v>58</v>
      </c>
      <c r="D49" s="66" t="s">
        <v>895</v>
      </c>
    </row>
    <row r="50" spans="1:4" x14ac:dyDescent="0.35">
      <c r="A50" s="551" t="s">
        <v>125</v>
      </c>
      <c r="B50" s="43" t="s">
        <v>126</v>
      </c>
      <c r="C50" s="43" t="s">
        <v>74</v>
      </c>
      <c r="D50" s="66" t="s">
        <v>895</v>
      </c>
    </row>
    <row r="51" spans="1:4" x14ac:dyDescent="0.35">
      <c r="A51" s="43" t="s">
        <v>96</v>
      </c>
      <c r="B51" s="43" t="s">
        <v>77</v>
      </c>
      <c r="C51" s="43" t="s">
        <v>58</v>
      </c>
      <c r="D51" s="66" t="s">
        <v>895</v>
      </c>
    </row>
    <row r="52" spans="1:4" x14ac:dyDescent="0.35">
      <c r="A52" s="551" t="s">
        <v>73</v>
      </c>
      <c r="B52" s="43" t="s">
        <v>68</v>
      </c>
      <c r="C52" s="43" t="s">
        <v>74</v>
      </c>
      <c r="D52" s="66" t="s">
        <v>895</v>
      </c>
    </row>
    <row r="53" spans="1:4" x14ac:dyDescent="0.35">
      <c r="A53" s="551" t="s">
        <v>169</v>
      </c>
      <c r="B53" s="43" t="s">
        <v>170</v>
      </c>
      <c r="C53" s="43" t="s">
        <v>74</v>
      </c>
      <c r="D53" s="66" t="s">
        <v>895</v>
      </c>
    </row>
    <row r="54" spans="1:4" x14ac:dyDescent="0.35">
      <c r="A54" s="551" t="s">
        <v>93</v>
      </c>
      <c r="B54" s="43" t="s">
        <v>77</v>
      </c>
      <c r="C54" s="43" t="s">
        <v>58</v>
      </c>
      <c r="D54" s="66" t="s">
        <v>895</v>
      </c>
    </row>
    <row r="55" spans="1:4" x14ac:dyDescent="0.35">
      <c r="A55" s="43" t="s">
        <v>98</v>
      </c>
      <c r="B55" s="43" t="s">
        <v>77</v>
      </c>
      <c r="C55" s="43" t="s">
        <v>58</v>
      </c>
      <c r="D55" s="66" t="s">
        <v>895</v>
      </c>
    </row>
    <row r="56" spans="1:4" x14ac:dyDescent="0.35">
      <c r="A56" s="551" t="s">
        <v>110</v>
      </c>
      <c r="B56" s="43" t="s">
        <v>65</v>
      </c>
      <c r="C56" s="43" t="s">
        <v>91</v>
      </c>
      <c r="D56" s="66" t="s">
        <v>894</v>
      </c>
    </row>
    <row r="57" spans="1:4" x14ac:dyDescent="0.35">
      <c r="A57" s="551" t="s">
        <v>144</v>
      </c>
      <c r="B57" s="43" t="s">
        <v>77</v>
      </c>
      <c r="C57" s="43" t="s">
        <v>74</v>
      </c>
      <c r="D57" s="66" t="s">
        <v>895</v>
      </c>
    </row>
    <row r="58" spans="1:4" x14ac:dyDescent="0.35">
      <c r="A58" s="43" t="s">
        <v>199</v>
      </c>
      <c r="B58" s="43" t="s">
        <v>200</v>
      </c>
      <c r="C58" s="43" t="s">
        <v>74</v>
      </c>
      <c r="D58" s="66" t="s">
        <v>895</v>
      </c>
    </row>
    <row r="59" spans="1:4" x14ac:dyDescent="0.35">
      <c r="A59" s="551" t="s">
        <v>639</v>
      </c>
      <c r="B59" s="43" t="s">
        <v>640</v>
      </c>
      <c r="C59" s="43" t="s">
        <v>58</v>
      </c>
      <c r="D59" s="66" t="s">
        <v>895</v>
      </c>
    </row>
    <row r="60" spans="1:4" x14ac:dyDescent="0.35">
      <c r="A60" s="551" t="s">
        <v>121</v>
      </c>
      <c r="B60" s="43" t="s">
        <v>79</v>
      </c>
      <c r="C60" s="43" t="s">
        <v>74</v>
      </c>
      <c r="D60" s="66" t="s">
        <v>895</v>
      </c>
    </row>
    <row r="61" spans="1:4" x14ac:dyDescent="0.35">
      <c r="A61" s="43" t="s">
        <v>99</v>
      </c>
      <c r="B61" s="43" t="s">
        <v>68</v>
      </c>
      <c r="C61" s="43" t="s">
        <v>58</v>
      </c>
      <c r="D61" s="66" t="s">
        <v>895</v>
      </c>
    </row>
    <row r="62" spans="1:4" x14ac:dyDescent="0.35">
      <c r="A62" s="551" t="s">
        <v>111</v>
      </c>
      <c r="B62" s="43" t="s">
        <v>79</v>
      </c>
      <c r="C62" s="43" t="s">
        <v>74</v>
      </c>
      <c r="D62" s="66" t="s">
        <v>895</v>
      </c>
    </row>
    <row r="63" spans="1:4" x14ac:dyDescent="0.35">
      <c r="A63" s="551" t="s">
        <v>137</v>
      </c>
      <c r="B63" s="43" t="s">
        <v>65</v>
      </c>
      <c r="C63" s="43" t="s">
        <v>74</v>
      </c>
      <c r="D63" s="66" t="s">
        <v>895</v>
      </c>
    </row>
    <row r="64" spans="1:4" x14ac:dyDescent="0.35">
      <c r="A64" s="551" t="s">
        <v>130</v>
      </c>
      <c r="B64" s="43" t="s">
        <v>63</v>
      </c>
      <c r="C64" s="43" t="s">
        <v>74</v>
      </c>
      <c r="D64" s="66" t="s">
        <v>895</v>
      </c>
    </row>
    <row r="65" spans="1:4" x14ac:dyDescent="0.35">
      <c r="A65" s="551" t="s">
        <v>159</v>
      </c>
      <c r="B65" s="43" t="s">
        <v>63</v>
      </c>
      <c r="C65" s="43" t="s">
        <v>74</v>
      </c>
      <c r="D65" s="66" t="s">
        <v>895</v>
      </c>
    </row>
    <row r="66" spans="1:4" x14ac:dyDescent="0.35">
      <c r="A66" s="551" t="s">
        <v>149</v>
      </c>
      <c r="B66" s="43" t="s">
        <v>150</v>
      </c>
      <c r="C66" s="43" t="s">
        <v>91</v>
      </c>
      <c r="D66" s="66" t="s">
        <v>894</v>
      </c>
    </row>
    <row r="67" spans="1:4" x14ac:dyDescent="0.35">
      <c r="A67" s="551" t="s">
        <v>160</v>
      </c>
      <c r="B67" s="43" t="s">
        <v>77</v>
      </c>
      <c r="C67" s="43" t="s">
        <v>74</v>
      </c>
      <c r="D67" s="66" t="s">
        <v>895</v>
      </c>
    </row>
    <row r="68" spans="1:4" x14ac:dyDescent="0.35">
      <c r="A68" s="551" t="s">
        <v>117</v>
      </c>
      <c r="B68" s="43" t="s">
        <v>63</v>
      </c>
      <c r="C68" s="43" t="s">
        <v>74</v>
      </c>
      <c r="D68" s="66" t="s">
        <v>895</v>
      </c>
    </row>
    <row r="69" spans="1:4" x14ac:dyDescent="0.35">
      <c r="A69" s="551" t="s">
        <v>145</v>
      </c>
      <c r="B69" s="43" t="s">
        <v>65</v>
      </c>
      <c r="C69" s="43" t="s">
        <v>58</v>
      </c>
      <c r="D69" s="66" t="s">
        <v>895</v>
      </c>
    </row>
    <row r="70" spans="1:4" x14ac:dyDescent="0.35">
      <c r="A70" s="551" t="s">
        <v>139</v>
      </c>
      <c r="B70" s="43" t="s">
        <v>65</v>
      </c>
      <c r="C70" s="43" t="s">
        <v>58</v>
      </c>
      <c r="D70" s="66" t="s">
        <v>895</v>
      </c>
    </row>
    <row r="71" spans="1:4" x14ac:dyDescent="0.35">
      <c r="A71" s="551" t="s">
        <v>549</v>
      </c>
      <c r="B71" s="43" t="s">
        <v>77</v>
      </c>
      <c r="C71" s="43" t="s">
        <v>58</v>
      </c>
      <c r="D71" s="66" t="s">
        <v>895</v>
      </c>
    </row>
    <row r="72" spans="1:4" x14ac:dyDescent="0.35">
      <c r="A72" s="551" t="s">
        <v>138</v>
      </c>
      <c r="B72" s="43" t="s">
        <v>63</v>
      </c>
      <c r="C72" s="43" t="s">
        <v>74</v>
      </c>
      <c r="D72" s="66" t="s">
        <v>895</v>
      </c>
    </row>
    <row r="73" spans="1:4" x14ac:dyDescent="0.35">
      <c r="A73" s="551" t="s">
        <v>128</v>
      </c>
      <c r="B73" s="43" t="s">
        <v>79</v>
      </c>
      <c r="C73" s="43" t="s">
        <v>74</v>
      </c>
      <c r="D73" s="66" t="s">
        <v>895</v>
      </c>
    </row>
    <row r="74" spans="1:4" x14ac:dyDescent="0.35">
      <c r="A74" s="551" t="s">
        <v>113</v>
      </c>
      <c r="B74" s="43" t="s">
        <v>77</v>
      </c>
      <c r="C74" s="43" t="s">
        <v>74</v>
      </c>
      <c r="D74" s="66" t="s">
        <v>895</v>
      </c>
    </row>
    <row r="75" spans="1:4" x14ac:dyDescent="0.35">
      <c r="A75" s="551" t="s">
        <v>120</v>
      </c>
      <c r="B75" s="43" t="s">
        <v>63</v>
      </c>
      <c r="C75" s="43" t="s">
        <v>91</v>
      </c>
      <c r="D75" s="66" t="s">
        <v>894</v>
      </c>
    </row>
    <row r="76" spans="1:4" x14ac:dyDescent="0.35">
      <c r="A76" s="43" t="s">
        <v>119</v>
      </c>
      <c r="B76" s="43" t="s">
        <v>77</v>
      </c>
      <c r="C76" s="43" t="s">
        <v>91</v>
      </c>
      <c r="D76" s="66" t="s">
        <v>894</v>
      </c>
    </row>
    <row r="77" spans="1:4" x14ac:dyDescent="0.35">
      <c r="A77" s="559" t="s">
        <v>390</v>
      </c>
      <c r="B77" s="560" t="s">
        <v>391</v>
      </c>
      <c r="C77" s="560" t="s">
        <v>74</v>
      </c>
      <c r="D77" s="66" t="s">
        <v>895</v>
      </c>
    </row>
    <row r="78" spans="1:4" x14ac:dyDescent="0.35">
      <c r="A78" s="559" t="s">
        <v>380</v>
      </c>
      <c r="B78" s="560" t="s">
        <v>231</v>
      </c>
      <c r="C78" s="560" t="s">
        <v>74</v>
      </c>
      <c r="D78" s="66" t="s">
        <v>895</v>
      </c>
    </row>
    <row r="79" spans="1:4" x14ac:dyDescent="0.35">
      <c r="A79" s="551" t="s">
        <v>178</v>
      </c>
      <c r="B79" s="43" t="s">
        <v>77</v>
      </c>
      <c r="C79" s="43" t="s">
        <v>58</v>
      </c>
      <c r="D79" s="66" t="s">
        <v>895</v>
      </c>
    </row>
    <row r="80" spans="1:4" x14ac:dyDescent="0.35">
      <c r="A80" s="551" t="s">
        <v>134</v>
      </c>
      <c r="B80" s="43" t="s">
        <v>77</v>
      </c>
      <c r="C80" s="43" t="s">
        <v>58</v>
      </c>
      <c r="D80" s="66" t="s">
        <v>895</v>
      </c>
    </row>
    <row r="81" spans="1:4" x14ac:dyDescent="0.35">
      <c r="A81" s="551" t="s">
        <v>259</v>
      </c>
      <c r="B81" s="43" t="s">
        <v>197</v>
      </c>
      <c r="C81" s="43" t="s">
        <v>58</v>
      </c>
      <c r="D81" s="66" t="s">
        <v>895</v>
      </c>
    </row>
    <row r="82" spans="1:4" x14ac:dyDescent="0.35">
      <c r="A82" s="559" t="s">
        <v>381</v>
      </c>
      <c r="B82" s="560" t="s">
        <v>150</v>
      </c>
      <c r="C82" s="560" t="s">
        <v>74</v>
      </c>
      <c r="D82" s="66" t="s">
        <v>895</v>
      </c>
    </row>
    <row r="83" spans="1:4" x14ac:dyDescent="0.35">
      <c r="A83" s="559" t="s">
        <v>382</v>
      </c>
      <c r="B83" s="560" t="s">
        <v>231</v>
      </c>
      <c r="C83" s="560" t="s">
        <v>74</v>
      </c>
      <c r="D83" s="66" t="s">
        <v>895</v>
      </c>
    </row>
    <row r="84" spans="1:4" x14ac:dyDescent="0.35">
      <c r="A84" s="551" t="s">
        <v>620</v>
      </c>
      <c r="B84" s="43" t="s">
        <v>63</v>
      </c>
      <c r="C84" s="43" t="s">
        <v>74</v>
      </c>
      <c r="D84" s="66" t="s">
        <v>895</v>
      </c>
    </row>
    <row r="85" spans="1:4" x14ac:dyDescent="0.35">
      <c r="A85" s="551" t="s">
        <v>621</v>
      </c>
      <c r="B85" s="43" t="s">
        <v>63</v>
      </c>
      <c r="C85" s="43" t="s">
        <v>91</v>
      </c>
      <c r="D85" s="66" t="s">
        <v>894</v>
      </c>
    </row>
    <row r="86" spans="1:4" x14ac:dyDescent="0.35">
      <c r="A86" s="551" t="s">
        <v>622</v>
      </c>
      <c r="B86" s="43" t="s">
        <v>65</v>
      </c>
      <c r="C86" s="43" t="s">
        <v>58</v>
      </c>
      <c r="D86" s="66" t="s">
        <v>895</v>
      </c>
    </row>
    <row r="87" spans="1:4" x14ac:dyDescent="0.35">
      <c r="A87" s="551" t="s">
        <v>623</v>
      </c>
      <c r="B87" s="43" t="s">
        <v>65</v>
      </c>
      <c r="C87" s="43" t="s">
        <v>91</v>
      </c>
      <c r="D87" s="66" t="s">
        <v>894</v>
      </c>
    </row>
    <row r="88" spans="1:4" x14ac:dyDescent="0.35">
      <c r="A88" s="551" t="s">
        <v>626</v>
      </c>
      <c r="B88" s="43" t="s">
        <v>65</v>
      </c>
      <c r="C88" s="43" t="s">
        <v>91</v>
      </c>
      <c r="D88" s="66" t="s">
        <v>894</v>
      </c>
    </row>
    <row r="89" spans="1:4" x14ac:dyDescent="0.35">
      <c r="A89" s="551" t="s">
        <v>627</v>
      </c>
      <c r="B89" s="43" t="s">
        <v>65</v>
      </c>
      <c r="C89" s="43" t="s">
        <v>58</v>
      </c>
      <c r="D89" s="66" t="s">
        <v>895</v>
      </c>
    </row>
    <row r="90" spans="1:4" x14ac:dyDescent="0.35">
      <c r="A90" s="551" t="s">
        <v>628</v>
      </c>
      <c r="B90" s="43" t="s">
        <v>65</v>
      </c>
      <c r="C90" s="43" t="s">
        <v>91</v>
      </c>
      <c r="D90" s="66" t="s">
        <v>894</v>
      </c>
    </row>
    <row r="91" spans="1:4" x14ac:dyDescent="0.35">
      <c r="A91" s="551" t="s">
        <v>629</v>
      </c>
      <c r="B91" s="43" t="s">
        <v>63</v>
      </c>
      <c r="C91" s="43" t="s">
        <v>91</v>
      </c>
      <c r="D91" s="66" t="s">
        <v>894</v>
      </c>
    </row>
  </sheetData>
  <autoFilter ref="A1:D91" xr:uid="{E7452457-8A09-46CA-86FD-59D12D8FDB72}">
    <sortState xmlns:xlrd2="http://schemas.microsoft.com/office/spreadsheetml/2017/richdata2" ref="A2:D91">
      <sortCondition ref="A1:A91"/>
    </sortState>
  </autoFilter>
  <conditionalFormatting sqref="A2:A3">
    <cfRule type="duplicateValues" dxfId="4206" priority="146"/>
  </conditionalFormatting>
  <conditionalFormatting sqref="A2:A83">
    <cfRule type="duplicateValues" dxfId="4205" priority="150"/>
    <cfRule type="duplicateValues" dxfId="4204" priority="149"/>
    <cfRule type="duplicateValues" dxfId="4203" priority="148"/>
  </conditionalFormatting>
  <conditionalFormatting sqref="A4">
    <cfRule type="duplicateValues" dxfId="4202" priority="147"/>
  </conditionalFormatting>
  <conditionalFormatting sqref="A5">
    <cfRule type="duplicateValues" dxfId="4201" priority="142"/>
    <cfRule type="duplicateValues" dxfId="4200" priority="141"/>
  </conditionalFormatting>
  <conditionalFormatting sqref="A6">
    <cfRule type="duplicateValues" dxfId="4199" priority="145"/>
    <cfRule type="duplicateValues" dxfId="4198" priority="144"/>
  </conditionalFormatting>
  <conditionalFormatting sqref="A9">
    <cfRule type="duplicateValues" dxfId="4197" priority="143"/>
  </conditionalFormatting>
  <conditionalFormatting sqref="A10:A13">
    <cfRule type="duplicateValues" dxfId="4196" priority="140"/>
    <cfRule type="duplicateValues" dxfId="4195" priority="139"/>
    <cfRule type="duplicateValues" dxfId="4194" priority="138"/>
  </conditionalFormatting>
  <conditionalFormatting sqref="A14">
    <cfRule type="duplicateValues" dxfId="4193" priority="135"/>
    <cfRule type="duplicateValues" dxfId="4192" priority="137"/>
    <cfRule type="duplicateValues" dxfId="4191" priority="136"/>
  </conditionalFormatting>
  <conditionalFormatting sqref="A15:A16">
    <cfRule type="duplicateValues" dxfId="4190" priority="132"/>
    <cfRule type="duplicateValues" dxfId="4189" priority="133"/>
    <cfRule type="duplicateValues" dxfId="4188" priority="134"/>
  </conditionalFormatting>
  <conditionalFormatting sqref="A17 A19">
    <cfRule type="duplicateValues" dxfId="4187" priority="130"/>
  </conditionalFormatting>
  <conditionalFormatting sqref="A17">
    <cfRule type="duplicateValues" dxfId="4186" priority="131"/>
    <cfRule type="duplicateValues" dxfId="4185" priority="129"/>
  </conditionalFormatting>
  <conditionalFormatting sqref="A18">
    <cfRule type="duplicateValues" dxfId="4184" priority="128"/>
    <cfRule type="duplicateValues" dxfId="4183" priority="127"/>
    <cfRule type="duplicateValues" dxfId="4182" priority="126"/>
  </conditionalFormatting>
  <conditionalFormatting sqref="A20">
    <cfRule type="duplicateValues" dxfId="4181" priority="125"/>
    <cfRule type="duplicateValues" dxfId="4180" priority="124"/>
    <cfRule type="duplicateValues" dxfId="4179" priority="123"/>
  </conditionalFormatting>
  <conditionalFormatting sqref="A21">
    <cfRule type="duplicateValues" dxfId="4178" priority="122"/>
    <cfRule type="duplicateValues" dxfId="4177" priority="121"/>
    <cfRule type="duplicateValues" dxfId="4176" priority="120"/>
  </conditionalFormatting>
  <conditionalFormatting sqref="A22">
    <cfRule type="duplicateValues" dxfId="4175" priority="119"/>
    <cfRule type="duplicateValues" dxfId="4174" priority="118"/>
    <cfRule type="duplicateValues" dxfId="4173" priority="117"/>
  </conditionalFormatting>
  <conditionalFormatting sqref="A23">
    <cfRule type="duplicateValues" dxfId="4172" priority="115"/>
    <cfRule type="duplicateValues" dxfId="4171" priority="116"/>
    <cfRule type="duplicateValues" dxfId="4170" priority="114"/>
  </conditionalFormatting>
  <conditionalFormatting sqref="A24">
    <cfRule type="duplicateValues" dxfId="4169" priority="111"/>
    <cfRule type="duplicateValues" dxfId="4168" priority="113"/>
    <cfRule type="duplicateValues" dxfId="4167" priority="112"/>
  </conditionalFormatting>
  <conditionalFormatting sqref="A25">
    <cfRule type="duplicateValues" dxfId="4166" priority="110"/>
    <cfRule type="duplicateValues" dxfId="4165" priority="109"/>
    <cfRule type="duplicateValues" dxfId="4164" priority="108"/>
  </conditionalFormatting>
  <conditionalFormatting sqref="A26">
    <cfRule type="duplicateValues" dxfId="4163" priority="107"/>
    <cfRule type="duplicateValues" dxfId="4162" priority="106"/>
    <cfRule type="duplicateValues" dxfId="4161" priority="105"/>
  </conditionalFormatting>
  <conditionalFormatting sqref="A27:A28">
    <cfRule type="duplicateValues" dxfId="4160" priority="104"/>
    <cfRule type="duplicateValues" dxfId="4159" priority="103"/>
    <cfRule type="duplicateValues" dxfId="4158" priority="102"/>
  </conditionalFormatting>
  <conditionalFormatting sqref="A29:A30 A7:A9 A2:A3 A35 A58:A60 A62:A65 A67:A69 A74 A81:A83">
    <cfRule type="duplicateValues" dxfId="4157" priority="151"/>
  </conditionalFormatting>
  <conditionalFormatting sqref="A29:A30 A7:A9 A2:A4 A35 A58:A60 A62:A65 A67:A69 A74 A81:A83">
    <cfRule type="duplicateValues" dxfId="4156" priority="152"/>
  </conditionalFormatting>
  <conditionalFormatting sqref="A29:A30 A7:A9 A35 A58:A60 A62:A65 A67:A69 A74 A81:A83">
    <cfRule type="duplicateValues" dxfId="4155" priority="153"/>
  </conditionalFormatting>
  <conditionalFormatting sqref="A31">
    <cfRule type="duplicateValues" dxfId="4154" priority="101"/>
    <cfRule type="duplicateValues" dxfId="4153" priority="100"/>
    <cfRule type="duplicateValues" dxfId="4152" priority="99"/>
  </conditionalFormatting>
  <conditionalFormatting sqref="A32">
    <cfRule type="duplicateValues" dxfId="4151" priority="98"/>
    <cfRule type="duplicateValues" dxfId="4150" priority="97"/>
    <cfRule type="duplicateValues" dxfId="4149" priority="96"/>
  </conditionalFormatting>
  <conditionalFormatting sqref="A33">
    <cfRule type="duplicateValues" dxfId="4148" priority="93"/>
    <cfRule type="duplicateValues" dxfId="4147" priority="95"/>
    <cfRule type="duplicateValues" dxfId="4146" priority="94"/>
  </conditionalFormatting>
  <conditionalFormatting sqref="A34">
    <cfRule type="duplicateValues" dxfId="4145" priority="90"/>
    <cfRule type="duplicateValues" dxfId="4144" priority="92"/>
    <cfRule type="duplicateValues" dxfId="4143" priority="91"/>
  </conditionalFormatting>
  <conditionalFormatting sqref="A36">
    <cfRule type="duplicateValues" dxfId="4142" priority="89"/>
    <cfRule type="duplicateValues" dxfId="4141" priority="88"/>
    <cfRule type="duplicateValues" dxfId="4140" priority="87"/>
  </conditionalFormatting>
  <conditionalFormatting sqref="A37">
    <cfRule type="duplicateValues" dxfId="4139" priority="86"/>
    <cfRule type="duplicateValues" dxfId="4138" priority="84"/>
    <cfRule type="duplicateValues" dxfId="4137" priority="85"/>
  </conditionalFormatting>
  <conditionalFormatting sqref="A38">
    <cfRule type="duplicateValues" dxfId="4136" priority="83"/>
    <cfRule type="duplicateValues" dxfId="4135" priority="82"/>
    <cfRule type="duplicateValues" dxfId="4134" priority="81"/>
  </conditionalFormatting>
  <conditionalFormatting sqref="A39:A40">
    <cfRule type="duplicateValues" dxfId="4133" priority="80"/>
    <cfRule type="duplicateValues" dxfId="4132" priority="79"/>
    <cfRule type="duplicateValues" dxfId="4131" priority="78"/>
  </conditionalFormatting>
  <conditionalFormatting sqref="A41">
    <cfRule type="duplicateValues" dxfId="4130" priority="77"/>
    <cfRule type="duplicateValues" dxfId="4129" priority="75"/>
    <cfRule type="duplicateValues" dxfId="4128" priority="76"/>
  </conditionalFormatting>
  <conditionalFormatting sqref="A42">
    <cfRule type="duplicateValues" dxfId="4127" priority="72"/>
    <cfRule type="duplicateValues" dxfId="4126" priority="71"/>
    <cfRule type="duplicateValues" dxfId="4125" priority="74"/>
    <cfRule type="duplicateValues" dxfId="4124" priority="73"/>
  </conditionalFormatting>
  <conditionalFormatting sqref="A43">
    <cfRule type="duplicateValues" dxfId="4123" priority="70"/>
    <cfRule type="duplicateValues" dxfId="4122" priority="69"/>
    <cfRule type="duplicateValues" dxfId="4121" priority="68"/>
    <cfRule type="duplicateValues" dxfId="4120" priority="67"/>
  </conditionalFormatting>
  <conditionalFormatting sqref="A44">
    <cfRule type="duplicateValues" dxfId="4119" priority="66"/>
    <cfRule type="duplicateValues" dxfId="4118" priority="65"/>
    <cfRule type="duplicateValues" dxfId="4117" priority="64"/>
    <cfRule type="duplicateValues" dxfId="4116" priority="63"/>
  </conditionalFormatting>
  <conditionalFormatting sqref="A45:A47">
    <cfRule type="duplicateValues" dxfId="4115" priority="62"/>
    <cfRule type="duplicateValues" dxfId="4114" priority="61"/>
    <cfRule type="duplicateValues" dxfId="4113" priority="60"/>
    <cfRule type="duplicateValues" dxfId="4112" priority="59"/>
  </conditionalFormatting>
  <conditionalFormatting sqref="A48:A51">
    <cfRule type="duplicateValues" dxfId="4111" priority="57"/>
    <cfRule type="duplicateValues" dxfId="4110" priority="56"/>
    <cfRule type="duplicateValues" dxfId="4109" priority="58"/>
    <cfRule type="duplicateValues" dxfId="4108" priority="55"/>
  </conditionalFormatting>
  <conditionalFormatting sqref="A52">
    <cfRule type="duplicateValues" dxfId="4107" priority="52"/>
    <cfRule type="duplicateValues" dxfId="4106" priority="51"/>
    <cfRule type="duplicateValues" dxfId="4105" priority="53"/>
    <cfRule type="duplicateValues" dxfId="4104" priority="54"/>
  </conditionalFormatting>
  <conditionalFormatting sqref="A53">
    <cfRule type="duplicateValues" dxfId="4103" priority="50"/>
    <cfRule type="duplicateValues" dxfId="4102" priority="49"/>
    <cfRule type="duplicateValues" dxfId="4101" priority="48"/>
    <cfRule type="duplicateValues" dxfId="4100" priority="47"/>
  </conditionalFormatting>
  <conditionalFormatting sqref="A54:A56">
    <cfRule type="duplicateValues" dxfId="4099" priority="46"/>
    <cfRule type="duplicateValues" dxfId="4098" priority="45"/>
    <cfRule type="duplicateValues" dxfId="4097" priority="44"/>
    <cfRule type="duplicateValues" dxfId="4096" priority="43"/>
  </conditionalFormatting>
  <conditionalFormatting sqref="A57">
    <cfRule type="duplicateValues" dxfId="4095" priority="42"/>
    <cfRule type="duplicateValues" dxfId="4094" priority="41"/>
    <cfRule type="duplicateValues" dxfId="4093" priority="40"/>
    <cfRule type="duplicateValues" dxfId="4092" priority="39"/>
  </conditionalFormatting>
  <conditionalFormatting sqref="A61">
    <cfRule type="duplicateValues" dxfId="4091" priority="36"/>
    <cfRule type="duplicateValues" dxfId="4090" priority="35"/>
    <cfRule type="duplicateValues" dxfId="4089" priority="38"/>
    <cfRule type="duplicateValues" dxfId="4088" priority="37"/>
  </conditionalFormatting>
  <conditionalFormatting sqref="A66">
    <cfRule type="duplicateValues" dxfId="4087" priority="32"/>
    <cfRule type="duplicateValues" dxfId="4086" priority="31"/>
    <cfRule type="duplicateValues" dxfId="4085" priority="34"/>
    <cfRule type="duplicateValues" dxfId="4084" priority="33"/>
  </conditionalFormatting>
  <conditionalFormatting sqref="A70:A72">
    <cfRule type="duplicateValues" dxfId="4083" priority="30"/>
    <cfRule type="duplicateValues" dxfId="4082" priority="29"/>
    <cfRule type="duplicateValues" dxfId="4081" priority="28"/>
    <cfRule type="duplicateValues" dxfId="4080" priority="27"/>
  </conditionalFormatting>
  <conditionalFormatting sqref="A73">
    <cfRule type="duplicateValues" dxfId="4079" priority="26"/>
    <cfRule type="duplicateValues" dxfId="4078" priority="25"/>
    <cfRule type="duplicateValues" dxfId="4077" priority="24"/>
    <cfRule type="duplicateValues" dxfId="4076" priority="23"/>
  </conditionalFormatting>
  <conditionalFormatting sqref="A75:A76">
    <cfRule type="duplicateValues" dxfId="4075" priority="22"/>
    <cfRule type="duplicateValues" dxfId="4074" priority="21"/>
    <cfRule type="duplicateValues" dxfId="4073" priority="19"/>
    <cfRule type="duplicateValues" dxfId="4072" priority="20"/>
  </conditionalFormatting>
  <conditionalFormatting sqref="A77:A78">
    <cfRule type="duplicateValues" dxfId="4071" priority="16"/>
    <cfRule type="duplicateValues" dxfId="4070" priority="15"/>
    <cfRule type="duplicateValues" dxfId="4069" priority="17"/>
    <cfRule type="duplicateValues" dxfId="4068" priority="18"/>
  </conditionalFormatting>
  <conditionalFormatting sqref="A79">
    <cfRule type="duplicateValues" dxfId="4067" priority="12"/>
    <cfRule type="duplicateValues" dxfId="4066" priority="11"/>
    <cfRule type="duplicateValues" dxfId="4065" priority="14"/>
    <cfRule type="duplicateValues" dxfId="4064" priority="13"/>
  </conditionalFormatting>
  <conditionalFormatting sqref="A80">
    <cfRule type="duplicateValues" dxfId="4063" priority="10"/>
    <cfRule type="duplicateValues" dxfId="4062" priority="9"/>
    <cfRule type="duplicateValues" dxfId="4061" priority="7"/>
    <cfRule type="duplicateValues" dxfId="4060" priority="8"/>
  </conditionalFormatting>
  <conditionalFormatting sqref="A84:A91">
    <cfRule type="duplicateValues" dxfId="4059" priority="6"/>
    <cfRule type="duplicateValues" dxfId="4058" priority="5"/>
    <cfRule type="duplicateValues" dxfId="4057" priority="4"/>
    <cfRule type="duplicateValues" dxfId="4056" priority="3"/>
    <cfRule type="duplicateValues" dxfId="4055" priority="2"/>
    <cfRule type="duplicateValues" dxfId="4054"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filterMode="1"/>
  <dimension ref="B1:Z413"/>
  <sheetViews>
    <sheetView topLeftCell="A25" zoomScale="55" zoomScaleNormal="70" workbookViewId="0">
      <pane ySplit="3" topLeftCell="A225" activePane="bottomLeft" state="frozen"/>
      <selection activeCell="A22" sqref="A22"/>
      <selection pane="bottomLeft" activeCell="K408" sqref="K408"/>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2" style="4" bestFit="1" customWidth="1"/>
    <col min="6" max="6" width="11" style="4" customWidth="1"/>
    <col min="7" max="7" width="17.453125" style="4" hidden="1" customWidth="1"/>
    <col min="8" max="8" width="18.08984375" style="39" customWidth="1"/>
    <col min="9" max="9" width="13.26953125" style="39" customWidth="1"/>
    <col min="10" max="10" width="13.1796875" style="39" customWidth="1"/>
    <col min="11" max="11" width="11.7265625" style="39" customWidth="1"/>
    <col min="12" max="12" width="11.81640625" style="39" customWidth="1"/>
    <col min="13" max="13" width="12.7265625" style="39" customWidth="1"/>
    <col min="14" max="14" width="17" style="39" customWidth="1"/>
    <col min="15" max="15" width="11.81640625" style="39" customWidth="1"/>
    <col min="16" max="16" width="17.54296875" style="40" hidden="1" customWidth="1"/>
    <col min="17" max="17" width="11.453125" style="41" customWidth="1"/>
    <col min="18" max="18" width="19.453125" style="1" customWidth="1"/>
    <col min="19" max="19" width="12.453125" style="2" customWidth="1"/>
    <col min="20" max="20" width="15" style="2" hidden="1" customWidth="1"/>
    <col min="21" max="21" width="16.1796875" style="2" hidden="1" customWidth="1"/>
    <col min="22" max="22" width="14.54296875" style="2" hidden="1" customWidth="1"/>
    <col min="23" max="23" width="16.7265625" style="2" customWidth="1"/>
    <col min="24" max="24" width="43.26953125" style="3" hidden="1" customWidth="1"/>
    <col min="25" max="25" width="9.26953125" style="4" hidden="1" customWidth="1"/>
    <col min="26" max="26" width="22.1796875" style="5" customWidth="1"/>
    <col min="27" max="16384" width="9.1796875" style="5"/>
  </cols>
  <sheetData>
    <row r="1" spans="2:25" ht="35.5" hidden="1" customHeight="1" thickBot="1" x14ac:dyDescent="0.4">
      <c r="B1" s="781" t="s">
        <v>0</v>
      </c>
      <c r="C1" s="782"/>
      <c r="D1" s="782"/>
      <c r="E1" s="782"/>
      <c r="F1" s="782"/>
      <c r="G1" s="782"/>
      <c r="H1" s="782"/>
      <c r="I1" s="782"/>
      <c r="J1" s="782"/>
      <c r="K1" s="782"/>
      <c r="L1" s="782"/>
      <c r="M1" s="782"/>
      <c r="N1" s="782"/>
      <c r="O1" s="782"/>
      <c r="P1" s="782"/>
      <c r="Q1" s="783"/>
      <c r="R1" s="158"/>
      <c r="S1" s="159"/>
      <c r="T1" s="159"/>
      <c r="U1" s="159"/>
      <c r="V1" s="159"/>
      <c r="W1" s="159"/>
      <c r="X1" s="160"/>
    </row>
    <row r="2" spans="2:25" ht="19.5" hidden="1" customHeight="1" thickBot="1" x14ac:dyDescent="0.4">
      <c r="B2" s="778" t="s">
        <v>1</v>
      </c>
      <c r="C2" s="779"/>
      <c r="D2" s="779"/>
      <c r="E2" s="779"/>
      <c r="F2" s="779"/>
      <c r="G2" s="779"/>
      <c r="H2" s="779"/>
      <c r="I2" s="779"/>
      <c r="J2" s="779"/>
      <c r="K2" s="779"/>
      <c r="L2" s="779"/>
      <c r="M2" s="779"/>
      <c r="N2" s="779"/>
      <c r="O2" s="779"/>
      <c r="P2" s="779"/>
      <c r="Q2" s="780"/>
      <c r="R2" s="2"/>
      <c r="X2" s="161"/>
    </row>
    <row r="3" spans="2:25" ht="19.5" hidden="1" customHeight="1" thickBot="1" x14ac:dyDescent="0.4">
      <c r="B3" s="778" t="s">
        <v>2</v>
      </c>
      <c r="C3" s="779"/>
      <c r="D3" s="779"/>
      <c r="E3" s="779"/>
      <c r="F3" s="779"/>
      <c r="G3" s="779"/>
      <c r="H3" s="780"/>
      <c r="I3" s="778" t="s">
        <v>3</v>
      </c>
      <c r="J3" s="779"/>
      <c r="K3" s="779"/>
      <c r="L3" s="780"/>
      <c r="M3" s="779" t="s">
        <v>498</v>
      </c>
      <c r="N3" s="779"/>
      <c r="O3" s="779"/>
      <c r="P3" s="779"/>
      <c r="Q3" s="780"/>
      <c r="R3" s="4"/>
      <c r="X3" s="161"/>
    </row>
    <row r="4" spans="2:25" ht="19.5" hidden="1" customHeight="1" thickBot="1" x14ac:dyDescent="0.4">
      <c r="B4" s="775" t="s">
        <v>4</v>
      </c>
      <c r="C4" s="776"/>
      <c r="D4" s="776"/>
      <c r="E4" s="776"/>
      <c r="F4" s="776"/>
      <c r="G4" s="776"/>
      <c r="H4" s="777"/>
      <c r="I4" s="778" t="s">
        <v>5</v>
      </c>
      <c r="J4" s="779"/>
      <c r="K4" s="779"/>
      <c r="L4" s="780"/>
      <c r="M4" s="779" t="s">
        <v>6</v>
      </c>
      <c r="N4" s="779"/>
      <c r="O4" s="779"/>
      <c r="P4" s="779"/>
      <c r="Q4" s="780"/>
      <c r="R4" s="4"/>
      <c r="S4" s="2">
        <f>458+94.23+9.48</f>
        <v>561.71</v>
      </c>
      <c r="X4" s="161"/>
    </row>
    <row r="5" spans="2:25" s="9" customFormat="1" ht="22.5" hidden="1" customHeight="1" thickBot="1" x14ac:dyDescent="0.4">
      <c r="B5" s="6" t="s">
        <v>7</v>
      </c>
      <c r="C5" s="784" t="s">
        <v>8</v>
      </c>
      <c r="D5" s="784"/>
      <c r="E5" s="785" t="s">
        <v>9</v>
      </c>
      <c r="F5" s="786"/>
      <c r="G5" s="7" t="s">
        <v>10</v>
      </c>
      <c r="H5" s="7" t="s">
        <v>11</v>
      </c>
      <c r="I5" s="8" t="s">
        <v>12</v>
      </c>
      <c r="J5" s="8" t="s">
        <v>13</v>
      </c>
      <c r="K5" s="7" t="s">
        <v>14</v>
      </c>
      <c r="L5" s="8" t="s">
        <v>15</v>
      </c>
      <c r="M5" s="787" t="s">
        <v>16</v>
      </c>
      <c r="N5" s="788"/>
      <c r="O5" s="788"/>
      <c r="P5" s="788"/>
      <c r="Q5" s="789"/>
      <c r="R5" s="171"/>
      <c r="X5" s="162"/>
      <c r="Y5" s="10"/>
    </row>
    <row r="6" spans="2:25" s="15" customFormat="1" ht="24.75" hidden="1" customHeight="1" x14ac:dyDescent="0.35">
      <c r="B6" s="11">
        <v>1</v>
      </c>
      <c r="C6" s="727" t="s">
        <v>17</v>
      </c>
      <c r="D6" s="727"/>
      <c r="E6" s="728" t="s">
        <v>18</v>
      </c>
      <c r="F6" s="729"/>
      <c r="G6" s="12">
        <v>136.70500000000001</v>
      </c>
      <c r="H6" s="13">
        <v>126</v>
      </c>
      <c r="I6" s="14">
        <f>87.055+32.269+7</f>
        <v>126.32400000000001</v>
      </c>
      <c r="J6" s="70">
        <f>G6-I6</f>
        <v>10.381</v>
      </c>
      <c r="K6" s="13">
        <f>17.381-7</f>
        <v>10.381</v>
      </c>
      <c r="L6" s="14"/>
      <c r="M6" s="751"/>
      <c r="N6" s="752"/>
      <c r="O6" s="752"/>
      <c r="P6" s="752"/>
      <c r="Q6" s="753"/>
      <c r="R6" s="172"/>
      <c r="X6" s="163"/>
      <c r="Y6" s="16"/>
    </row>
    <row r="7" spans="2:25" s="15" customFormat="1" ht="22.5" hidden="1" customHeight="1" x14ac:dyDescent="0.35">
      <c r="B7" s="17">
        <v>2</v>
      </c>
      <c r="C7" s="790" t="s">
        <v>283</v>
      </c>
      <c r="D7" s="790"/>
      <c r="E7" s="760" t="s">
        <v>18</v>
      </c>
      <c r="F7" s="761"/>
      <c r="G7" s="18">
        <v>136.70500000000001</v>
      </c>
      <c r="H7" s="19">
        <v>126</v>
      </c>
      <c r="I7" s="71">
        <f>69.41+32.269+7</f>
        <v>108.679</v>
      </c>
      <c r="J7" s="71">
        <f>G7-I7</f>
        <v>28.02600000000001</v>
      </c>
      <c r="K7" s="19"/>
      <c r="L7" s="18"/>
      <c r="M7" s="762"/>
      <c r="N7" s="763"/>
      <c r="O7" s="763"/>
      <c r="P7" s="763"/>
      <c r="Q7" s="764"/>
      <c r="R7" s="172"/>
      <c r="X7" s="163"/>
      <c r="Y7" s="16"/>
    </row>
    <row r="8" spans="2:25" s="15" customFormat="1" ht="22.5" hidden="1" customHeight="1" thickBot="1" x14ac:dyDescent="0.4">
      <c r="B8" s="20">
        <v>3</v>
      </c>
      <c r="C8" s="765" t="s">
        <v>19</v>
      </c>
      <c r="D8" s="766"/>
      <c r="E8" s="767" t="s">
        <v>20</v>
      </c>
      <c r="F8" s="768"/>
      <c r="G8" s="21">
        <v>34</v>
      </c>
      <c r="H8" s="22">
        <v>34</v>
      </c>
      <c r="I8" s="21"/>
      <c r="J8" s="23"/>
      <c r="K8" s="22"/>
      <c r="L8" s="21"/>
      <c r="M8" s="769"/>
      <c r="N8" s="770"/>
      <c r="O8" s="770"/>
      <c r="P8" s="770"/>
      <c r="Q8" s="771"/>
      <c r="R8" s="172"/>
      <c r="X8" s="163"/>
      <c r="Y8" s="16"/>
    </row>
    <row r="9" spans="2:25" s="15" customFormat="1" ht="22.5" hidden="1" customHeight="1" x14ac:dyDescent="0.35">
      <c r="B9" s="724">
        <v>4</v>
      </c>
      <c r="C9" s="727" t="s">
        <v>21</v>
      </c>
      <c r="D9" s="727"/>
      <c r="E9" s="728" t="s">
        <v>20</v>
      </c>
      <c r="F9" s="729"/>
      <c r="G9" s="12">
        <v>371</v>
      </c>
      <c r="H9" s="13">
        <v>165</v>
      </c>
      <c r="I9" s="12">
        <f>S27</f>
        <v>363</v>
      </c>
      <c r="J9" s="12">
        <f>G9-I9</f>
        <v>8</v>
      </c>
      <c r="K9" s="13"/>
      <c r="L9" s="12">
        <f>COUNTIF($S$28:$S$1164, "WIP")</f>
        <v>0</v>
      </c>
      <c r="M9" s="751"/>
      <c r="N9" s="752"/>
      <c r="O9" s="752"/>
      <c r="P9" s="752"/>
      <c r="Q9" s="753"/>
      <c r="R9" s="172"/>
      <c r="S9" s="173"/>
      <c r="U9" s="173"/>
      <c r="X9" s="163"/>
      <c r="Y9" s="16"/>
    </row>
    <row r="10" spans="2:25" s="15" customFormat="1" ht="22.5" hidden="1" customHeight="1" x14ac:dyDescent="0.35">
      <c r="B10" s="725"/>
      <c r="C10" s="733" t="s">
        <v>22</v>
      </c>
      <c r="D10" s="733"/>
      <c r="E10" s="734" t="s">
        <v>20</v>
      </c>
      <c r="F10" s="735"/>
      <c r="G10" s="24"/>
      <c r="H10" s="19"/>
      <c r="I10" s="24">
        <v>13</v>
      </c>
      <c r="J10" s="24"/>
      <c r="K10" s="24"/>
      <c r="L10" s="24"/>
      <c r="M10" s="754"/>
      <c r="N10" s="755"/>
      <c r="O10" s="755"/>
      <c r="P10" s="755"/>
      <c r="Q10" s="756"/>
      <c r="R10" s="172"/>
      <c r="X10" s="163"/>
      <c r="Y10" s="16"/>
    </row>
    <row r="11" spans="2:25" s="15" customFormat="1" ht="22.5" hidden="1" customHeight="1" thickBot="1" x14ac:dyDescent="0.4">
      <c r="B11" s="726"/>
      <c r="C11" s="718" t="s">
        <v>23</v>
      </c>
      <c r="D11" s="718"/>
      <c r="E11" s="719" t="s">
        <v>20</v>
      </c>
      <c r="F11" s="720"/>
      <c r="G11" s="25"/>
      <c r="H11" s="22"/>
      <c r="I11" s="25"/>
      <c r="J11" s="25"/>
      <c r="K11" s="25"/>
      <c r="L11" s="25"/>
      <c r="M11" s="757"/>
      <c r="N11" s="758"/>
      <c r="O11" s="758"/>
      <c r="P11" s="758"/>
      <c r="Q11" s="759"/>
      <c r="R11" s="172"/>
      <c r="X11" s="163"/>
      <c r="Y11" s="16"/>
    </row>
    <row r="12" spans="2:25" s="15" customFormat="1" ht="22.5" hidden="1" customHeight="1" thickBot="1" x14ac:dyDescent="0.4">
      <c r="B12" s="26">
        <v>5</v>
      </c>
      <c r="C12" s="745" t="s">
        <v>24</v>
      </c>
      <c r="D12" s="745"/>
      <c r="E12" s="746" t="s">
        <v>20</v>
      </c>
      <c r="F12" s="747"/>
      <c r="G12" s="27">
        <v>346</v>
      </c>
      <c r="H12" s="28"/>
      <c r="I12" s="29">
        <v>94</v>
      </c>
      <c r="J12" s="27">
        <f>G12-I12</f>
        <v>252</v>
      </c>
      <c r="K12" s="28"/>
      <c r="L12" s="27"/>
      <c r="M12" s="748"/>
      <c r="N12" s="749"/>
      <c r="O12" s="749"/>
      <c r="P12" s="749"/>
      <c r="Q12" s="750"/>
      <c r="R12" s="172"/>
      <c r="X12" s="163"/>
      <c r="Y12" s="16"/>
    </row>
    <row r="13" spans="2:25" s="15" customFormat="1" ht="22.5" hidden="1" customHeight="1" x14ac:dyDescent="0.35">
      <c r="B13" s="724">
        <v>6</v>
      </c>
      <c r="C13" s="727" t="s">
        <v>25</v>
      </c>
      <c r="D13" s="727"/>
      <c r="E13" s="728" t="s">
        <v>20</v>
      </c>
      <c r="F13" s="729"/>
      <c r="G13" s="30">
        <f>G9</f>
        <v>371</v>
      </c>
      <c r="H13" s="13">
        <v>98</v>
      </c>
      <c r="I13" s="31">
        <f>'Erection Compiled'!I5</f>
        <v>318</v>
      </c>
      <c r="J13" s="13">
        <f>G13-I13</f>
        <v>53</v>
      </c>
      <c r="K13" s="13"/>
      <c r="L13" s="12">
        <f>COUNTIF('Erection Compiled'!I6:I393,"WIP")</f>
        <v>0</v>
      </c>
      <c r="M13" s="730"/>
      <c r="N13" s="731"/>
      <c r="O13" s="731"/>
      <c r="P13" s="731"/>
      <c r="Q13" s="732"/>
      <c r="R13" s="16"/>
      <c r="S13" s="172"/>
      <c r="T13" s="172"/>
      <c r="U13" s="172"/>
      <c r="V13" s="172"/>
      <c r="W13" s="172"/>
      <c r="X13" s="163"/>
      <c r="Y13" s="16"/>
    </row>
    <row r="14" spans="2:25" s="15" customFormat="1" ht="22.5" hidden="1" customHeight="1" x14ac:dyDescent="0.35">
      <c r="B14" s="725"/>
      <c r="C14" s="733" t="s">
        <v>22</v>
      </c>
      <c r="D14" s="733"/>
      <c r="E14" s="734" t="s">
        <v>20</v>
      </c>
      <c r="F14" s="735"/>
      <c r="G14" s="32"/>
      <c r="H14" s="19"/>
      <c r="I14" s="33">
        <v>4</v>
      </c>
      <c r="J14" s="34"/>
      <c r="K14" s="34"/>
      <c r="L14" s="24"/>
      <c r="M14" s="736"/>
      <c r="N14" s="737"/>
      <c r="O14" s="737"/>
      <c r="P14" s="737"/>
      <c r="Q14" s="738"/>
      <c r="R14" s="16"/>
      <c r="S14" s="172"/>
      <c r="T14" s="172"/>
      <c r="U14" s="172"/>
      <c r="V14" s="172"/>
      <c r="W14" s="172"/>
      <c r="X14" s="163"/>
      <c r="Y14" s="16"/>
    </row>
    <row r="15" spans="2:25" s="15" customFormat="1" ht="22.5" hidden="1" customHeight="1" thickBot="1" x14ac:dyDescent="0.4">
      <c r="B15" s="726"/>
      <c r="C15" s="718" t="s">
        <v>23</v>
      </c>
      <c r="D15" s="718"/>
      <c r="E15" s="719" t="s">
        <v>20</v>
      </c>
      <c r="F15" s="720"/>
      <c r="G15" s="35"/>
      <c r="H15" s="22"/>
      <c r="I15" s="36"/>
      <c r="J15" s="37"/>
      <c r="K15" s="37"/>
      <c r="L15" s="25"/>
      <c r="M15" s="721"/>
      <c r="N15" s="722"/>
      <c r="O15" s="722"/>
      <c r="P15" s="722"/>
      <c r="Q15" s="723"/>
      <c r="R15" s="16"/>
      <c r="S15" s="172"/>
      <c r="T15" s="172"/>
      <c r="U15" s="172"/>
      <c r="V15" s="172"/>
      <c r="W15" s="172"/>
      <c r="X15" s="163"/>
      <c r="Y15" s="16"/>
    </row>
    <row r="16" spans="2:25" s="15" customFormat="1" ht="22.5" hidden="1" customHeight="1" x14ac:dyDescent="0.35">
      <c r="B16" s="724">
        <v>7</v>
      </c>
      <c r="C16" s="727" t="s">
        <v>26</v>
      </c>
      <c r="D16" s="727"/>
      <c r="E16" s="728" t="s">
        <v>20</v>
      </c>
      <c r="F16" s="729"/>
      <c r="G16" s="30">
        <f>G7</f>
        <v>136.70500000000001</v>
      </c>
      <c r="H16" s="13">
        <v>0</v>
      </c>
      <c r="I16" s="13">
        <v>0</v>
      </c>
      <c r="J16" s="13">
        <f>G16-I16</f>
        <v>136.70500000000001</v>
      </c>
      <c r="K16" s="13"/>
      <c r="L16" s="12"/>
      <c r="M16" s="730"/>
      <c r="N16" s="731"/>
      <c r="O16" s="731"/>
      <c r="P16" s="731"/>
      <c r="Q16" s="732"/>
      <c r="R16" s="16"/>
      <c r="S16" s="172"/>
      <c r="T16" s="172"/>
      <c r="U16" s="172"/>
      <c r="V16" s="172"/>
      <c r="W16" s="172"/>
      <c r="X16" s="163"/>
      <c r="Y16" s="16"/>
    </row>
    <row r="17" spans="2:26" s="15" customFormat="1" ht="22.5" hidden="1" customHeight="1" x14ac:dyDescent="0.35">
      <c r="B17" s="725"/>
      <c r="C17" s="733" t="s">
        <v>22</v>
      </c>
      <c r="D17" s="733"/>
      <c r="E17" s="734" t="s">
        <v>20</v>
      </c>
      <c r="F17" s="735"/>
      <c r="G17" s="32"/>
      <c r="H17" s="19"/>
      <c r="I17" s="34"/>
      <c r="J17" s="34"/>
      <c r="K17" s="34"/>
      <c r="L17" s="24"/>
      <c r="M17" s="736"/>
      <c r="N17" s="737"/>
      <c r="O17" s="737"/>
      <c r="P17" s="737"/>
      <c r="Q17" s="738"/>
      <c r="R17" s="16"/>
      <c r="S17" s="172"/>
      <c r="T17" s="172"/>
      <c r="U17" s="172"/>
      <c r="V17" s="172"/>
      <c r="W17" s="172"/>
      <c r="X17" s="163"/>
      <c r="Y17" s="16"/>
    </row>
    <row r="18" spans="2:26" s="15" customFormat="1" ht="22.5" hidden="1" customHeight="1" thickBot="1" x14ac:dyDescent="0.4">
      <c r="B18" s="726"/>
      <c r="C18" s="718" t="s">
        <v>23</v>
      </c>
      <c r="D18" s="718"/>
      <c r="E18" s="719" t="s">
        <v>20</v>
      </c>
      <c r="F18" s="720"/>
      <c r="G18" s="35"/>
      <c r="H18" s="22"/>
      <c r="I18" s="37"/>
      <c r="J18" s="37"/>
      <c r="K18" s="37"/>
      <c r="L18" s="37"/>
      <c r="M18" s="721"/>
      <c r="N18" s="722"/>
      <c r="O18" s="722"/>
      <c r="P18" s="722"/>
      <c r="Q18" s="723"/>
      <c r="R18" s="16"/>
      <c r="S18" s="172"/>
      <c r="T18" s="172"/>
      <c r="U18" s="172"/>
      <c r="V18" s="172"/>
      <c r="W18" s="172"/>
      <c r="X18" s="163"/>
      <c r="Y18" s="16"/>
    </row>
    <row r="19" spans="2:26" ht="6" hidden="1" customHeight="1" thickBot="1" x14ac:dyDescent="0.35">
      <c r="B19" s="164"/>
      <c r="X19" s="161"/>
    </row>
    <row r="20" spans="2:26" ht="74.25" hidden="1" customHeight="1" thickBot="1" x14ac:dyDescent="0.4">
      <c r="B20" s="739" t="s">
        <v>417</v>
      </c>
      <c r="C20" s="740"/>
      <c r="D20" s="740"/>
      <c r="E20" s="740"/>
      <c r="F20" s="740"/>
      <c r="G20" s="740"/>
      <c r="H20" s="740"/>
      <c r="I20" s="740"/>
      <c r="J20" s="740"/>
      <c r="K20" s="740"/>
      <c r="L20" s="740"/>
      <c r="M20" s="740"/>
      <c r="N20" s="740"/>
      <c r="O20" s="740"/>
      <c r="P20" s="740"/>
      <c r="Q20" s="741"/>
      <c r="X20" s="161"/>
    </row>
    <row r="21" spans="2:26" ht="79.5" hidden="1" customHeight="1" thickBot="1" x14ac:dyDescent="0.35">
      <c r="B21" s="742" t="s">
        <v>282</v>
      </c>
      <c r="C21" s="743"/>
      <c r="D21" s="743"/>
      <c r="E21" s="743"/>
      <c r="F21" s="743"/>
      <c r="G21" s="743"/>
      <c r="H21" s="743"/>
      <c r="I21" s="743"/>
      <c r="J21" s="743"/>
      <c r="K21" s="743"/>
      <c r="L21" s="743"/>
      <c r="M21" s="743"/>
      <c r="N21" s="743"/>
      <c r="O21" s="743"/>
      <c r="P21" s="743"/>
      <c r="Q21" s="744"/>
      <c r="T21" s="174"/>
      <c r="U21" s="175"/>
      <c r="V21" s="175"/>
      <c r="W21" s="176"/>
      <c r="X21" s="161"/>
    </row>
    <row r="22" spans="2:26" hidden="1" x14ac:dyDescent="0.35">
      <c r="B22" s="772"/>
      <c r="C22" s="773"/>
      <c r="D22" s="773"/>
      <c r="E22" s="773"/>
      <c r="F22" s="773"/>
      <c r="G22" s="773"/>
      <c r="H22" s="773"/>
      <c r="I22" s="773"/>
      <c r="J22" s="773"/>
      <c r="K22" s="773"/>
      <c r="L22" s="773"/>
      <c r="M22" s="773"/>
      <c r="N22" s="773"/>
      <c r="O22" s="773"/>
      <c r="P22" s="773"/>
      <c r="Q22" s="773"/>
      <c r="R22" s="773"/>
      <c r="S22" s="773"/>
      <c r="T22" s="773"/>
      <c r="U22" s="773"/>
      <c r="V22" s="773"/>
      <c r="W22" s="774"/>
      <c r="X22" s="516"/>
    </row>
    <row r="23" spans="2:26" ht="18.5" hidden="1" x14ac:dyDescent="0.35">
      <c r="B23" s="703" t="s">
        <v>29</v>
      </c>
      <c r="C23" s="703"/>
      <c r="D23" s="703"/>
      <c r="E23" s="703"/>
      <c r="F23" s="703"/>
      <c r="G23" s="703"/>
      <c r="H23" s="703"/>
      <c r="I23" s="703"/>
      <c r="J23" s="703"/>
      <c r="K23" s="703"/>
      <c r="L23" s="703"/>
      <c r="M23" s="703"/>
      <c r="N23" s="703"/>
      <c r="O23" s="703"/>
      <c r="P23" s="703"/>
      <c r="Q23" s="703"/>
      <c r="R23" s="703"/>
      <c r="S23" s="703"/>
      <c r="T23" s="703"/>
      <c r="U23" s="703"/>
      <c r="V23" s="703"/>
      <c r="W23" s="703"/>
      <c r="X23" s="517"/>
    </row>
    <row r="24" spans="2:26" ht="18.5" hidden="1" x14ac:dyDescent="0.35">
      <c r="B24" s="703" t="s">
        <v>509</v>
      </c>
      <c r="C24" s="703"/>
      <c r="D24" s="703"/>
      <c r="E24" s="703"/>
      <c r="F24" s="703"/>
      <c r="G24" s="703"/>
      <c r="H24" s="703"/>
      <c r="I24" s="703"/>
      <c r="J24" s="703"/>
      <c r="K24" s="704"/>
      <c r="L24" s="704"/>
      <c r="M24" s="704"/>
      <c r="N24" s="704"/>
      <c r="O24" s="704"/>
      <c r="P24" s="704"/>
      <c r="Q24" s="704"/>
      <c r="R24" s="704"/>
      <c r="S24" s="703"/>
      <c r="T24" s="703"/>
      <c r="U24" s="703"/>
      <c r="V24" s="703"/>
      <c r="W24" s="703"/>
      <c r="X24" s="705"/>
    </row>
    <row r="25" spans="2:26" s="15" customFormat="1" ht="32" customHeight="1" x14ac:dyDescent="0.35">
      <c r="B25" s="706" t="s">
        <v>30</v>
      </c>
      <c r="C25" s="708" t="s">
        <v>31</v>
      </c>
      <c r="D25" s="710" t="s">
        <v>32</v>
      </c>
      <c r="E25" s="706" t="s">
        <v>33</v>
      </c>
      <c r="F25" s="706" t="s">
        <v>34</v>
      </c>
      <c r="G25" s="706" t="s">
        <v>35</v>
      </c>
      <c r="H25" s="697" t="s">
        <v>36</v>
      </c>
      <c r="I25" s="697"/>
      <c r="J25" s="697"/>
      <c r="K25" s="712" t="s">
        <v>37</v>
      </c>
      <c r="L25" s="712"/>
      <c r="M25" s="697" t="s">
        <v>38</v>
      </c>
      <c r="N25" s="695" t="s">
        <v>39</v>
      </c>
      <c r="O25" s="697" t="s">
        <v>40</v>
      </c>
      <c r="P25" s="699" t="s">
        <v>41</v>
      </c>
      <c r="Q25" s="701" t="s">
        <v>42</v>
      </c>
      <c r="R25" s="710" t="s">
        <v>43</v>
      </c>
      <c r="S25" s="710" t="s">
        <v>44</v>
      </c>
      <c r="T25" s="713" t="s">
        <v>45</v>
      </c>
      <c r="U25" s="714"/>
      <c r="V25" s="715" t="s">
        <v>46</v>
      </c>
      <c r="W25" s="710"/>
      <c r="X25" s="716" t="s">
        <v>47</v>
      </c>
      <c r="Y25" s="16"/>
    </row>
    <row r="26" spans="2:26" s="15" customFormat="1" ht="33" customHeight="1" thickBot="1" x14ac:dyDescent="0.4">
      <c r="B26" s="707"/>
      <c r="C26" s="709"/>
      <c r="D26" s="711"/>
      <c r="E26" s="707"/>
      <c r="F26" s="707"/>
      <c r="G26" s="707"/>
      <c r="H26" s="178" t="s">
        <v>48</v>
      </c>
      <c r="I26" s="178" t="s">
        <v>49</v>
      </c>
      <c r="J26" s="178" t="s">
        <v>50</v>
      </c>
      <c r="K26" s="179" t="s">
        <v>51</v>
      </c>
      <c r="L26" s="179" t="s">
        <v>52</v>
      </c>
      <c r="M26" s="698"/>
      <c r="N26" s="696"/>
      <c r="O26" s="698"/>
      <c r="P26" s="700"/>
      <c r="Q26" s="702"/>
      <c r="R26" s="711"/>
      <c r="S26" s="711"/>
      <c r="T26" s="181" t="s">
        <v>53</v>
      </c>
      <c r="U26" s="42" t="s">
        <v>54</v>
      </c>
      <c r="V26" s="42" t="s">
        <v>53</v>
      </c>
      <c r="W26" s="177" t="s">
        <v>54</v>
      </c>
      <c r="X26" s="717"/>
      <c r="Y26" s="16"/>
    </row>
    <row r="27" spans="2:26" ht="27.75" hidden="1" customHeight="1" thickBot="1" x14ac:dyDescent="0.4">
      <c r="B27" s="694" t="s">
        <v>55</v>
      </c>
      <c r="C27" s="694"/>
      <c r="D27" s="694"/>
      <c r="E27" s="694"/>
      <c r="F27" s="694"/>
      <c r="G27" s="694"/>
      <c r="H27" s="197">
        <f t="shared" ref="H27:P27" si="0">SUM(H28:H442)</f>
        <v>140369.90400000001</v>
      </c>
      <c r="I27" s="197">
        <f t="shared" si="0"/>
        <v>7232.269200000007</v>
      </c>
      <c r="J27" s="197">
        <f t="shared" si="0"/>
        <v>115017.55440000002</v>
      </c>
      <c r="K27" s="197">
        <f t="shared" si="0"/>
        <v>17533.203000000056</v>
      </c>
      <c r="L27" s="197">
        <f t="shared" si="0"/>
        <v>1623.0629999999994</v>
      </c>
      <c r="M27" s="197">
        <f t="shared" si="0"/>
        <v>106606.56000000011</v>
      </c>
      <c r="N27" s="197">
        <f t="shared" si="0"/>
        <v>1168820.4399999997</v>
      </c>
      <c r="O27" s="197">
        <f t="shared" si="0"/>
        <v>440.96250600000309</v>
      </c>
      <c r="P27" s="198">
        <f t="shared" si="0"/>
        <v>307074973.86255628</v>
      </c>
      <c r="Q27" s="199"/>
      <c r="R27" s="200"/>
      <c r="S27" s="200">
        <f>COUNTIF(S28:S609,"Complete")</f>
        <v>363</v>
      </c>
      <c r="T27" s="169"/>
      <c r="U27" s="170"/>
      <c r="V27" s="170"/>
      <c r="W27" s="200"/>
      <c r="X27" s="185"/>
    </row>
    <row r="28" spans="2:26" ht="35.25" hidden="1" customHeight="1" x14ac:dyDescent="0.35">
      <c r="B28" s="44"/>
      <c r="C28" s="48" t="s">
        <v>56</v>
      </c>
      <c r="D28" s="44" t="s">
        <v>57</v>
      </c>
      <c r="E28" s="44" t="s">
        <v>58</v>
      </c>
      <c r="F28" s="44" t="s">
        <v>278</v>
      </c>
      <c r="G28" s="44" t="s">
        <v>59</v>
      </c>
      <c r="H28" s="19">
        <v>383</v>
      </c>
      <c r="I28" s="19">
        <v>20</v>
      </c>
      <c r="J28" s="19">
        <v>403</v>
      </c>
      <c r="K28" s="19">
        <v>47.77</v>
      </c>
      <c r="L28" s="19">
        <v>4.46</v>
      </c>
      <c r="M28" s="19">
        <v>264.87</v>
      </c>
      <c r="N28" s="19">
        <v>2353</v>
      </c>
      <c r="O28" s="19">
        <v>0.86627600000000005</v>
      </c>
      <c r="P28" s="495">
        <v>1126247.400108</v>
      </c>
      <c r="Q28" s="49">
        <v>45566</v>
      </c>
      <c r="R28" s="54" t="s">
        <v>60</v>
      </c>
      <c r="S28" s="51" t="s">
        <v>61</v>
      </c>
      <c r="T28" s="182">
        <v>45546</v>
      </c>
      <c r="U28" s="147">
        <v>45561</v>
      </c>
      <c r="V28" s="194">
        <v>45567</v>
      </c>
      <c r="W28" s="51">
        <v>45571</v>
      </c>
      <c r="X28" s="186"/>
      <c r="Y28" s="154">
        <v>1</v>
      </c>
    </row>
    <row r="29" spans="2:26" ht="35.25" hidden="1" customHeight="1" x14ac:dyDescent="0.35">
      <c r="B29" s="43"/>
      <c r="C29" s="48" t="s">
        <v>630</v>
      </c>
      <c r="D29" s="44" t="s">
        <v>181</v>
      </c>
      <c r="E29" s="43" t="s">
        <v>91</v>
      </c>
      <c r="F29" s="44" t="s">
        <v>278</v>
      </c>
      <c r="G29" s="19"/>
      <c r="H29" s="19">
        <f>K29*8</f>
        <v>1239.68</v>
      </c>
      <c r="I29" s="19">
        <f>L29*4.4</f>
        <v>70.180000000000007</v>
      </c>
      <c r="J29" s="19">
        <f>SUM(H29:I29)</f>
        <v>1309.8600000000001</v>
      </c>
      <c r="K29" s="19">
        <v>154.96</v>
      </c>
      <c r="L29" s="19">
        <v>15.95</v>
      </c>
      <c r="M29" s="19">
        <v>1192.7</v>
      </c>
      <c r="N29" s="19">
        <v>15096</v>
      </c>
      <c r="O29" s="19">
        <v>2.4950000000000001</v>
      </c>
      <c r="P29" s="19"/>
      <c r="Q29" s="49">
        <v>45944</v>
      </c>
      <c r="R29" s="52" t="s">
        <v>379</v>
      </c>
      <c r="S29" s="51" t="s">
        <v>61</v>
      </c>
      <c r="T29" s="143"/>
      <c r="U29" s="138"/>
      <c r="V29" s="149"/>
      <c r="W29" s="510">
        <v>45946</v>
      </c>
      <c r="X29" s="189"/>
      <c r="Y29" s="155"/>
    </row>
    <row r="30" spans="2:26" ht="35.25" hidden="1" customHeight="1" x14ac:dyDescent="0.35">
      <c r="B30" s="44"/>
      <c r="C30" s="48" t="s">
        <v>504</v>
      </c>
      <c r="D30" s="44" t="s">
        <v>475</v>
      </c>
      <c r="E30" s="44" t="s">
        <v>74</v>
      </c>
      <c r="F30" s="44" t="s">
        <v>278</v>
      </c>
      <c r="G30" s="44"/>
      <c r="H30" s="19">
        <f>K30*8</f>
        <v>614.16</v>
      </c>
      <c r="I30" s="19">
        <f>L30*4.4</f>
        <v>27.984000000000005</v>
      </c>
      <c r="J30" s="19">
        <f>SUM(H30:I30)</f>
        <v>642.14400000000001</v>
      </c>
      <c r="K30" s="19">
        <v>76.77</v>
      </c>
      <c r="L30" s="19">
        <v>6.36</v>
      </c>
      <c r="M30" s="19">
        <v>388.74</v>
      </c>
      <c r="N30" s="19">
        <v>3855</v>
      </c>
      <c r="O30" s="19">
        <v>2.348757</v>
      </c>
      <c r="P30" s="495">
        <v>1765261</v>
      </c>
      <c r="Q30" s="49">
        <v>45791</v>
      </c>
      <c r="R30" s="496" t="s">
        <v>379</v>
      </c>
      <c r="S30" s="51" t="s">
        <v>61</v>
      </c>
      <c r="T30" s="143"/>
      <c r="U30" s="138"/>
      <c r="V30" s="149"/>
      <c r="W30" s="510">
        <v>45808</v>
      </c>
      <c r="X30" s="189"/>
      <c r="Y30" s="155"/>
    </row>
    <row r="31" spans="2:26" ht="35.25" hidden="1" customHeight="1" x14ac:dyDescent="0.35">
      <c r="B31" s="44"/>
      <c r="C31" s="44" t="s">
        <v>103</v>
      </c>
      <c r="D31" s="44" t="s">
        <v>77</v>
      </c>
      <c r="E31" s="44" t="s">
        <v>58</v>
      </c>
      <c r="F31" s="44" t="s">
        <v>278</v>
      </c>
      <c r="G31" s="44" t="s">
        <v>59</v>
      </c>
      <c r="H31" s="19">
        <v>383</v>
      </c>
      <c r="I31" s="19">
        <v>20</v>
      </c>
      <c r="J31" s="19">
        <v>403</v>
      </c>
      <c r="K31" s="19">
        <v>47.77</v>
      </c>
      <c r="L31" s="19">
        <v>4.46</v>
      </c>
      <c r="M31" s="19">
        <v>264.87</v>
      </c>
      <c r="N31" s="19">
        <v>2353</v>
      </c>
      <c r="O31" s="19">
        <v>0.86627600000000005</v>
      </c>
      <c r="P31" s="495">
        <v>1126247.400108</v>
      </c>
      <c r="Q31" s="49">
        <v>45597</v>
      </c>
      <c r="R31" s="54" t="s">
        <v>60</v>
      </c>
      <c r="S31" s="51" t="s">
        <v>61</v>
      </c>
      <c r="T31" s="183">
        <v>45598</v>
      </c>
      <c r="U31" s="51">
        <v>45604</v>
      </c>
      <c r="V31" s="195">
        <v>45609</v>
      </c>
      <c r="W31" s="51">
        <v>45610</v>
      </c>
      <c r="X31" s="187"/>
      <c r="Y31" s="155">
        <v>2</v>
      </c>
      <c r="Z31" s="15"/>
    </row>
    <row r="32" spans="2:26" ht="35.25" hidden="1" customHeight="1" x14ac:dyDescent="0.35">
      <c r="B32" s="44"/>
      <c r="C32" s="48" t="s">
        <v>76</v>
      </c>
      <c r="D32" s="44" t="s">
        <v>77</v>
      </c>
      <c r="E32" s="44" t="s">
        <v>58</v>
      </c>
      <c r="F32" s="44" t="s">
        <v>278</v>
      </c>
      <c r="G32" s="44" t="s">
        <v>59</v>
      </c>
      <c r="H32" s="19">
        <v>383</v>
      </c>
      <c r="I32" s="19">
        <v>20</v>
      </c>
      <c r="J32" s="19">
        <v>403</v>
      </c>
      <c r="K32" s="19">
        <v>47.77</v>
      </c>
      <c r="L32" s="19">
        <v>4.46</v>
      </c>
      <c r="M32" s="19">
        <v>264.87</v>
      </c>
      <c r="N32" s="19">
        <v>2353</v>
      </c>
      <c r="O32" s="19">
        <v>0.86627600000000005</v>
      </c>
      <c r="P32" s="495">
        <v>1126247.400108</v>
      </c>
      <c r="Q32" s="49">
        <v>45566</v>
      </c>
      <c r="R32" s="50" t="s">
        <v>60</v>
      </c>
      <c r="S32" s="51" t="s">
        <v>61</v>
      </c>
      <c r="T32" s="146">
        <v>45566</v>
      </c>
      <c r="U32" s="46">
        <v>45571</v>
      </c>
      <c r="V32" s="148">
        <v>45573</v>
      </c>
      <c r="W32" s="51">
        <v>45576</v>
      </c>
      <c r="X32" s="166"/>
      <c r="Y32" s="154">
        <v>1</v>
      </c>
    </row>
    <row r="33" spans="2:26" s="15" customFormat="1" ht="35.25" hidden="1" customHeight="1" x14ac:dyDescent="0.35">
      <c r="B33" s="44"/>
      <c r="C33" s="48" t="s">
        <v>62</v>
      </c>
      <c r="D33" s="44" t="s">
        <v>63</v>
      </c>
      <c r="E33" s="44" t="s">
        <v>58</v>
      </c>
      <c r="F33" s="44" t="s">
        <v>278</v>
      </c>
      <c r="G33" s="44" t="s">
        <v>59</v>
      </c>
      <c r="H33" s="19">
        <v>383</v>
      </c>
      <c r="I33" s="19">
        <v>20</v>
      </c>
      <c r="J33" s="19">
        <v>403</v>
      </c>
      <c r="K33" s="19">
        <v>47.77</v>
      </c>
      <c r="L33" s="19">
        <v>4.46</v>
      </c>
      <c r="M33" s="19">
        <v>264.87</v>
      </c>
      <c r="N33" s="19">
        <v>2353</v>
      </c>
      <c r="O33" s="19">
        <v>0.86627600000000005</v>
      </c>
      <c r="P33" s="495">
        <v>1126247.400108</v>
      </c>
      <c r="Q33" s="49">
        <v>45566</v>
      </c>
      <c r="R33" s="54" t="s">
        <v>60</v>
      </c>
      <c r="S33" s="51" t="s">
        <v>61</v>
      </c>
      <c r="T33" s="146">
        <v>45551</v>
      </c>
      <c r="U33" s="46">
        <v>45556</v>
      </c>
      <c r="V33" s="148">
        <v>45584</v>
      </c>
      <c r="W33" s="51">
        <v>45586</v>
      </c>
      <c r="X33" s="166"/>
      <c r="Y33" s="154">
        <v>1</v>
      </c>
      <c r="Z33" s="5"/>
    </row>
    <row r="34" spans="2:26" ht="35.25" hidden="1" customHeight="1" x14ac:dyDescent="0.35">
      <c r="B34" s="44"/>
      <c r="C34" s="48" t="s">
        <v>64</v>
      </c>
      <c r="D34" s="44" t="s">
        <v>65</v>
      </c>
      <c r="E34" s="44" t="s">
        <v>58</v>
      </c>
      <c r="F34" s="44" t="s">
        <v>278</v>
      </c>
      <c r="G34" s="44" t="s">
        <v>66</v>
      </c>
      <c r="H34" s="19">
        <v>333</v>
      </c>
      <c r="I34" s="19">
        <v>19</v>
      </c>
      <c r="J34" s="19">
        <v>352</v>
      </c>
      <c r="K34" s="19">
        <v>41.54</v>
      </c>
      <c r="L34" s="19">
        <v>4.2300000000000004</v>
      </c>
      <c r="M34" s="19">
        <v>250.46</v>
      </c>
      <c r="N34" s="19">
        <v>1909</v>
      </c>
      <c r="O34" s="19">
        <v>0.86627600000000005</v>
      </c>
      <c r="P34" s="495">
        <v>984923.63610800006</v>
      </c>
      <c r="Q34" s="49">
        <v>45566</v>
      </c>
      <c r="R34" s="54" t="s">
        <v>60</v>
      </c>
      <c r="S34" s="51" t="s">
        <v>61</v>
      </c>
      <c r="T34" s="146">
        <v>45557</v>
      </c>
      <c r="U34" s="46">
        <v>45561</v>
      </c>
      <c r="V34" s="148">
        <v>45588</v>
      </c>
      <c r="W34" s="51">
        <v>45590</v>
      </c>
      <c r="X34" s="166"/>
      <c r="Y34" s="154">
        <v>1</v>
      </c>
    </row>
    <row r="35" spans="2:26" ht="35.25" hidden="1" customHeight="1" x14ac:dyDescent="0.35">
      <c r="B35" s="44"/>
      <c r="C35" s="48" t="s">
        <v>95</v>
      </c>
      <c r="D35" s="44" t="s">
        <v>77</v>
      </c>
      <c r="E35" s="44" t="s">
        <v>58</v>
      </c>
      <c r="F35" s="44" t="s">
        <v>278</v>
      </c>
      <c r="G35" s="44" t="s">
        <v>59</v>
      </c>
      <c r="H35" s="19">
        <v>383</v>
      </c>
      <c r="I35" s="19">
        <v>20</v>
      </c>
      <c r="J35" s="19">
        <v>403</v>
      </c>
      <c r="K35" s="19">
        <v>47.77</v>
      </c>
      <c r="L35" s="19">
        <v>4.46</v>
      </c>
      <c r="M35" s="19">
        <v>264.87</v>
      </c>
      <c r="N35" s="19">
        <v>2353</v>
      </c>
      <c r="O35" s="19">
        <v>0.86627600000000005</v>
      </c>
      <c r="P35" s="495">
        <v>1126247.400108</v>
      </c>
      <c r="Q35" s="49">
        <v>45597</v>
      </c>
      <c r="R35" s="54" t="s">
        <v>60</v>
      </c>
      <c r="S35" s="51" t="s">
        <v>61</v>
      </c>
      <c r="T35" s="183">
        <v>45589</v>
      </c>
      <c r="U35" s="51">
        <v>45591</v>
      </c>
      <c r="V35" s="195">
        <v>45595</v>
      </c>
      <c r="W35" s="51">
        <v>45598</v>
      </c>
      <c r="X35" s="187"/>
      <c r="Y35" s="155">
        <v>1</v>
      </c>
    </row>
    <row r="36" spans="2:26" s="15" customFormat="1" ht="29.25" hidden="1" customHeight="1" x14ac:dyDescent="0.35">
      <c r="B36" s="44"/>
      <c r="C36" s="48" t="s">
        <v>112</v>
      </c>
      <c r="D36" s="44" t="s">
        <v>77</v>
      </c>
      <c r="E36" s="44" t="s">
        <v>58</v>
      </c>
      <c r="F36" s="44" t="s">
        <v>278</v>
      </c>
      <c r="G36" s="44" t="s">
        <v>59</v>
      </c>
      <c r="H36" s="19">
        <v>383</v>
      </c>
      <c r="I36" s="19">
        <v>20</v>
      </c>
      <c r="J36" s="19">
        <v>403</v>
      </c>
      <c r="K36" s="19">
        <v>47.77</v>
      </c>
      <c r="L36" s="19">
        <v>4.46</v>
      </c>
      <c r="M36" s="19">
        <v>264.87</v>
      </c>
      <c r="N36" s="19">
        <v>2353</v>
      </c>
      <c r="O36" s="19">
        <v>0.86627600000000005</v>
      </c>
      <c r="P36" s="495">
        <v>1126247.400108</v>
      </c>
      <c r="Q36" s="49">
        <v>45597</v>
      </c>
      <c r="R36" s="50" t="s">
        <v>60</v>
      </c>
      <c r="S36" s="18" t="s">
        <v>61</v>
      </c>
      <c r="T36" s="183">
        <v>45606</v>
      </c>
      <c r="U36" s="51">
        <v>45610</v>
      </c>
      <c r="V36" s="195">
        <v>45613</v>
      </c>
      <c r="W36" s="51">
        <v>45614</v>
      </c>
      <c r="X36" s="187"/>
      <c r="Y36" s="155">
        <v>2</v>
      </c>
      <c r="Z36" s="5"/>
    </row>
    <row r="37" spans="2:26" ht="35.25" hidden="1" customHeight="1" x14ac:dyDescent="0.35">
      <c r="B37" s="44"/>
      <c r="C37" s="44" t="s">
        <v>100</v>
      </c>
      <c r="D37" s="44" t="s">
        <v>79</v>
      </c>
      <c r="E37" s="44" t="s">
        <v>101</v>
      </c>
      <c r="F37" s="44" t="s">
        <v>278</v>
      </c>
      <c r="G37" s="44" t="s">
        <v>102</v>
      </c>
      <c r="H37" s="19">
        <v>236</v>
      </c>
      <c r="I37" s="19">
        <v>13</v>
      </c>
      <c r="J37" s="19">
        <v>249</v>
      </c>
      <c r="K37" s="19">
        <v>29.49</v>
      </c>
      <c r="L37" s="19">
        <v>2.86</v>
      </c>
      <c r="M37" s="19">
        <v>233.05</v>
      </c>
      <c r="N37" s="19">
        <v>1526</v>
      </c>
      <c r="O37" s="19">
        <v>0.86627600000000005</v>
      </c>
      <c r="P37" s="495">
        <v>645061.94810799998</v>
      </c>
      <c r="Q37" s="49">
        <v>45597</v>
      </c>
      <c r="R37" s="54" t="s">
        <v>60</v>
      </c>
      <c r="S37" s="51" t="s">
        <v>61</v>
      </c>
      <c r="T37" s="183">
        <v>45593</v>
      </c>
      <c r="U37" s="51">
        <v>45598</v>
      </c>
      <c r="V37" s="195">
        <v>45603</v>
      </c>
      <c r="W37" s="51">
        <v>45604</v>
      </c>
      <c r="X37" s="187"/>
      <c r="Y37" s="155">
        <v>2</v>
      </c>
    </row>
    <row r="38" spans="2:26" s="15" customFormat="1" ht="35.25" hidden="1" customHeight="1" x14ac:dyDescent="0.35">
      <c r="B38" s="44"/>
      <c r="C38" s="48" t="s">
        <v>122</v>
      </c>
      <c r="D38" s="44" t="s">
        <v>123</v>
      </c>
      <c r="E38" s="44" t="s">
        <v>101</v>
      </c>
      <c r="F38" s="44" t="s">
        <v>278</v>
      </c>
      <c r="G38" s="44" t="s">
        <v>124</v>
      </c>
      <c r="H38" s="19">
        <v>856</v>
      </c>
      <c r="I38" s="19">
        <v>38</v>
      </c>
      <c r="J38" s="19">
        <v>894</v>
      </c>
      <c r="K38" s="19">
        <v>106.91</v>
      </c>
      <c r="L38" s="19">
        <v>8.5299999999999994</v>
      </c>
      <c r="M38" s="19">
        <v>653.08000000000004</v>
      </c>
      <c r="N38" s="19">
        <v>5502</v>
      </c>
      <c r="O38" s="19">
        <v>2.348757</v>
      </c>
      <c r="P38" s="495">
        <v>2257063.774731</v>
      </c>
      <c r="Q38" s="49">
        <v>45627</v>
      </c>
      <c r="R38" s="50" t="s">
        <v>60</v>
      </c>
      <c r="S38" s="18" t="s">
        <v>61</v>
      </c>
      <c r="T38" s="183">
        <v>45618</v>
      </c>
      <c r="U38" s="51">
        <v>45621</v>
      </c>
      <c r="V38" s="195">
        <v>45637</v>
      </c>
      <c r="W38" s="51">
        <v>45640</v>
      </c>
      <c r="X38" s="166"/>
      <c r="Y38" s="154">
        <v>3</v>
      </c>
      <c r="Z38" s="5"/>
    </row>
    <row r="39" spans="2:26" s="15" customFormat="1" ht="36.75" hidden="1" customHeight="1" x14ac:dyDescent="0.35">
      <c r="B39" s="44"/>
      <c r="C39" s="48" t="s">
        <v>489</v>
      </c>
      <c r="D39" s="44" t="s">
        <v>511</v>
      </c>
      <c r="E39" s="44" t="s">
        <v>74</v>
      </c>
      <c r="F39" s="44" t="s">
        <v>278</v>
      </c>
      <c r="G39" s="44"/>
      <c r="H39" s="19">
        <f>K39*8</f>
        <v>614.16</v>
      </c>
      <c r="I39" s="19">
        <f>L39*4.4</f>
        <v>27.984000000000005</v>
      </c>
      <c r="J39" s="19">
        <f>SUM(H39:I39)</f>
        <v>642.14400000000001</v>
      </c>
      <c r="K39" s="19">
        <v>76.77</v>
      </c>
      <c r="L39" s="19">
        <v>6.36</v>
      </c>
      <c r="M39" s="19">
        <v>388.74</v>
      </c>
      <c r="N39" s="19">
        <v>3855</v>
      </c>
      <c r="O39" s="19">
        <v>2.348757</v>
      </c>
      <c r="P39" s="495">
        <v>1765261</v>
      </c>
      <c r="Q39" s="49">
        <v>45789</v>
      </c>
      <c r="R39" s="496" t="s">
        <v>379</v>
      </c>
      <c r="S39" s="51" t="s">
        <v>61</v>
      </c>
      <c r="T39" s="143"/>
      <c r="U39" s="138"/>
      <c r="V39" s="149"/>
      <c r="W39" s="510">
        <v>45799</v>
      </c>
      <c r="X39" s="189"/>
      <c r="Y39" s="155"/>
      <c r="Z39" s="5"/>
    </row>
    <row r="40" spans="2:26" s="15" customFormat="1" ht="31.5" hidden="1" customHeight="1" x14ac:dyDescent="0.35">
      <c r="B40" s="44"/>
      <c r="C40" s="48" t="s">
        <v>478</v>
      </c>
      <c r="D40" s="44" t="s">
        <v>65</v>
      </c>
      <c r="E40" s="44" t="s">
        <v>101</v>
      </c>
      <c r="F40" s="44" t="s">
        <v>278</v>
      </c>
      <c r="G40" s="44"/>
      <c r="H40" s="19">
        <v>236</v>
      </c>
      <c r="I40" s="19">
        <v>13</v>
      </c>
      <c r="J40" s="19">
        <v>249</v>
      </c>
      <c r="K40" s="19">
        <v>29.49</v>
      </c>
      <c r="L40" s="19">
        <v>2.86</v>
      </c>
      <c r="M40" s="19">
        <v>233.05</v>
      </c>
      <c r="N40" s="19">
        <v>1526</v>
      </c>
      <c r="O40" s="19">
        <v>0.86627600000000005</v>
      </c>
      <c r="P40" s="495">
        <v>645061.94810799998</v>
      </c>
      <c r="Q40" s="49">
        <v>45784</v>
      </c>
      <c r="R40" s="496" t="s">
        <v>379</v>
      </c>
      <c r="S40" s="18" t="s">
        <v>61</v>
      </c>
      <c r="T40" s="143"/>
      <c r="U40" s="138"/>
      <c r="V40" s="149"/>
      <c r="W40" s="510">
        <v>45788</v>
      </c>
      <c r="X40" s="189"/>
      <c r="Y40" s="155"/>
      <c r="Z40" s="5"/>
    </row>
    <row r="41" spans="2:26" s="15" customFormat="1" ht="35.25" hidden="1" customHeight="1" x14ac:dyDescent="0.35">
      <c r="B41" s="44"/>
      <c r="C41" s="48" t="s">
        <v>432</v>
      </c>
      <c r="D41" s="44" t="s">
        <v>65</v>
      </c>
      <c r="E41" s="44" t="s">
        <v>101</v>
      </c>
      <c r="F41" s="44" t="s">
        <v>278</v>
      </c>
      <c r="G41" s="44"/>
      <c r="H41" s="19">
        <v>236</v>
      </c>
      <c r="I41" s="19">
        <v>13</v>
      </c>
      <c r="J41" s="19">
        <v>249</v>
      </c>
      <c r="K41" s="19">
        <v>29.49</v>
      </c>
      <c r="L41" s="19">
        <v>2.86</v>
      </c>
      <c r="M41" s="19">
        <v>233.05</v>
      </c>
      <c r="N41" s="19">
        <v>1526</v>
      </c>
      <c r="O41" s="19">
        <v>0.86627600000000005</v>
      </c>
      <c r="P41" s="495">
        <v>645061.94810799998</v>
      </c>
      <c r="Q41" s="49">
        <v>45780</v>
      </c>
      <c r="R41" s="496" t="s">
        <v>379</v>
      </c>
      <c r="S41" s="51" t="s">
        <v>61</v>
      </c>
      <c r="T41" s="143"/>
      <c r="U41" s="138"/>
      <c r="V41" s="149"/>
      <c r="W41" s="510">
        <v>45790</v>
      </c>
      <c r="X41" s="189"/>
      <c r="Y41" s="155"/>
      <c r="Z41" s="5"/>
    </row>
    <row r="42" spans="2:26" s="15" customFormat="1" ht="35.25" hidden="1" customHeight="1" x14ac:dyDescent="0.35">
      <c r="B42" s="499">
        <v>45</v>
      </c>
      <c r="C42" s="48" t="s">
        <v>407</v>
      </c>
      <c r="D42" s="499" t="s">
        <v>65</v>
      </c>
      <c r="E42" s="44" t="s">
        <v>74</v>
      </c>
      <c r="F42" s="44" t="s">
        <v>278</v>
      </c>
      <c r="G42" s="44"/>
      <c r="H42" s="19">
        <v>221</v>
      </c>
      <c r="I42" s="19">
        <v>12</v>
      </c>
      <c r="J42" s="19">
        <v>233</v>
      </c>
      <c r="K42" s="19">
        <v>27.61</v>
      </c>
      <c r="L42" s="19">
        <v>2.61</v>
      </c>
      <c r="M42" s="19">
        <v>146.96</v>
      </c>
      <c r="N42" s="19">
        <v>1450</v>
      </c>
      <c r="O42" s="19">
        <v>0.86627600000000005</v>
      </c>
      <c r="P42" s="495">
        <v>650458.11210799997</v>
      </c>
      <c r="Q42" s="49">
        <v>45780</v>
      </c>
      <c r="R42" s="50" t="s">
        <v>379</v>
      </c>
      <c r="S42" s="51" t="s">
        <v>61</v>
      </c>
      <c r="T42" s="143"/>
      <c r="U42" s="138"/>
      <c r="V42" s="149"/>
      <c r="W42" s="510">
        <v>45785</v>
      </c>
      <c r="X42" s="189"/>
      <c r="Y42" s="155"/>
      <c r="Z42" s="5"/>
    </row>
    <row r="43" spans="2:26" ht="35.25" hidden="1" customHeight="1" x14ac:dyDescent="0.35">
      <c r="B43" s="44"/>
      <c r="C43" s="48" t="s">
        <v>422</v>
      </c>
      <c r="D43" s="499" t="s">
        <v>65</v>
      </c>
      <c r="E43" s="44" t="s">
        <v>101</v>
      </c>
      <c r="F43" s="44" t="s">
        <v>278</v>
      </c>
      <c r="G43" s="44"/>
      <c r="H43" s="19">
        <v>236</v>
      </c>
      <c r="I43" s="19">
        <v>13</v>
      </c>
      <c r="J43" s="19">
        <v>249</v>
      </c>
      <c r="K43" s="19">
        <v>29.49</v>
      </c>
      <c r="L43" s="19">
        <v>2.86</v>
      </c>
      <c r="M43" s="19">
        <v>233.05</v>
      </c>
      <c r="N43" s="19">
        <v>1526</v>
      </c>
      <c r="O43" s="19">
        <v>0.86627600000000005</v>
      </c>
      <c r="P43" s="495">
        <v>645061.94810799998</v>
      </c>
      <c r="Q43" s="498" t="s">
        <v>415</v>
      </c>
      <c r="R43" s="50" t="s">
        <v>69</v>
      </c>
      <c r="S43" s="51" t="s">
        <v>61</v>
      </c>
      <c r="T43" s="143"/>
      <c r="U43" s="138"/>
      <c r="V43" s="149"/>
      <c r="W43" s="510">
        <v>45769</v>
      </c>
      <c r="X43" s="189"/>
      <c r="Y43" s="155"/>
    </row>
    <row r="44" spans="2:26" s="15" customFormat="1" ht="35.25" hidden="1" customHeight="1" x14ac:dyDescent="0.35">
      <c r="B44" s="43">
        <v>1</v>
      </c>
      <c r="C44" s="565" t="s">
        <v>222</v>
      </c>
      <c r="D44" s="142" t="s">
        <v>77</v>
      </c>
      <c r="E44" s="142" t="s">
        <v>74</v>
      </c>
      <c r="F44" s="142" t="s">
        <v>278</v>
      </c>
      <c r="G44" s="43"/>
      <c r="H44" s="19">
        <f>K44*8</f>
        <v>287.83999999999997</v>
      </c>
      <c r="I44" s="19">
        <f>L44*4.4</f>
        <v>13.222000000000001</v>
      </c>
      <c r="J44" s="19">
        <f>SUM(H44:I44)</f>
        <v>301.06199999999995</v>
      </c>
      <c r="K44" s="19">
        <v>35.979999999999997</v>
      </c>
      <c r="L44" s="19">
        <v>3.0049999999999999</v>
      </c>
      <c r="M44" s="19">
        <v>172.05</v>
      </c>
      <c r="N44" s="19">
        <v>2466.9</v>
      </c>
      <c r="O44" s="19">
        <v>0.95699999999999996</v>
      </c>
      <c r="P44" s="495"/>
      <c r="Q44" s="49">
        <v>45962</v>
      </c>
      <c r="R44" s="496" t="s">
        <v>379</v>
      </c>
      <c r="S44" s="18" t="s">
        <v>61</v>
      </c>
      <c r="T44" s="146"/>
      <c r="U44" s="46"/>
      <c r="V44" s="148"/>
      <c r="W44" s="51">
        <v>45975</v>
      </c>
      <c r="X44" s="166" t="s">
        <v>223</v>
      </c>
      <c r="Y44" s="155"/>
      <c r="Z44" s="5"/>
    </row>
    <row r="45" spans="2:26" ht="35.25" hidden="1" customHeight="1" x14ac:dyDescent="0.35">
      <c r="B45" s="44"/>
      <c r="C45" s="48" t="s">
        <v>456</v>
      </c>
      <c r="D45" s="44" t="s">
        <v>468</v>
      </c>
      <c r="E45" s="44" t="s">
        <v>74</v>
      </c>
      <c r="F45" s="44" t="s">
        <v>278</v>
      </c>
      <c r="G45" s="44"/>
      <c r="H45" s="19">
        <f>K45*8</f>
        <v>988.64</v>
      </c>
      <c r="I45" s="19">
        <f>L45*4.4</f>
        <v>48.18</v>
      </c>
      <c r="J45" s="19">
        <f>SUBTOTAL(9,H45:I45)</f>
        <v>0</v>
      </c>
      <c r="K45" s="44">
        <v>123.58</v>
      </c>
      <c r="L45" s="44">
        <v>10.95</v>
      </c>
      <c r="M45" s="44">
        <v>692</v>
      </c>
      <c r="N45" s="19">
        <v>10940</v>
      </c>
      <c r="O45" s="19">
        <v>3.1590180000000001</v>
      </c>
      <c r="P45" s="495">
        <v>3395120.385094</v>
      </c>
      <c r="Q45" s="49">
        <v>45780</v>
      </c>
      <c r="R45" s="496" t="s">
        <v>379</v>
      </c>
      <c r="S45" s="51" t="s">
        <v>61</v>
      </c>
      <c r="T45" s="143"/>
      <c r="U45" s="138"/>
      <c r="V45" s="149"/>
      <c r="W45" s="510">
        <v>45780</v>
      </c>
      <c r="X45" s="189"/>
      <c r="Y45" s="155"/>
    </row>
    <row r="46" spans="2:26" ht="35.25" hidden="1" customHeight="1" x14ac:dyDescent="0.35">
      <c r="B46" s="44"/>
      <c r="C46" s="48" t="s">
        <v>457</v>
      </c>
      <c r="D46" s="44" t="s">
        <v>79</v>
      </c>
      <c r="E46" s="44" t="s">
        <v>74</v>
      </c>
      <c r="F46" s="44" t="s">
        <v>278</v>
      </c>
      <c r="G46" s="44"/>
      <c r="H46" s="19">
        <v>221</v>
      </c>
      <c r="I46" s="19">
        <v>12</v>
      </c>
      <c r="J46" s="19">
        <v>233</v>
      </c>
      <c r="K46" s="19">
        <v>27.61</v>
      </c>
      <c r="L46" s="19">
        <v>2.61</v>
      </c>
      <c r="M46" s="19">
        <v>146.96</v>
      </c>
      <c r="N46" s="19">
        <v>1450</v>
      </c>
      <c r="O46" s="19">
        <v>0.86627600000000005</v>
      </c>
      <c r="P46" s="495">
        <v>650458.11210799997</v>
      </c>
      <c r="Q46" s="49">
        <v>45780</v>
      </c>
      <c r="R46" s="496" t="s">
        <v>379</v>
      </c>
      <c r="S46" s="51" t="s">
        <v>61</v>
      </c>
      <c r="T46" s="143"/>
      <c r="U46" s="138"/>
      <c r="V46" s="149"/>
      <c r="W46" s="510">
        <v>45782</v>
      </c>
      <c r="X46" s="189"/>
      <c r="Y46" s="155"/>
    </row>
    <row r="47" spans="2:26" s="15" customFormat="1" ht="35.25" hidden="1" customHeight="1" x14ac:dyDescent="0.35">
      <c r="B47" s="44">
        <v>2</v>
      </c>
      <c r="C47" s="48" t="s">
        <v>225</v>
      </c>
      <c r="D47" s="44" t="s">
        <v>181</v>
      </c>
      <c r="E47" s="44" t="s">
        <v>101</v>
      </c>
      <c r="F47" s="44" t="s">
        <v>278</v>
      </c>
      <c r="G47" s="44"/>
      <c r="H47" s="19">
        <f>K47*8</f>
        <v>864</v>
      </c>
      <c r="I47" s="19">
        <f>L47*4.4</f>
        <v>45.364000000000004</v>
      </c>
      <c r="J47" s="19">
        <f>SUM(H47:I47)</f>
        <v>909.36400000000003</v>
      </c>
      <c r="K47" s="19">
        <v>108</v>
      </c>
      <c r="L47" s="19">
        <v>10.31</v>
      </c>
      <c r="M47" s="19">
        <v>783</v>
      </c>
      <c r="N47" s="19">
        <v>9428</v>
      </c>
      <c r="O47" s="19">
        <v>2.4947030000000003</v>
      </c>
      <c r="P47" s="495">
        <v>2836089.3524490003</v>
      </c>
      <c r="Q47" s="49">
        <v>45780</v>
      </c>
      <c r="R47" s="496" t="s">
        <v>379</v>
      </c>
      <c r="S47" s="18" t="s">
        <v>61</v>
      </c>
      <c r="T47" s="146">
        <v>45675</v>
      </c>
      <c r="U47" s="46"/>
      <c r="V47" s="148"/>
      <c r="W47" s="51">
        <v>45795</v>
      </c>
      <c r="X47" s="166" t="s">
        <v>223</v>
      </c>
      <c r="Y47" s="155"/>
      <c r="Z47" s="5"/>
    </row>
    <row r="48" spans="2:26" s="15" customFormat="1" ht="33" hidden="1" customHeight="1" x14ac:dyDescent="0.35">
      <c r="B48" s="44"/>
      <c r="C48" s="48" t="s">
        <v>212</v>
      </c>
      <c r="D48" s="44" t="s">
        <v>63</v>
      </c>
      <c r="E48" s="44" t="s">
        <v>74</v>
      </c>
      <c r="F48" s="44" t="s">
        <v>278</v>
      </c>
      <c r="G48" s="44" t="s">
        <v>114</v>
      </c>
      <c r="H48" s="19">
        <v>252</v>
      </c>
      <c r="I48" s="19">
        <v>13</v>
      </c>
      <c r="J48" s="19">
        <v>265</v>
      </c>
      <c r="K48" s="19">
        <v>31.4</v>
      </c>
      <c r="L48" s="19">
        <v>2.89</v>
      </c>
      <c r="M48" s="19">
        <v>164.7</v>
      </c>
      <c r="N48" s="19">
        <v>1802</v>
      </c>
      <c r="O48" s="19">
        <v>0.86627600000000005</v>
      </c>
      <c r="P48" s="495">
        <v>752440.09410799993</v>
      </c>
      <c r="Q48" s="49">
        <v>45658</v>
      </c>
      <c r="R48" s="50" t="s">
        <v>69</v>
      </c>
      <c r="S48" s="18" t="s">
        <v>61</v>
      </c>
      <c r="T48" s="183">
        <v>45662</v>
      </c>
      <c r="U48" s="51">
        <v>45667</v>
      </c>
      <c r="V48" s="195">
        <v>45668</v>
      </c>
      <c r="W48" s="51">
        <v>45672</v>
      </c>
      <c r="X48" s="190"/>
      <c r="Y48" s="156"/>
    </row>
    <row r="49" spans="2:26" s="15" customFormat="1" ht="35.25" hidden="1" customHeight="1" x14ac:dyDescent="0.35">
      <c r="B49" s="44"/>
      <c r="C49" s="48" t="s">
        <v>493</v>
      </c>
      <c r="D49" s="44" t="s">
        <v>77</v>
      </c>
      <c r="E49" s="44" t="s">
        <v>101</v>
      </c>
      <c r="F49" s="44" t="s">
        <v>278</v>
      </c>
      <c r="G49" s="44"/>
      <c r="H49" s="19">
        <f>K49*8</f>
        <v>267.36</v>
      </c>
      <c r="I49" s="19">
        <f>L49*4.4</f>
        <v>13.860000000000001</v>
      </c>
      <c r="J49" s="19">
        <f>SUM(H49:I49)</f>
        <v>281.22000000000003</v>
      </c>
      <c r="K49" s="19">
        <v>33.42</v>
      </c>
      <c r="L49" s="19">
        <v>3.15</v>
      </c>
      <c r="M49" s="19">
        <v>255.26</v>
      </c>
      <c r="N49" s="19">
        <v>1904</v>
      </c>
      <c r="O49" s="19">
        <v>0.86627600000000005</v>
      </c>
      <c r="P49" s="495">
        <v>705045.34674800001</v>
      </c>
      <c r="Q49" s="49">
        <v>45789</v>
      </c>
      <c r="R49" s="496" t="s">
        <v>379</v>
      </c>
      <c r="S49" s="51" t="s">
        <v>61</v>
      </c>
      <c r="T49" s="143">
        <v>45799</v>
      </c>
      <c r="U49" s="631"/>
      <c r="V49" s="149"/>
      <c r="W49" s="510">
        <v>45801</v>
      </c>
      <c r="X49" s="189"/>
      <c r="Y49" s="155"/>
      <c r="Z49" s="5"/>
    </row>
    <row r="50" spans="2:26" ht="35.25" hidden="1" customHeight="1" x14ac:dyDescent="0.35">
      <c r="B50" s="43"/>
      <c r="C50" s="48" t="s">
        <v>632</v>
      </c>
      <c r="D50" s="44" t="s">
        <v>77</v>
      </c>
      <c r="E50" s="44" t="s">
        <v>91</v>
      </c>
      <c r="F50" s="49" t="s">
        <v>278</v>
      </c>
      <c r="G50" s="19"/>
      <c r="H50" s="19">
        <f>K50*8</f>
        <v>418.88</v>
      </c>
      <c r="I50" s="19">
        <f>L50*4.4</f>
        <v>23.891999999999999</v>
      </c>
      <c r="J50" s="19">
        <f>SUM(H50:I50)</f>
        <v>442.77199999999999</v>
      </c>
      <c r="K50" s="19">
        <v>52.36</v>
      </c>
      <c r="L50" s="19">
        <v>5.43</v>
      </c>
      <c r="M50" s="19">
        <v>425.04</v>
      </c>
      <c r="N50" s="19">
        <v>2850</v>
      </c>
      <c r="O50" s="19">
        <v>0.86627600000000005</v>
      </c>
      <c r="P50" s="19"/>
      <c r="Q50" s="49">
        <v>45975</v>
      </c>
      <c r="R50" s="52" t="s">
        <v>379</v>
      </c>
      <c r="S50" s="51" t="s">
        <v>61</v>
      </c>
      <c r="T50" s="143"/>
      <c r="U50" s="138"/>
      <c r="V50" s="149"/>
      <c r="W50" s="138">
        <v>45980</v>
      </c>
      <c r="X50" s="189"/>
      <c r="Y50" s="155"/>
    </row>
    <row r="51" spans="2:26" s="15" customFormat="1" ht="35.25" hidden="1" customHeight="1" x14ac:dyDescent="0.35">
      <c r="B51" s="44">
        <v>11</v>
      </c>
      <c r="C51" s="48" t="s">
        <v>230</v>
      </c>
      <c r="D51" s="44" t="s">
        <v>231</v>
      </c>
      <c r="E51" s="44" t="s">
        <v>74</v>
      </c>
      <c r="F51" s="44" t="s">
        <v>278</v>
      </c>
      <c r="G51" s="44" t="s">
        <v>232</v>
      </c>
      <c r="H51" s="19">
        <v>756</v>
      </c>
      <c r="I51" s="19">
        <v>42</v>
      </c>
      <c r="J51" s="19">
        <v>798</v>
      </c>
      <c r="K51" s="44">
        <v>94.46</v>
      </c>
      <c r="L51" s="44">
        <v>9.33</v>
      </c>
      <c r="M51" s="44">
        <v>584</v>
      </c>
      <c r="N51" s="44">
        <v>9095</v>
      </c>
      <c r="O51" s="19">
        <v>2.4947030000000003</v>
      </c>
      <c r="P51" s="495">
        <v>2723053.0864490005</v>
      </c>
      <c r="Q51" s="49">
        <v>45689</v>
      </c>
      <c r="R51" s="50" t="s">
        <v>69</v>
      </c>
      <c r="S51" s="18" t="s">
        <v>61</v>
      </c>
      <c r="T51" s="146">
        <v>45684</v>
      </c>
      <c r="U51" s="46">
        <v>45690</v>
      </c>
      <c r="V51" s="148">
        <v>45693</v>
      </c>
      <c r="W51" s="51">
        <v>45695</v>
      </c>
      <c r="X51" s="189"/>
      <c r="Y51" s="155"/>
      <c r="Z51" s="5"/>
    </row>
    <row r="52" spans="2:26" s="15" customFormat="1" ht="35.25" hidden="1" customHeight="1" x14ac:dyDescent="0.35">
      <c r="B52" s="44"/>
      <c r="C52" s="48" t="s">
        <v>129</v>
      </c>
      <c r="D52" s="44" t="s">
        <v>79</v>
      </c>
      <c r="E52" s="44" t="s">
        <v>74</v>
      </c>
      <c r="F52" s="44" t="s">
        <v>278</v>
      </c>
      <c r="G52" s="44" t="s">
        <v>75</v>
      </c>
      <c r="H52" s="19">
        <v>221</v>
      </c>
      <c r="I52" s="19">
        <v>12</v>
      </c>
      <c r="J52" s="19">
        <v>233</v>
      </c>
      <c r="K52" s="19">
        <v>27.61</v>
      </c>
      <c r="L52" s="19">
        <v>2.61</v>
      </c>
      <c r="M52" s="19">
        <v>146.96</v>
      </c>
      <c r="N52" s="19">
        <v>1450</v>
      </c>
      <c r="O52" s="19">
        <v>0.86627600000000005</v>
      </c>
      <c r="P52" s="495">
        <v>650458.11210799997</v>
      </c>
      <c r="Q52" s="49">
        <v>45597</v>
      </c>
      <c r="R52" s="50" t="s">
        <v>60</v>
      </c>
      <c r="S52" s="18" t="s">
        <v>61</v>
      </c>
      <c r="T52" s="183">
        <v>45613</v>
      </c>
      <c r="U52" s="51">
        <v>45615</v>
      </c>
      <c r="V52" s="195">
        <v>45621</v>
      </c>
      <c r="W52" s="51">
        <v>45623</v>
      </c>
      <c r="X52" s="166"/>
      <c r="Y52" s="154">
        <v>2</v>
      </c>
      <c r="Z52" s="5"/>
    </row>
    <row r="53" spans="2:26" s="15" customFormat="1" ht="35.25" hidden="1" customHeight="1" x14ac:dyDescent="0.35">
      <c r="B53" s="44"/>
      <c r="C53" s="44" t="s">
        <v>109</v>
      </c>
      <c r="D53" s="44" t="s">
        <v>79</v>
      </c>
      <c r="E53" s="44" t="s">
        <v>91</v>
      </c>
      <c r="F53" s="44" t="s">
        <v>278</v>
      </c>
      <c r="G53" s="44" t="s">
        <v>92</v>
      </c>
      <c r="H53" s="19">
        <v>383</v>
      </c>
      <c r="I53" s="19">
        <v>23</v>
      </c>
      <c r="J53" s="19">
        <v>406</v>
      </c>
      <c r="K53" s="19">
        <v>47.87</v>
      </c>
      <c r="L53" s="19">
        <v>5.14</v>
      </c>
      <c r="M53" s="19">
        <v>403.72</v>
      </c>
      <c r="N53" s="19">
        <v>2476</v>
      </c>
      <c r="O53" s="19">
        <v>0.86627600000000005</v>
      </c>
      <c r="P53" s="495">
        <v>1054575.3581079999</v>
      </c>
      <c r="Q53" s="49">
        <v>45627</v>
      </c>
      <c r="R53" s="50" t="s">
        <v>86</v>
      </c>
      <c r="S53" s="18" t="s">
        <v>61</v>
      </c>
      <c r="T53" s="183">
        <v>45611</v>
      </c>
      <c r="U53" s="51">
        <v>45614</v>
      </c>
      <c r="V53" s="195">
        <v>45625</v>
      </c>
      <c r="W53" s="51">
        <v>45629</v>
      </c>
      <c r="X53" s="166"/>
      <c r="Y53" s="154">
        <v>3</v>
      </c>
    </row>
    <row r="54" spans="2:26" s="15" customFormat="1" ht="35.25" hidden="1" customHeight="1" x14ac:dyDescent="0.35">
      <c r="B54" s="44"/>
      <c r="C54" s="48" t="s">
        <v>131</v>
      </c>
      <c r="D54" s="44" t="s">
        <v>132</v>
      </c>
      <c r="E54" s="44" t="s">
        <v>58</v>
      </c>
      <c r="F54" s="44" t="s">
        <v>278</v>
      </c>
      <c r="G54" s="44" t="s">
        <v>133</v>
      </c>
      <c r="H54" s="19">
        <v>916</v>
      </c>
      <c r="I54" s="19">
        <v>42</v>
      </c>
      <c r="J54" s="19">
        <v>958</v>
      </c>
      <c r="K54" s="19">
        <v>114.5</v>
      </c>
      <c r="L54" s="19">
        <v>9.44</v>
      </c>
      <c r="M54" s="19">
        <v>591.37</v>
      </c>
      <c r="N54" s="19">
        <v>5795</v>
      </c>
      <c r="O54" s="19">
        <v>2.348757</v>
      </c>
      <c r="P54" s="495">
        <v>2671411.6827309998</v>
      </c>
      <c r="Q54" s="49">
        <v>45597</v>
      </c>
      <c r="R54" s="50" t="s">
        <v>60</v>
      </c>
      <c r="S54" s="18" t="s">
        <v>61</v>
      </c>
      <c r="T54" s="183">
        <v>45616</v>
      </c>
      <c r="U54" s="51">
        <v>45617</v>
      </c>
      <c r="V54" s="195">
        <v>45625</v>
      </c>
      <c r="W54" s="51">
        <v>45626</v>
      </c>
      <c r="X54" s="187"/>
      <c r="Y54" s="155">
        <v>3</v>
      </c>
      <c r="Z54" s="5"/>
    </row>
    <row r="55" spans="2:26" s="15" customFormat="1" ht="29.25" hidden="1" customHeight="1" x14ac:dyDescent="0.35">
      <c r="B55" s="44"/>
      <c r="C55" s="48" t="s">
        <v>85</v>
      </c>
      <c r="D55" s="44" t="s">
        <v>65</v>
      </c>
      <c r="E55" s="44" t="s">
        <v>58</v>
      </c>
      <c r="F55" s="44" t="s">
        <v>278</v>
      </c>
      <c r="G55" s="44" t="s">
        <v>66</v>
      </c>
      <c r="H55" s="19">
        <v>333</v>
      </c>
      <c r="I55" s="19">
        <v>19</v>
      </c>
      <c r="J55" s="19">
        <v>352</v>
      </c>
      <c r="K55" s="19">
        <v>41.54</v>
      </c>
      <c r="L55" s="19">
        <v>4.2300000000000004</v>
      </c>
      <c r="M55" s="19">
        <v>250.46</v>
      </c>
      <c r="N55" s="19">
        <v>1909</v>
      </c>
      <c r="O55" s="19">
        <v>0.86627600000000005</v>
      </c>
      <c r="P55" s="495">
        <v>984923.63610800006</v>
      </c>
      <c r="Q55" s="49">
        <v>45597</v>
      </c>
      <c r="R55" s="50" t="s">
        <v>86</v>
      </c>
      <c r="S55" s="18" t="s">
        <v>61</v>
      </c>
      <c r="T55" s="183">
        <v>45575</v>
      </c>
      <c r="U55" s="51">
        <v>45600</v>
      </c>
      <c r="V55" s="195">
        <v>45608</v>
      </c>
      <c r="W55" s="51">
        <v>45615</v>
      </c>
      <c r="X55" s="166"/>
      <c r="Y55" s="154">
        <v>2</v>
      </c>
    </row>
    <row r="56" spans="2:26" s="15" customFormat="1" ht="35.25" hidden="1" customHeight="1" x14ac:dyDescent="0.35">
      <c r="B56" s="44"/>
      <c r="C56" s="48" t="s">
        <v>445</v>
      </c>
      <c r="D56" s="44" t="s">
        <v>468</v>
      </c>
      <c r="E56" s="44" t="s">
        <v>74</v>
      </c>
      <c r="F56" s="44" t="s">
        <v>278</v>
      </c>
      <c r="G56" s="44"/>
      <c r="H56" s="19">
        <f>K56*8</f>
        <v>988.64</v>
      </c>
      <c r="I56" s="19">
        <f>L56*4.4</f>
        <v>48.18</v>
      </c>
      <c r="J56" s="19">
        <f>SUBTOTAL(9,H56:I56)</f>
        <v>0</v>
      </c>
      <c r="K56" s="44">
        <v>123.58</v>
      </c>
      <c r="L56" s="44">
        <v>10.95</v>
      </c>
      <c r="M56" s="44">
        <v>692</v>
      </c>
      <c r="N56" s="19">
        <v>10940</v>
      </c>
      <c r="O56" s="19">
        <v>3.1590180000000001</v>
      </c>
      <c r="P56" s="495">
        <v>3395120.385094</v>
      </c>
      <c r="Q56" s="498" t="s">
        <v>415</v>
      </c>
      <c r="R56" s="496" t="s">
        <v>379</v>
      </c>
      <c r="S56" s="51" t="s">
        <v>61</v>
      </c>
      <c r="T56" s="143"/>
      <c r="U56" s="138"/>
      <c r="V56" s="149"/>
      <c r="W56" s="510">
        <v>45769</v>
      </c>
      <c r="X56" s="189"/>
      <c r="Y56" s="155"/>
      <c r="Z56" s="5"/>
    </row>
    <row r="57" spans="2:26" ht="30.75" hidden="1" customHeight="1" x14ac:dyDescent="0.35">
      <c r="B57" s="44"/>
      <c r="C57" s="48" t="s">
        <v>446</v>
      </c>
      <c r="D57" s="44" t="s">
        <v>181</v>
      </c>
      <c r="E57" s="44" t="s">
        <v>101</v>
      </c>
      <c r="F57" s="44" t="s">
        <v>278</v>
      </c>
      <c r="G57" s="44"/>
      <c r="H57" s="19">
        <f>K57*8</f>
        <v>864</v>
      </c>
      <c r="I57" s="19">
        <f>L57*4.4</f>
        <v>45.364000000000004</v>
      </c>
      <c r="J57" s="19">
        <f>SUM(H57:I57)</f>
        <v>909.36400000000003</v>
      </c>
      <c r="K57" s="19">
        <v>108</v>
      </c>
      <c r="L57" s="19">
        <v>10.31</v>
      </c>
      <c r="M57" s="19">
        <v>783</v>
      </c>
      <c r="N57" s="19">
        <v>9428</v>
      </c>
      <c r="O57" s="19">
        <v>2.4947030000000003</v>
      </c>
      <c r="P57" s="495">
        <v>2836089.3524490003</v>
      </c>
      <c r="Q57" s="498" t="s">
        <v>415</v>
      </c>
      <c r="R57" s="496" t="s">
        <v>379</v>
      </c>
      <c r="S57" s="51" t="s">
        <v>61</v>
      </c>
      <c r="T57" s="143"/>
      <c r="U57" s="138"/>
      <c r="V57" s="149"/>
      <c r="W57" s="510">
        <v>45774</v>
      </c>
      <c r="X57" s="189"/>
      <c r="Y57" s="155"/>
    </row>
    <row r="58" spans="2:26" ht="30.75" hidden="1" customHeight="1" x14ac:dyDescent="0.35">
      <c r="B58" s="44"/>
      <c r="C58" s="48" t="s">
        <v>78</v>
      </c>
      <c r="D58" s="44" t="s">
        <v>79</v>
      </c>
      <c r="E58" s="44" t="s">
        <v>74</v>
      </c>
      <c r="F58" s="44" t="s">
        <v>278</v>
      </c>
      <c r="G58" s="44" t="s">
        <v>75</v>
      </c>
      <c r="H58" s="19">
        <v>221</v>
      </c>
      <c r="I58" s="19">
        <v>12</v>
      </c>
      <c r="J58" s="19">
        <v>233</v>
      </c>
      <c r="K58" s="19">
        <v>27.61</v>
      </c>
      <c r="L58" s="19">
        <v>2.61</v>
      </c>
      <c r="M58" s="19">
        <v>146.96</v>
      </c>
      <c r="N58" s="19">
        <v>1450</v>
      </c>
      <c r="O58" s="19">
        <v>0.86627600000000005</v>
      </c>
      <c r="P58" s="495">
        <v>650458.11210799997</v>
      </c>
      <c r="Q58" s="49">
        <v>45627</v>
      </c>
      <c r="R58" s="53" t="s">
        <v>80</v>
      </c>
      <c r="S58" s="18" t="s">
        <v>61</v>
      </c>
      <c r="T58" s="183">
        <v>45585</v>
      </c>
      <c r="U58" s="51">
        <v>45623</v>
      </c>
      <c r="V58" s="195">
        <v>45634</v>
      </c>
      <c r="W58" s="51">
        <v>45639</v>
      </c>
      <c r="X58" s="166"/>
      <c r="Y58" s="154">
        <v>3</v>
      </c>
      <c r="Z58" s="15"/>
    </row>
    <row r="59" spans="2:26" ht="30.75" hidden="1" customHeight="1" x14ac:dyDescent="0.35">
      <c r="B59" s="44"/>
      <c r="C59" s="48" t="s">
        <v>90</v>
      </c>
      <c r="D59" s="44" t="s">
        <v>79</v>
      </c>
      <c r="E59" s="44" t="s">
        <v>91</v>
      </c>
      <c r="F59" s="44" t="s">
        <v>278</v>
      </c>
      <c r="G59" s="44" t="s">
        <v>92</v>
      </c>
      <c r="H59" s="19">
        <v>383</v>
      </c>
      <c r="I59" s="19">
        <v>23</v>
      </c>
      <c r="J59" s="19">
        <v>406</v>
      </c>
      <c r="K59" s="19">
        <v>47.87</v>
      </c>
      <c r="L59" s="19">
        <v>5.14</v>
      </c>
      <c r="M59" s="19">
        <v>403.72</v>
      </c>
      <c r="N59" s="19">
        <v>2476</v>
      </c>
      <c r="O59" s="19">
        <v>0.86627600000000005</v>
      </c>
      <c r="P59" s="495">
        <v>1054575.3581079999</v>
      </c>
      <c r="Q59" s="49">
        <v>45597</v>
      </c>
      <c r="R59" s="53" t="s">
        <v>80</v>
      </c>
      <c r="S59" s="18" t="s">
        <v>61</v>
      </c>
      <c r="T59" s="183">
        <v>45591</v>
      </c>
      <c r="U59" s="51">
        <v>45612</v>
      </c>
      <c r="V59" s="195">
        <v>45625</v>
      </c>
      <c r="W59" s="51">
        <v>45626</v>
      </c>
      <c r="X59" s="187"/>
      <c r="Y59" s="155">
        <v>2</v>
      </c>
      <c r="Z59" s="15"/>
    </row>
    <row r="60" spans="2:26" s="4" customFormat="1" ht="29.25" hidden="1" customHeight="1" x14ac:dyDescent="0.35">
      <c r="B60" s="44"/>
      <c r="C60" s="48" t="s">
        <v>156</v>
      </c>
      <c r="D60" s="44" t="s">
        <v>79</v>
      </c>
      <c r="E60" s="44" t="s">
        <v>91</v>
      </c>
      <c r="F60" s="44" t="s">
        <v>278</v>
      </c>
      <c r="G60" s="44" t="s">
        <v>92</v>
      </c>
      <c r="H60" s="19">
        <v>383</v>
      </c>
      <c r="I60" s="19">
        <v>23</v>
      </c>
      <c r="J60" s="19">
        <v>406</v>
      </c>
      <c r="K60" s="19">
        <v>47.87</v>
      </c>
      <c r="L60" s="19">
        <v>5.14</v>
      </c>
      <c r="M60" s="19">
        <v>403.72</v>
      </c>
      <c r="N60" s="19">
        <v>2476</v>
      </c>
      <c r="O60" s="19">
        <v>0.86627600000000005</v>
      </c>
      <c r="P60" s="495">
        <v>1054575.3581079999</v>
      </c>
      <c r="Q60" s="49">
        <v>45627</v>
      </c>
      <c r="R60" s="50" t="s">
        <v>69</v>
      </c>
      <c r="S60" s="18" t="s">
        <v>61</v>
      </c>
      <c r="T60" s="183">
        <v>45633</v>
      </c>
      <c r="U60" s="51">
        <v>45637</v>
      </c>
      <c r="V60" s="195">
        <v>45640</v>
      </c>
      <c r="W60" s="51">
        <v>45645</v>
      </c>
      <c r="X60" s="189"/>
      <c r="Y60" s="154">
        <v>3</v>
      </c>
      <c r="Z60" s="5"/>
    </row>
    <row r="61" spans="2:26" s="4" customFormat="1" ht="26.25" hidden="1" customHeight="1" x14ac:dyDescent="0.35">
      <c r="B61" s="44"/>
      <c r="C61" s="48" t="s">
        <v>89</v>
      </c>
      <c r="D61" s="44" t="s">
        <v>65</v>
      </c>
      <c r="E61" s="44" t="s">
        <v>58</v>
      </c>
      <c r="F61" s="44" t="s">
        <v>278</v>
      </c>
      <c r="G61" s="44" t="s">
        <v>66</v>
      </c>
      <c r="H61" s="19">
        <v>333</v>
      </c>
      <c r="I61" s="19">
        <v>19</v>
      </c>
      <c r="J61" s="19">
        <v>352</v>
      </c>
      <c r="K61" s="19">
        <v>41.54</v>
      </c>
      <c r="L61" s="19">
        <v>4.2300000000000004</v>
      </c>
      <c r="M61" s="19">
        <v>250.46</v>
      </c>
      <c r="N61" s="19">
        <v>1909</v>
      </c>
      <c r="O61" s="19">
        <v>0.86627600000000005</v>
      </c>
      <c r="P61" s="495">
        <v>984923.63610800006</v>
      </c>
      <c r="Q61" s="49">
        <v>45566</v>
      </c>
      <c r="R61" s="50" t="s">
        <v>538</v>
      </c>
      <c r="S61" s="51" t="s">
        <v>61</v>
      </c>
      <c r="T61" s="183">
        <v>45582</v>
      </c>
      <c r="U61" s="51">
        <v>45585</v>
      </c>
      <c r="V61" s="195">
        <v>45592</v>
      </c>
      <c r="W61" s="51">
        <v>45593</v>
      </c>
      <c r="X61" s="187"/>
      <c r="Y61" s="155">
        <v>2</v>
      </c>
      <c r="Z61" s="5"/>
    </row>
    <row r="62" spans="2:26" ht="31.5" hidden="1" customHeight="1" x14ac:dyDescent="0.35">
      <c r="B62" s="44"/>
      <c r="C62" s="48" t="s">
        <v>167</v>
      </c>
      <c r="D62" s="44" t="s">
        <v>132</v>
      </c>
      <c r="E62" s="44" t="s">
        <v>74</v>
      </c>
      <c r="F62" s="44" t="s">
        <v>278</v>
      </c>
      <c r="G62" s="44" t="s">
        <v>168</v>
      </c>
      <c r="H62" s="19">
        <v>611</v>
      </c>
      <c r="I62" s="19">
        <v>28</v>
      </c>
      <c r="J62" s="19">
        <v>639</v>
      </c>
      <c r="K62" s="19">
        <v>76.349999999999994</v>
      </c>
      <c r="L62" s="19">
        <v>6.32</v>
      </c>
      <c r="M62" s="19">
        <v>385.79</v>
      </c>
      <c r="N62" s="19">
        <v>3898</v>
      </c>
      <c r="O62" s="19">
        <v>2.348757</v>
      </c>
      <c r="P62" s="495">
        <v>1761921.9257309998</v>
      </c>
      <c r="Q62" s="49">
        <v>45627</v>
      </c>
      <c r="R62" s="50" t="s">
        <v>69</v>
      </c>
      <c r="S62" s="18" t="s">
        <v>61</v>
      </c>
      <c r="T62" s="146">
        <v>45648</v>
      </c>
      <c r="U62" s="46">
        <v>45651</v>
      </c>
      <c r="V62" s="148">
        <v>45655</v>
      </c>
      <c r="W62" s="51">
        <v>45657</v>
      </c>
      <c r="X62" s="189"/>
      <c r="Y62" s="154">
        <v>4</v>
      </c>
    </row>
    <row r="63" spans="2:26" ht="28.5" hidden="1" customHeight="1" x14ac:dyDescent="0.35">
      <c r="B63" s="44"/>
      <c r="C63" s="48" t="s">
        <v>67</v>
      </c>
      <c r="D63" s="44" t="s">
        <v>68</v>
      </c>
      <c r="E63" s="44" t="s">
        <v>58</v>
      </c>
      <c r="F63" s="44" t="s">
        <v>278</v>
      </c>
      <c r="G63" s="44" t="s">
        <v>66</v>
      </c>
      <c r="H63" s="19">
        <v>333</v>
      </c>
      <c r="I63" s="19">
        <v>19</v>
      </c>
      <c r="J63" s="19">
        <v>352</v>
      </c>
      <c r="K63" s="19">
        <v>41.54</v>
      </c>
      <c r="L63" s="19">
        <v>4.2300000000000004</v>
      </c>
      <c r="M63" s="19">
        <v>250.46</v>
      </c>
      <c r="N63" s="19">
        <v>1909</v>
      </c>
      <c r="O63" s="19">
        <v>0.86627600000000005</v>
      </c>
      <c r="P63" s="495">
        <v>984923.63610800006</v>
      </c>
      <c r="Q63" s="49">
        <v>45566</v>
      </c>
      <c r="R63" s="54" t="s">
        <v>69</v>
      </c>
      <c r="S63" s="51" t="s">
        <v>61</v>
      </c>
      <c r="T63" s="146">
        <v>45568</v>
      </c>
      <c r="U63" s="46">
        <v>45578</v>
      </c>
      <c r="V63" s="148">
        <v>45591</v>
      </c>
      <c r="W63" s="51">
        <v>45594</v>
      </c>
      <c r="X63" s="187"/>
      <c r="Y63" s="155">
        <v>2</v>
      </c>
    </row>
    <row r="64" spans="2:26" ht="29.25" hidden="1" customHeight="1" x14ac:dyDescent="0.35">
      <c r="B64" s="44"/>
      <c r="C64" s="48" t="s">
        <v>70</v>
      </c>
      <c r="D64" s="44" t="s">
        <v>68</v>
      </c>
      <c r="E64" s="44" t="s">
        <v>58</v>
      </c>
      <c r="F64" s="44" t="s">
        <v>278</v>
      </c>
      <c r="G64" s="44" t="s">
        <v>66</v>
      </c>
      <c r="H64" s="19">
        <v>333</v>
      </c>
      <c r="I64" s="19">
        <v>19</v>
      </c>
      <c r="J64" s="19">
        <v>352</v>
      </c>
      <c r="K64" s="19">
        <v>41.54</v>
      </c>
      <c r="L64" s="19">
        <v>4.2300000000000004</v>
      </c>
      <c r="M64" s="19">
        <v>250.46</v>
      </c>
      <c r="N64" s="19">
        <v>1909</v>
      </c>
      <c r="O64" s="19">
        <v>0.86627600000000005</v>
      </c>
      <c r="P64" s="495">
        <v>984923.63610800006</v>
      </c>
      <c r="Q64" s="49">
        <v>45566</v>
      </c>
      <c r="R64" s="54" t="s">
        <v>69</v>
      </c>
      <c r="S64" s="51" t="s">
        <v>61</v>
      </c>
      <c r="T64" s="146">
        <v>45544</v>
      </c>
      <c r="U64" s="46">
        <v>45560</v>
      </c>
      <c r="V64" s="148">
        <v>45566</v>
      </c>
      <c r="W64" s="51">
        <v>45572</v>
      </c>
      <c r="X64" s="166"/>
      <c r="Y64" s="154">
        <v>1</v>
      </c>
    </row>
    <row r="65" spans="2:26" s="15" customFormat="1" ht="36.75" hidden="1" customHeight="1" x14ac:dyDescent="0.35">
      <c r="B65" s="44"/>
      <c r="C65" s="44" t="s">
        <v>83</v>
      </c>
      <c r="D65" s="44" t="s">
        <v>65</v>
      </c>
      <c r="E65" s="44" t="s">
        <v>58</v>
      </c>
      <c r="F65" s="44" t="s">
        <v>278</v>
      </c>
      <c r="G65" s="44" t="s">
        <v>66</v>
      </c>
      <c r="H65" s="19">
        <v>333</v>
      </c>
      <c r="I65" s="19">
        <v>19</v>
      </c>
      <c r="J65" s="19">
        <v>352</v>
      </c>
      <c r="K65" s="19">
        <v>41.54</v>
      </c>
      <c r="L65" s="19">
        <v>4.2300000000000004</v>
      </c>
      <c r="M65" s="19">
        <v>250.46</v>
      </c>
      <c r="N65" s="19">
        <v>1909</v>
      </c>
      <c r="O65" s="19">
        <v>0.86627600000000005</v>
      </c>
      <c r="P65" s="495">
        <v>984923.63610800006</v>
      </c>
      <c r="Q65" s="49">
        <v>45597</v>
      </c>
      <c r="R65" s="50" t="s">
        <v>69</v>
      </c>
      <c r="S65" s="18" t="s">
        <v>61</v>
      </c>
      <c r="T65" s="183">
        <v>45604</v>
      </c>
      <c r="U65" s="51">
        <v>45619</v>
      </c>
      <c r="V65" s="195">
        <v>45625</v>
      </c>
      <c r="W65" s="51">
        <v>45626</v>
      </c>
      <c r="X65" s="187"/>
      <c r="Y65" s="155">
        <v>3</v>
      </c>
    </row>
    <row r="66" spans="2:26" ht="28.5" hidden="1" customHeight="1" x14ac:dyDescent="0.35">
      <c r="B66" s="44">
        <v>1</v>
      </c>
      <c r="C66" s="44" t="s">
        <v>84</v>
      </c>
      <c r="D66" s="44" t="s">
        <v>77</v>
      </c>
      <c r="E66" s="44" t="s">
        <v>58</v>
      </c>
      <c r="F66" s="44" t="s">
        <v>278</v>
      </c>
      <c r="G66" s="44" t="s">
        <v>59</v>
      </c>
      <c r="H66" s="19">
        <v>383</v>
      </c>
      <c r="I66" s="19">
        <v>20</v>
      </c>
      <c r="J66" s="19">
        <v>403</v>
      </c>
      <c r="K66" s="19">
        <v>47.77</v>
      </c>
      <c r="L66" s="19">
        <v>4.46</v>
      </c>
      <c r="M66" s="19">
        <v>264.87</v>
      </c>
      <c r="N66" s="19">
        <v>2353</v>
      </c>
      <c r="O66" s="19">
        <v>0.86627600000000005</v>
      </c>
      <c r="P66" s="495">
        <v>1126247.400108</v>
      </c>
      <c r="Q66" s="49">
        <v>45689</v>
      </c>
      <c r="R66" s="50" t="s">
        <v>69</v>
      </c>
      <c r="S66" s="18" t="s">
        <v>61</v>
      </c>
      <c r="T66" s="183">
        <v>45698</v>
      </c>
      <c r="U66" s="51">
        <v>45704</v>
      </c>
      <c r="V66" s="195">
        <v>45703</v>
      </c>
      <c r="W66" s="51">
        <v>45705</v>
      </c>
      <c r="X66" s="180"/>
      <c r="Y66" s="156"/>
      <c r="Z66" s="15"/>
    </row>
    <row r="67" spans="2:26" ht="25.5" hidden="1" customHeight="1" x14ac:dyDescent="0.35">
      <c r="B67" s="44"/>
      <c r="C67" s="48" t="s">
        <v>135</v>
      </c>
      <c r="D67" s="44" t="s">
        <v>123</v>
      </c>
      <c r="E67" s="44" t="s">
        <v>58</v>
      </c>
      <c r="F67" s="44" t="s">
        <v>278</v>
      </c>
      <c r="G67" s="44" t="s">
        <v>136</v>
      </c>
      <c r="H67" s="19">
        <v>1065</v>
      </c>
      <c r="I67" s="19">
        <v>50</v>
      </c>
      <c r="J67" s="19">
        <v>1115</v>
      </c>
      <c r="K67" s="19">
        <v>133.07</v>
      </c>
      <c r="L67" s="19">
        <v>11.19</v>
      </c>
      <c r="M67" s="19">
        <v>707.57</v>
      </c>
      <c r="N67" s="19">
        <v>8267</v>
      </c>
      <c r="O67" s="19">
        <v>2.348757</v>
      </c>
      <c r="P67" s="495">
        <v>3282540.8247309998</v>
      </c>
      <c r="Q67" s="49">
        <v>45627</v>
      </c>
      <c r="R67" s="50" t="s">
        <v>108</v>
      </c>
      <c r="S67" s="18" t="s">
        <v>61</v>
      </c>
      <c r="T67" s="183">
        <v>45621</v>
      </c>
      <c r="U67" s="51">
        <v>45625</v>
      </c>
      <c r="V67" s="195">
        <v>45638</v>
      </c>
      <c r="W67" s="51">
        <v>45643</v>
      </c>
      <c r="X67" s="166"/>
      <c r="Y67" s="154">
        <v>3</v>
      </c>
    </row>
    <row r="68" spans="2:26" ht="24" hidden="1" customHeight="1" x14ac:dyDescent="0.35">
      <c r="B68" s="44"/>
      <c r="C68" s="48" t="s">
        <v>71</v>
      </c>
      <c r="D68" s="44" t="s">
        <v>68</v>
      </c>
      <c r="E68" s="44" t="s">
        <v>58</v>
      </c>
      <c r="F68" s="44" t="s">
        <v>278</v>
      </c>
      <c r="G68" s="44" t="s">
        <v>66</v>
      </c>
      <c r="H68" s="19">
        <v>333</v>
      </c>
      <c r="I68" s="19">
        <v>19</v>
      </c>
      <c r="J68" s="19">
        <v>352</v>
      </c>
      <c r="K68" s="19">
        <v>41.54</v>
      </c>
      <c r="L68" s="19">
        <v>4.2300000000000004</v>
      </c>
      <c r="M68" s="19">
        <v>250.46</v>
      </c>
      <c r="N68" s="19">
        <v>1909</v>
      </c>
      <c r="O68" s="19">
        <v>0.86627600000000005</v>
      </c>
      <c r="P68" s="495">
        <v>984923.63610800006</v>
      </c>
      <c r="Q68" s="49">
        <v>45597</v>
      </c>
      <c r="R68" s="50" t="s">
        <v>72</v>
      </c>
      <c r="S68" s="18" t="s">
        <v>61</v>
      </c>
      <c r="T68" s="146">
        <v>45573</v>
      </c>
      <c r="U68" s="46">
        <v>45587</v>
      </c>
      <c r="V68" s="195">
        <v>45614</v>
      </c>
      <c r="W68" s="51">
        <v>45618</v>
      </c>
      <c r="X68" s="166"/>
      <c r="Y68" s="154">
        <v>2</v>
      </c>
      <c r="Z68" s="15"/>
    </row>
    <row r="69" spans="2:26" ht="30" hidden="1" customHeight="1" x14ac:dyDescent="0.35">
      <c r="B69" s="44"/>
      <c r="C69" s="48" t="s">
        <v>116</v>
      </c>
      <c r="D69" s="44" t="s">
        <v>65</v>
      </c>
      <c r="E69" s="44" t="s">
        <v>58</v>
      </c>
      <c r="F69" s="44" t="s">
        <v>278</v>
      </c>
      <c r="G69" s="44" t="s">
        <v>66</v>
      </c>
      <c r="H69" s="19">
        <v>333</v>
      </c>
      <c r="I69" s="19">
        <v>19</v>
      </c>
      <c r="J69" s="19">
        <v>352</v>
      </c>
      <c r="K69" s="19">
        <v>41.54</v>
      </c>
      <c r="L69" s="19">
        <v>4.2300000000000004</v>
      </c>
      <c r="M69" s="19">
        <v>250.46</v>
      </c>
      <c r="N69" s="19">
        <v>1909</v>
      </c>
      <c r="O69" s="19">
        <v>0.86627600000000005</v>
      </c>
      <c r="P69" s="495">
        <v>984923.63610800006</v>
      </c>
      <c r="Q69" s="49">
        <v>45597</v>
      </c>
      <c r="R69" s="50" t="s">
        <v>108</v>
      </c>
      <c r="S69" s="18" t="s">
        <v>61</v>
      </c>
      <c r="T69" s="183">
        <v>45606</v>
      </c>
      <c r="U69" s="51">
        <v>45615</v>
      </c>
      <c r="V69" s="195">
        <v>45621</v>
      </c>
      <c r="W69" s="51">
        <v>45625</v>
      </c>
      <c r="X69" s="166"/>
      <c r="Y69" s="154">
        <v>3</v>
      </c>
    </row>
    <row r="70" spans="2:26" ht="24.75" hidden="1" customHeight="1" x14ac:dyDescent="0.35">
      <c r="B70" s="44"/>
      <c r="C70" s="48" t="s">
        <v>106</v>
      </c>
      <c r="D70" s="44" t="s">
        <v>77</v>
      </c>
      <c r="E70" s="44" t="s">
        <v>101</v>
      </c>
      <c r="F70" s="44" t="s">
        <v>278</v>
      </c>
      <c r="G70" s="44" t="s">
        <v>107</v>
      </c>
      <c r="H70" s="19">
        <v>268</v>
      </c>
      <c r="I70" s="19">
        <v>14</v>
      </c>
      <c r="J70" s="19">
        <v>282</v>
      </c>
      <c r="K70" s="19">
        <v>33.42</v>
      </c>
      <c r="L70" s="19">
        <v>3.15</v>
      </c>
      <c r="M70" s="19">
        <v>255.26</v>
      </c>
      <c r="N70" s="19">
        <v>1904</v>
      </c>
      <c r="O70" s="19">
        <v>0.86627600000000005</v>
      </c>
      <c r="P70" s="495">
        <v>745277.51610799995</v>
      </c>
      <c r="Q70" s="49">
        <v>45597</v>
      </c>
      <c r="R70" s="50" t="s">
        <v>108</v>
      </c>
      <c r="S70" s="18" t="s">
        <v>61</v>
      </c>
      <c r="T70" s="183">
        <v>45602</v>
      </c>
      <c r="U70" s="51">
        <v>45606</v>
      </c>
      <c r="V70" s="195">
        <v>45610</v>
      </c>
      <c r="W70" s="51">
        <v>45613</v>
      </c>
      <c r="X70" s="187"/>
      <c r="Y70" s="155">
        <v>2</v>
      </c>
      <c r="Z70" s="15"/>
    </row>
    <row r="71" spans="2:26" ht="29.25" hidden="1" customHeight="1" x14ac:dyDescent="0.35">
      <c r="B71" s="44"/>
      <c r="C71" s="48" t="s">
        <v>512</v>
      </c>
      <c r="D71" s="44" t="s">
        <v>77</v>
      </c>
      <c r="E71" s="44" t="s">
        <v>74</v>
      </c>
      <c r="F71" s="44" t="s">
        <v>278</v>
      </c>
      <c r="G71" s="44"/>
      <c r="H71" s="19">
        <f>K71*8</f>
        <v>251.2</v>
      </c>
      <c r="I71" s="19">
        <f>L71*4.4</f>
        <v>12.716000000000001</v>
      </c>
      <c r="J71" s="19">
        <f>SUBTOTAL(9,H71:I71)</f>
        <v>0</v>
      </c>
      <c r="K71" s="19">
        <v>31.4</v>
      </c>
      <c r="L71" s="19">
        <v>2.89</v>
      </c>
      <c r="M71" s="19">
        <v>164.7</v>
      </c>
      <c r="N71" s="19">
        <v>1802</v>
      </c>
      <c r="O71" s="19">
        <v>0.86627600000000005</v>
      </c>
      <c r="P71" s="495">
        <v>752440.09410799993</v>
      </c>
      <c r="Q71" s="49">
        <v>45822</v>
      </c>
      <c r="R71" s="496" t="s">
        <v>379</v>
      </c>
      <c r="S71" s="51" t="s">
        <v>61</v>
      </c>
      <c r="T71" s="143"/>
      <c r="U71" s="138"/>
      <c r="V71" s="149"/>
      <c r="W71" s="510">
        <v>45815</v>
      </c>
      <c r="X71" s="189"/>
      <c r="Y71" s="155"/>
    </row>
    <row r="72" spans="2:26" ht="29.25" hidden="1" customHeight="1" x14ac:dyDescent="0.35">
      <c r="B72" s="44"/>
      <c r="C72" s="48" t="s">
        <v>104</v>
      </c>
      <c r="D72" s="44" t="s">
        <v>77</v>
      </c>
      <c r="E72" s="44" t="s">
        <v>91</v>
      </c>
      <c r="F72" s="44" t="s">
        <v>278</v>
      </c>
      <c r="G72" s="44" t="s">
        <v>105</v>
      </c>
      <c r="H72" s="19">
        <v>419</v>
      </c>
      <c r="I72" s="19">
        <v>24</v>
      </c>
      <c r="J72" s="19">
        <v>443</v>
      </c>
      <c r="K72" s="19">
        <v>52.36</v>
      </c>
      <c r="L72" s="19">
        <v>5.43</v>
      </c>
      <c r="M72" s="19">
        <v>425.04</v>
      </c>
      <c r="N72" s="19">
        <v>2850</v>
      </c>
      <c r="O72" s="19">
        <v>0.86627600000000005</v>
      </c>
      <c r="P72" s="495">
        <v>1161364.312108</v>
      </c>
      <c r="Q72" s="49">
        <v>45597</v>
      </c>
      <c r="R72" s="50" t="s">
        <v>82</v>
      </c>
      <c r="S72" s="18" t="s">
        <v>61</v>
      </c>
      <c r="T72" s="183">
        <v>45602</v>
      </c>
      <c r="U72" s="51">
        <v>45606</v>
      </c>
      <c r="V72" s="195">
        <v>45617</v>
      </c>
      <c r="W72" s="51">
        <v>45619</v>
      </c>
      <c r="X72" s="166"/>
      <c r="Y72" s="154"/>
      <c r="Z72" s="15"/>
    </row>
    <row r="73" spans="2:26" ht="29.25" hidden="1" customHeight="1" x14ac:dyDescent="0.35">
      <c r="B73" s="44"/>
      <c r="C73" s="48" t="s">
        <v>81</v>
      </c>
      <c r="D73" s="44" t="s">
        <v>65</v>
      </c>
      <c r="E73" s="44" t="s">
        <v>58</v>
      </c>
      <c r="F73" s="44" t="s">
        <v>278</v>
      </c>
      <c r="G73" s="44" t="s">
        <v>59</v>
      </c>
      <c r="H73" s="19">
        <v>333</v>
      </c>
      <c r="I73" s="19">
        <v>19</v>
      </c>
      <c r="J73" s="19">
        <v>352</v>
      </c>
      <c r="K73" s="19">
        <v>41.54</v>
      </c>
      <c r="L73" s="19">
        <v>4.2300000000000004</v>
      </c>
      <c r="M73" s="19">
        <v>250.46</v>
      </c>
      <c r="N73" s="19">
        <v>1909</v>
      </c>
      <c r="O73" s="19">
        <v>0.86627600000000005</v>
      </c>
      <c r="P73" s="495">
        <v>984923.63610800006</v>
      </c>
      <c r="Q73" s="49">
        <v>45566</v>
      </c>
      <c r="R73" s="50" t="s">
        <v>82</v>
      </c>
      <c r="S73" s="51" t="s">
        <v>61</v>
      </c>
      <c r="T73" s="146">
        <v>45571</v>
      </c>
      <c r="U73" s="46">
        <v>45575</v>
      </c>
      <c r="V73" s="148">
        <v>45587</v>
      </c>
      <c r="W73" s="51">
        <v>45589</v>
      </c>
      <c r="X73" s="166"/>
      <c r="Y73" s="154">
        <v>1</v>
      </c>
    </row>
    <row r="74" spans="2:26" ht="29.25" hidden="1" customHeight="1" x14ac:dyDescent="0.35">
      <c r="B74" s="44"/>
      <c r="C74" s="48" t="s">
        <v>88</v>
      </c>
      <c r="D74" s="44" t="s">
        <v>77</v>
      </c>
      <c r="E74" s="44" t="s">
        <v>58</v>
      </c>
      <c r="F74" s="44" t="s">
        <v>278</v>
      </c>
      <c r="G74" s="44" t="s">
        <v>59</v>
      </c>
      <c r="H74" s="19">
        <v>383</v>
      </c>
      <c r="I74" s="19">
        <v>20</v>
      </c>
      <c r="J74" s="19">
        <v>403</v>
      </c>
      <c r="K74" s="19">
        <v>47.77</v>
      </c>
      <c r="L74" s="19">
        <v>4.46</v>
      </c>
      <c r="M74" s="19">
        <v>264.87</v>
      </c>
      <c r="N74" s="19">
        <v>2353</v>
      </c>
      <c r="O74" s="19">
        <v>0.86627600000000005</v>
      </c>
      <c r="P74" s="495">
        <v>1126247.400108</v>
      </c>
      <c r="Q74" s="49">
        <v>45597</v>
      </c>
      <c r="R74" s="50" t="s">
        <v>82</v>
      </c>
      <c r="S74" s="18" t="s">
        <v>61</v>
      </c>
      <c r="T74" s="183">
        <v>45580</v>
      </c>
      <c r="U74" s="51">
        <v>45610</v>
      </c>
      <c r="V74" s="195">
        <v>45623</v>
      </c>
      <c r="W74" s="51">
        <v>45625</v>
      </c>
      <c r="X74" s="187"/>
      <c r="Y74" s="155">
        <v>2</v>
      </c>
      <c r="Z74" s="15"/>
    </row>
    <row r="75" spans="2:26" s="15" customFormat="1" ht="36.75" hidden="1" customHeight="1" x14ac:dyDescent="0.35">
      <c r="B75" s="44"/>
      <c r="C75" s="48" t="s">
        <v>87</v>
      </c>
      <c r="D75" s="44" t="s">
        <v>65</v>
      </c>
      <c r="E75" s="44" t="s">
        <v>58</v>
      </c>
      <c r="F75" s="44" t="s">
        <v>278</v>
      </c>
      <c r="G75" s="44" t="s">
        <v>66</v>
      </c>
      <c r="H75" s="19">
        <v>333</v>
      </c>
      <c r="I75" s="19">
        <v>19</v>
      </c>
      <c r="J75" s="19">
        <v>352</v>
      </c>
      <c r="K75" s="19">
        <v>41.54</v>
      </c>
      <c r="L75" s="19">
        <v>4.2300000000000004</v>
      </c>
      <c r="M75" s="19">
        <v>250.46</v>
      </c>
      <c r="N75" s="19">
        <v>1909</v>
      </c>
      <c r="O75" s="19">
        <v>0.86627600000000005</v>
      </c>
      <c r="P75" s="495">
        <v>984923.63610800006</v>
      </c>
      <c r="Q75" s="49">
        <v>45597</v>
      </c>
      <c r="R75" s="50" t="s">
        <v>82</v>
      </c>
      <c r="S75" s="18" t="s">
        <v>61</v>
      </c>
      <c r="T75" s="183">
        <v>45579</v>
      </c>
      <c r="U75" s="51">
        <v>45606</v>
      </c>
      <c r="V75" s="195">
        <v>45610</v>
      </c>
      <c r="W75" s="51">
        <v>45611</v>
      </c>
      <c r="X75" s="187"/>
      <c r="Y75" s="155">
        <v>2</v>
      </c>
    </row>
    <row r="76" spans="2:26" s="15" customFormat="1" ht="36.75" hidden="1" customHeight="1" x14ac:dyDescent="0.35">
      <c r="B76" s="44">
        <v>2</v>
      </c>
      <c r="C76" s="48" t="s">
        <v>125</v>
      </c>
      <c r="D76" s="44" t="s">
        <v>126</v>
      </c>
      <c r="E76" s="44" t="s">
        <v>74</v>
      </c>
      <c r="F76" s="44" t="s">
        <v>278</v>
      </c>
      <c r="G76" s="44" t="s">
        <v>127</v>
      </c>
      <c r="H76" s="19">
        <v>562</v>
      </c>
      <c r="I76" s="19">
        <v>26</v>
      </c>
      <c r="J76" s="19">
        <v>588</v>
      </c>
      <c r="K76" s="19">
        <v>70.22</v>
      </c>
      <c r="L76" s="19">
        <v>5.81</v>
      </c>
      <c r="M76" s="19">
        <v>352.73</v>
      </c>
      <c r="N76" s="19">
        <v>3400</v>
      </c>
      <c r="O76" s="19">
        <v>1.7680549999999999</v>
      </c>
      <c r="P76" s="495">
        <v>1595805.5120649999</v>
      </c>
      <c r="Q76" s="49">
        <v>45689</v>
      </c>
      <c r="R76" s="50" t="s">
        <v>118</v>
      </c>
      <c r="S76" s="18" t="s">
        <v>61</v>
      </c>
      <c r="T76" s="183">
        <v>45703</v>
      </c>
      <c r="U76" s="51">
        <v>45706</v>
      </c>
      <c r="V76" s="195">
        <v>45707</v>
      </c>
      <c r="W76" s="51">
        <v>45708</v>
      </c>
      <c r="X76" s="180"/>
      <c r="Y76" s="156"/>
    </row>
    <row r="77" spans="2:26" s="15" customFormat="1" ht="36.75" hidden="1" customHeight="1" x14ac:dyDescent="0.35">
      <c r="B77" s="44"/>
      <c r="C77" s="44" t="s">
        <v>96</v>
      </c>
      <c r="D77" s="44" t="s">
        <v>77</v>
      </c>
      <c r="E77" s="44" t="s">
        <v>58</v>
      </c>
      <c r="F77" s="44" t="s">
        <v>278</v>
      </c>
      <c r="G77" s="44" t="s">
        <v>59</v>
      </c>
      <c r="H77" s="19">
        <v>383</v>
      </c>
      <c r="I77" s="19">
        <v>20</v>
      </c>
      <c r="J77" s="19">
        <v>403</v>
      </c>
      <c r="K77" s="19">
        <v>47.77</v>
      </c>
      <c r="L77" s="19">
        <v>4.46</v>
      </c>
      <c r="M77" s="19">
        <v>264.87</v>
      </c>
      <c r="N77" s="19">
        <v>2353</v>
      </c>
      <c r="O77" s="19">
        <v>0.86627600000000005</v>
      </c>
      <c r="P77" s="495">
        <v>1126247.400108</v>
      </c>
      <c r="Q77" s="49">
        <v>45597</v>
      </c>
      <c r="R77" s="50" t="s">
        <v>97</v>
      </c>
      <c r="S77" s="51" t="s">
        <v>61</v>
      </c>
      <c r="T77" s="183">
        <v>45590</v>
      </c>
      <c r="U77" s="51">
        <v>45600</v>
      </c>
      <c r="V77" s="195">
        <v>45604</v>
      </c>
      <c r="W77" s="51">
        <v>45606</v>
      </c>
      <c r="X77" s="187"/>
      <c r="Y77" s="155">
        <v>2</v>
      </c>
    </row>
    <row r="78" spans="2:26" ht="29.25" hidden="1" customHeight="1" x14ac:dyDescent="0.35">
      <c r="B78" s="44"/>
      <c r="C78" s="48" t="s">
        <v>73</v>
      </c>
      <c r="D78" s="44" t="s">
        <v>68</v>
      </c>
      <c r="E78" s="44" t="s">
        <v>74</v>
      </c>
      <c r="F78" s="44" t="s">
        <v>278</v>
      </c>
      <c r="G78" s="44" t="s">
        <v>75</v>
      </c>
      <c r="H78" s="19">
        <v>221</v>
      </c>
      <c r="I78" s="19">
        <v>12</v>
      </c>
      <c r="J78" s="19">
        <v>233</v>
      </c>
      <c r="K78" s="19">
        <v>27.61</v>
      </c>
      <c r="L78" s="19">
        <v>2.61</v>
      </c>
      <c r="M78" s="19">
        <v>146.96</v>
      </c>
      <c r="N78" s="19">
        <v>1450</v>
      </c>
      <c r="O78" s="19">
        <v>0.86627600000000005</v>
      </c>
      <c r="P78" s="495">
        <v>650458.11210799997</v>
      </c>
      <c r="Q78" s="49">
        <v>45566</v>
      </c>
      <c r="R78" s="50" t="s">
        <v>72</v>
      </c>
      <c r="S78" s="51" t="s">
        <v>61</v>
      </c>
      <c r="T78" s="146">
        <v>45563</v>
      </c>
      <c r="U78" s="46">
        <v>45565</v>
      </c>
      <c r="V78" s="148">
        <v>45572</v>
      </c>
      <c r="W78" s="51">
        <v>45576</v>
      </c>
      <c r="X78" s="166"/>
      <c r="Y78" s="154">
        <v>1</v>
      </c>
    </row>
    <row r="79" spans="2:26" ht="29.25" hidden="1" customHeight="1" x14ac:dyDescent="0.35">
      <c r="B79" s="44"/>
      <c r="C79" s="48" t="s">
        <v>169</v>
      </c>
      <c r="D79" s="44" t="s">
        <v>170</v>
      </c>
      <c r="E79" s="44" t="s">
        <v>74</v>
      </c>
      <c r="F79" s="44" t="s">
        <v>278</v>
      </c>
      <c r="G79" s="44" t="s">
        <v>171</v>
      </c>
      <c r="H79" s="19">
        <v>471</v>
      </c>
      <c r="I79" s="19">
        <v>22</v>
      </c>
      <c r="J79" s="19">
        <v>493</v>
      </c>
      <c r="K79" s="19">
        <v>58.84</v>
      </c>
      <c r="L79" s="19">
        <v>4.9400000000000004</v>
      </c>
      <c r="M79" s="19">
        <v>296.18</v>
      </c>
      <c r="N79" s="19">
        <v>2692</v>
      </c>
      <c r="O79" s="19">
        <v>1.768</v>
      </c>
      <c r="P79" s="495">
        <v>1324196.909065</v>
      </c>
      <c r="Q79" s="49">
        <v>45658</v>
      </c>
      <c r="R79" s="50" t="s">
        <v>118</v>
      </c>
      <c r="S79" s="18" t="s">
        <v>61</v>
      </c>
      <c r="T79" s="146">
        <v>45655</v>
      </c>
      <c r="U79" s="46">
        <v>45659</v>
      </c>
      <c r="V79" s="148">
        <v>45660</v>
      </c>
      <c r="W79" s="51">
        <v>45661</v>
      </c>
      <c r="X79" s="189"/>
      <c r="Y79" s="154"/>
    </row>
    <row r="80" spans="2:26" ht="29.25" hidden="1" customHeight="1" x14ac:dyDescent="0.35">
      <c r="B80" s="44">
        <v>1</v>
      </c>
      <c r="C80" s="48" t="s">
        <v>93</v>
      </c>
      <c r="D80" s="44" t="s">
        <v>77</v>
      </c>
      <c r="E80" s="44" t="s">
        <v>58</v>
      </c>
      <c r="F80" s="44" t="s">
        <v>278</v>
      </c>
      <c r="G80" s="44" t="s">
        <v>59</v>
      </c>
      <c r="H80" s="19">
        <v>383</v>
      </c>
      <c r="I80" s="19">
        <v>20</v>
      </c>
      <c r="J80" s="19">
        <v>403</v>
      </c>
      <c r="K80" s="19">
        <v>47.77</v>
      </c>
      <c r="L80" s="19">
        <v>4.46</v>
      </c>
      <c r="M80" s="19">
        <v>264.87</v>
      </c>
      <c r="N80" s="19">
        <v>2353</v>
      </c>
      <c r="O80" s="19">
        <v>0.86627600000000005</v>
      </c>
      <c r="P80" s="495">
        <v>1126247.400108</v>
      </c>
      <c r="Q80" s="49">
        <v>45597</v>
      </c>
      <c r="R80" s="50" t="s">
        <v>94</v>
      </c>
      <c r="S80" s="51" t="s">
        <v>61</v>
      </c>
      <c r="T80" s="183">
        <v>45583</v>
      </c>
      <c r="U80" s="51">
        <v>45590</v>
      </c>
      <c r="V80" s="195">
        <v>45595</v>
      </c>
      <c r="W80" s="51">
        <v>45600</v>
      </c>
      <c r="X80" s="187"/>
      <c r="Y80" s="155">
        <v>2</v>
      </c>
    </row>
    <row r="81" spans="2:26" s="15" customFormat="1" ht="36.75" hidden="1" customHeight="1" x14ac:dyDescent="0.35">
      <c r="B81" s="44">
        <v>2</v>
      </c>
      <c r="C81" s="44" t="s">
        <v>98</v>
      </c>
      <c r="D81" s="44" t="s">
        <v>77</v>
      </c>
      <c r="E81" s="44" t="s">
        <v>58</v>
      </c>
      <c r="F81" s="44" t="s">
        <v>278</v>
      </c>
      <c r="G81" s="44" t="s">
        <v>59</v>
      </c>
      <c r="H81" s="19">
        <v>383</v>
      </c>
      <c r="I81" s="19">
        <v>20</v>
      </c>
      <c r="J81" s="19">
        <v>403</v>
      </c>
      <c r="K81" s="19">
        <v>47.77</v>
      </c>
      <c r="L81" s="19">
        <v>4.46</v>
      </c>
      <c r="M81" s="19">
        <v>264.87</v>
      </c>
      <c r="N81" s="19">
        <v>2353</v>
      </c>
      <c r="O81" s="19">
        <v>0.86627600000000005</v>
      </c>
      <c r="P81" s="495">
        <v>1126247.400108</v>
      </c>
      <c r="Q81" s="49">
        <v>45597</v>
      </c>
      <c r="R81" s="50" t="s">
        <v>94</v>
      </c>
      <c r="S81" s="18" t="s">
        <v>61</v>
      </c>
      <c r="T81" s="183">
        <v>45597</v>
      </c>
      <c r="U81" s="51">
        <v>45609</v>
      </c>
      <c r="V81" s="195">
        <v>45611</v>
      </c>
      <c r="W81" s="51">
        <v>45614</v>
      </c>
      <c r="X81" s="166"/>
      <c r="Y81" s="154">
        <v>2</v>
      </c>
    </row>
    <row r="82" spans="2:26" ht="29.25" hidden="1" customHeight="1" x14ac:dyDescent="0.35">
      <c r="B82" s="44">
        <v>3</v>
      </c>
      <c r="C82" s="48" t="s">
        <v>110</v>
      </c>
      <c r="D82" s="44" t="s">
        <v>65</v>
      </c>
      <c r="E82" s="44" t="s">
        <v>91</v>
      </c>
      <c r="F82" s="44" t="s">
        <v>278</v>
      </c>
      <c r="G82" s="44" t="s">
        <v>92</v>
      </c>
      <c r="H82" s="19">
        <v>383</v>
      </c>
      <c r="I82" s="19">
        <v>23</v>
      </c>
      <c r="J82" s="19">
        <v>406</v>
      </c>
      <c r="K82" s="19">
        <v>47.87</v>
      </c>
      <c r="L82" s="19">
        <v>5.14</v>
      </c>
      <c r="M82" s="19">
        <v>403.72</v>
      </c>
      <c r="N82" s="19">
        <v>2476</v>
      </c>
      <c r="O82" s="19">
        <v>0.86627600000000005</v>
      </c>
      <c r="P82" s="495">
        <v>1054575.3581079999</v>
      </c>
      <c r="Q82" s="49">
        <v>45627</v>
      </c>
      <c r="R82" s="50" t="s">
        <v>94</v>
      </c>
      <c r="S82" s="18" t="s">
        <v>61</v>
      </c>
      <c r="T82" s="183">
        <v>45604</v>
      </c>
      <c r="U82" s="51">
        <v>45626</v>
      </c>
      <c r="V82" s="195">
        <v>45598</v>
      </c>
      <c r="W82" s="51">
        <v>45634</v>
      </c>
      <c r="X82" s="166"/>
      <c r="Y82" s="154">
        <v>3</v>
      </c>
      <c r="Z82" s="15"/>
    </row>
    <row r="83" spans="2:26" ht="29.25" hidden="1" customHeight="1" x14ac:dyDescent="0.35">
      <c r="B83" s="44">
        <v>4</v>
      </c>
      <c r="C83" s="48" t="s">
        <v>144</v>
      </c>
      <c r="D83" s="44" t="s">
        <v>77</v>
      </c>
      <c r="E83" s="44" t="s">
        <v>74</v>
      </c>
      <c r="F83" s="44" t="s">
        <v>278</v>
      </c>
      <c r="G83" s="44" t="s">
        <v>114</v>
      </c>
      <c r="H83" s="19">
        <v>252</v>
      </c>
      <c r="I83" s="19">
        <v>13</v>
      </c>
      <c r="J83" s="19">
        <v>265</v>
      </c>
      <c r="K83" s="19">
        <v>31.4</v>
      </c>
      <c r="L83" s="19">
        <v>2.89</v>
      </c>
      <c r="M83" s="19">
        <v>164.7</v>
      </c>
      <c r="N83" s="19">
        <v>1802</v>
      </c>
      <c r="O83" s="19">
        <v>0.86627600000000005</v>
      </c>
      <c r="P83" s="495">
        <v>752440.09410799993</v>
      </c>
      <c r="Q83" s="49">
        <v>45627</v>
      </c>
      <c r="R83" s="50" t="s">
        <v>94</v>
      </c>
      <c r="S83" s="18" t="s">
        <v>61</v>
      </c>
      <c r="T83" s="183">
        <v>45623</v>
      </c>
      <c r="U83" s="51">
        <v>45638</v>
      </c>
      <c r="V83" s="195">
        <v>45640</v>
      </c>
      <c r="W83" s="51">
        <v>45642</v>
      </c>
      <c r="X83" s="166"/>
      <c r="Y83" s="154">
        <v>3</v>
      </c>
    </row>
    <row r="84" spans="2:26" ht="29.25" hidden="1" customHeight="1" x14ac:dyDescent="0.35">
      <c r="B84" s="44"/>
      <c r="C84" s="44" t="s">
        <v>199</v>
      </c>
      <c r="D84" s="44" t="s">
        <v>200</v>
      </c>
      <c r="E84" s="44" t="s">
        <v>74</v>
      </c>
      <c r="F84" s="44" t="s">
        <v>278</v>
      </c>
      <c r="G84" s="44" t="s">
        <v>201</v>
      </c>
      <c r="H84" s="19">
        <v>1020</v>
      </c>
      <c r="I84" s="19">
        <v>51</v>
      </c>
      <c r="J84" s="19">
        <v>1071</v>
      </c>
      <c r="K84" s="19">
        <v>127.5</v>
      </c>
      <c r="L84" s="19">
        <v>11.49</v>
      </c>
      <c r="M84" s="19">
        <v>728</v>
      </c>
      <c r="N84" s="19">
        <v>11839</v>
      </c>
      <c r="O84" s="19">
        <v>2.5640000000000001</v>
      </c>
      <c r="P84" s="495">
        <v>3567510.0260000001</v>
      </c>
      <c r="Q84" s="49">
        <v>45658</v>
      </c>
      <c r="R84" s="50" t="s">
        <v>118</v>
      </c>
      <c r="S84" s="18" t="s">
        <v>61</v>
      </c>
      <c r="T84" s="183">
        <v>45659</v>
      </c>
      <c r="U84" s="51">
        <v>45679</v>
      </c>
      <c r="V84" s="195">
        <v>45681</v>
      </c>
      <c r="W84" s="51">
        <v>45684</v>
      </c>
      <c r="X84" s="190"/>
      <c r="Y84" s="156"/>
      <c r="Z84" s="15"/>
    </row>
    <row r="85" spans="2:26" ht="29.25" hidden="1" customHeight="1" x14ac:dyDescent="0.35">
      <c r="B85" s="43"/>
      <c r="C85" s="551" t="s">
        <v>639</v>
      </c>
      <c r="D85" s="44" t="s">
        <v>640</v>
      </c>
      <c r="E85" s="43" t="s">
        <v>58</v>
      </c>
      <c r="F85" s="44" t="s">
        <v>278</v>
      </c>
      <c r="G85" s="43"/>
      <c r="H85" s="19">
        <f>K85*8</f>
        <v>1357.44</v>
      </c>
      <c r="I85" s="19">
        <f>L85*4.4</f>
        <v>71.28</v>
      </c>
      <c r="J85" s="19">
        <f>SUM(H85:I85)</f>
        <v>1428.72</v>
      </c>
      <c r="K85" s="45">
        <v>169.68</v>
      </c>
      <c r="L85" s="45">
        <v>16.2</v>
      </c>
      <c r="M85" s="45">
        <v>1042.48</v>
      </c>
      <c r="N85" s="45">
        <v>21650.28</v>
      </c>
      <c r="O85" s="61">
        <v>5.5590000000000002</v>
      </c>
      <c r="P85" s="514"/>
      <c r="Q85" s="49">
        <v>46005</v>
      </c>
      <c r="R85" s="52" t="s">
        <v>379</v>
      </c>
      <c r="S85" s="51" t="s">
        <v>61</v>
      </c>
      <c r="T85" s="143"/>
      <c r="U85" s="138"/>
      <c r="V85" s="149"/>
      <c r="W85" s="138">
        <v>46019</v>
      </c>
      <c r="X85" s="189"/>
      <c r="Y85" s="155"/>
    </row>
    <row r="86" spans="2:26" ht="29.25" hidden="1" customHeight="1" x14ac:dyDescent="0.35">
      <c r="B86" s="44"/>
      <c r="C86" s="48" t="s">
        <v>121</v>
      </c>
      <c r="D86" s="44" t="s">
        <v>79</v>
      </c>
      <c r="E86" s="44" t="s">
        <v>74</v>
      </c>
      <c r="F86" s="44" t="s">
        <v>278</v>
      </c>
      <c r="G86" s="44" t="s">
        <v>75</v>
      </c>
      <c r="H86" s="19">
        <v>221</v>
      </c>
      <c r="I86" s="19">
        <v>12</v>
      </c>
      <c r="J86" s="19">
        <v>233</v>
      </c>
      <c r="K86" s="19">
        <v>27.61</v>
      </c>
      <c r="L86" s="19">
        <v>2.61</v>
      </c>
      <c r="M86" s="19">
        <v>146.96</v>
      </c>
      <c r="N86" s="19">
        <v>1450</v>
      </c>
      <c r="O86" s="19">
        <v>0.86627600000000005</v>
      </c>
      <c r="P86" s="495">
        <v>650458.11210799997</v>
      </c>
      <c r="Q86" s="49">
        <v>45597</v>
      </c>
      <c r="R86" s="50" t="s">
        <v>97</v>
      </c>
      <c r="S86" s="18" t="s">
        <v>61</v>
      </c>
      <c r="T86" s="183">
        <v>45609</v>
      </c>
      <c r="U86" s="51">
        <v>45614</v>
      </c>
      <c r="V86" s="195">
        <v>45616</v>
      </c>
      <c r="W86" s="51">
        <v>45618</v>
      </c>
      <c r="X86" s="166"/>
      <c r="Y86" s="154">
        <v>2</v>
      </c>
    </row>
    <row r="87" spans="2:26" s="15" customFormat="1" ht="36.75" hidden="1" customHeight="1" x14ac:dyDescent="0.35">
      <c r="B87" s="44"/>
      <c r="C87" s="44" t="s">
        <v>99</v>
      </c>
      <c r="D87" s="44" t="s">
        <v>68</v>
      </c>
      <c r="E87" s="44" t="s">
        <v>58</v>
      </c>
      <c r="F87" s="44" t="s">
        <v>278</v>
      </c>
      <c r="G87" s="44" t="s">
        <v>66</v>
      </c>
      <c r="H87" s="19">
        <v>333</v>
      </c>
      <c r="I87" s="19">
        <v>19</v>
      </c>
      <c r="J87" s="19">
        <v>352</v>
      </c>
      <c r="K87" s="19">
        <v>41.54</v>
      </c>
      <c r="L87" s="19">
        <v>4.2300000000000004</v>
      </c>
      <c r="M87" s="19">
        <v>250.46</v>
      </c>
      <c r="N87" s="19">
        <v>1909</v>
      </c>
      <c r="O87" s="19">
        <v>0.86627600000000005</v>
      </c>
      <c r="P87" s="495">
        <v>984923.63610800006</v>
      </c>
      <c r="Q87" s="49">
        <v>45597</v>
      </c>
      <c r="R87" s="50" t="s">
        <v>97</v>
      </c>
      <c r="S87" s="18" t="s">
        <v>61</v>
      </c>
      <c r="T87" s="183">
        <v>45594</v>
      </c>
      <c r="U87" s="51">
        <v>45608</v>
      </c>
      <c r="V87" s="195">
        <v>45610</v>
      </c>
      <c r="W87" s="51">
        <v>45610</v>
      </c>
      <c r="X87" s="187"/>
      <c r="Y87" s="155">
        <v>2</v>
      </c>
    </row>
    <row r="88" spans="2:26" ht="29.25" hidden="1" customHeight="1" x14ac:dyDescent="0.35">
      <c r="B88" s="44"/>
      <c r="C88" s="48" t="s">
        <v>111</v>
      </c>
      <c r="D88" s="44" t="s">
        <v>79</v>
      </c>
      <c r="E88" s="44" t="s">
        <v>74</v>
      </c>
      <c r="F88" s="44" t="s">
        <v>278</v>
      </c>
      <c r="G88" s="44" t="s">
        <v>75</v>
      </c>
      <c r="H88" s="19">
        <v>221</v>
      </c>
      <c r="I88" s="19">
        <v>12</v>
      </c>
      <c r="J88" s="19">
        <v>233</v>
      </c>
      <c r="K88" s="19">
        <v>27.61</v>
      </c>
      <c r="L88" s="19">
        <v>2.61</v>
      </c>
      <c r="M88" s="19">
        <v>146.96</v>
      </c>
      <c r="N88" s="19">
        <v>1450</v>
      </c>
      <c r="O88" s="19">
        <v>0.86627600000000005</v>
      </c>
      <c r="P88" s="495">
        <v>650458.11210799997</v>
      </c>
      <c r="Q88" s="49">
        <v>45597</v>
      </c>
      <c r="R88" s="50" t="s">
        <v>97</v>
      </c>
      <c r="S88" s="18" t="s">
        <v>61</v>
      </c>
      <c r="T88" s="183">
        <v>45606</v>
      </c>
      <c r="U88" s="51">
        <v>45622</v>
      </c>
      <c r="V88" s="195">
        <v>45623</v>
      </c>
      <c r="W88" s="51">
        <v>45625</v>
      </c>
      <c r="X88" s="187"/>
      <c r="Y88" s="155">
        <v>2</v>
      </c>
      <c r="Z88" s="15"/>
    </row>
    <row r="89" spans="2:26" ht="29.25" hidden="1" customHeight="1" x14ac:dyDescent="0.35">
      <c r="B89" s="44"/>
      <c r="C89" s="48" t="s">
        <v>137</v>
      </c>
      <c r="D89" s="44" t="s">
        <v>65</v>
      </c>
      <c r="E89" s="44" t="s">
        <v>74</v>
      </c>
      <c r="F89" s="44" t="s">
        <v>278</v>
      </c>
      <c r="G89" s="44" t="s">
        <v>75</v>
      </c>
      <c r="H89" s="19">
        <v>221</v>
      </c>
      <c r="I89" s="19">
        <v>12</v>
      </c>
      <c r="J89" s="19">
        <v>233</v>
      </c>
      <c r="K89" s="19">
        <v>27.61</v>
      </c>
      <c r="L89" s="19">
        <v>2.61</v>
      </c>
      <c r="M89" s="19">
        <v>146.96</v>
      </c>
      <c r="N89" s="19">
        <v>1450</v>
      </c>
      <c r="O89" s="19">
        <v>0.86627600000000005</v>
      </c>
      <c r="P89" s="495">
        <v>650458.11210799997</v>
      </c>
      <c r="Q89" s="49">
        <v>45627</v>
      </c>
      <c r="R89" s="50" t="s">
        <v>72</v>
      </c>
      <c r="S89" s="18" t="s">
        <v>61</v>
      </c>
      <c r="T89" s="183">
        <v>45629</v>
      </c>
      <c r="U89" s="51">
        <v>45630</v>
      </c>
      <c r="V89" s="195">
        <v>45633</v>
      </c>
      <c r="W89" s="51">
        <v>45635</v>
      </c>
      <c r="X89" s="166"/>
      <c r="Y89" s="154">
        <v>3</v>
      </c>
    </row>
    <row r="90" spans="2:26" ht="29.25" hidden="1" customHeight="1" x14ac:dyDescent="0.35">
      <c r="B90" s="44"/>
      <c r="C90" s="48" t="s">
        <v>130</v>
      </c>
      <c r="D90" s="44" t="s">
        <v>63</v>
      </c>
      <c r="E90" s="44" t="s">
        <v>74</v>
      </c>
      <c r="F90" s="44" t="s">
        <v>278</v>
      </c>
      <c r="G90" s="44" t="s">
        <v>114</v>
      </c>
      <c r="H90" s="19">
        <v>252</v>
      </c>
      <c r="I90" s="19">
        <v>13</v>
      </c>
      <c r="J90" s="19">
        <v>265</v>
      </c>
      <c r="K90" s="19">
        <v>31.4</v>
      </c>
      <c r="L90" s="19">
        <v>2.89</v>
      </c>
      <c r="M90" s="19">
        <v>164.7</v>
      </c>
      <c r="N90" s="19">
        <v>1802</v>
      </c>
      <c r="O90" s="19">
        <v>0.86627600000000005</v>
      </c>
      <c r="P90" s="495">
        <v>752440.09410799993</v>
      </c>
      <c r="Q90" s="49">
        <v>45627</v>
      </c>
      <c r="R90" s="50" t="s">
        <v>97</v>
      </c>
      <c r="S90" s="18" t="s">
        <v>61</v>
      </c>
      <c r="T90" s="183">
        <v>45618</v>
      </c>
      <c r="U90" s="51">
        <v>45626</v>
      </c>
      <c r="V90" s="195">
        <v>45630</v>
      </c>
      <c r="W90" s="51">
        <v>45631</v>
      </c>
      <c r="X90" s="187"/>
      <c r="Y90" s="155">
        <v>3</v>
      </c>
    </row>
    <row r="91" spans="2:26" ht="29.25" hidden="1" customHeight="1" x14ac:dyDescent="0.35">
      <c r="B91" s="44"/>
      <c r="C91" s="48" t="s">
        <v>159</v>
      </c>
      <c r="D91" s="44" t="s">
        <v>63</v>
      </c>
      <c r="E91" s="44" t="s">
        <v>74</v>
      </c>
      <c r="F91" s="44" t="s">
        <v>278</v>
      </c>
      <c r="G91" s="44" t="s">
        <v>114</v>
      </c>
      <c r="H91" s="19">
        <v>252</v>
      </c>
      <c r="I91" s="19">
        <v>13</v>
      </c>
      <c r="J91" s="19">
        <v>265</v>
      </c>
      <c r="K91" s="19">
        <v>31.4</v>
      </c>
      <c r="L91" s="19">
        <v>2.89</v>
      </c>
      <c r="M91" s="19">
        <v>164.7</v>
      </c>
      <c r="N91" s="19">
        <v>1802</v>
      </c>
      <c r="O91" s="19">
        <v>0.86627600000000005</v>
      </c>
      <c r="P91" s="495">
        <v>752440.09410799993</v>
      </c>
      <c r="Q91" s="49">
        <v>45627</v>
      </c>
      <c r="R91" s="50" t="s">
        <v>97</v>
      </c>
      <c r="S91" s="18" t="s">
        <v>61</v>
      </c>
      <c r="T91" s="183">
        <v>45627</v>
      </c>
      <c r="U91" s="51">
        <v>45636</v>
      </c>
      <c r="V91" s="195">
        <v>45636</v>
      </c>
      <c r="W91" s="51">
        <v>45638</v>
      </c>
      <c r="X91" s="189"/>
      <c r="Y91" s="154">
        <v>3</v>
      </c>
    </row>
    <row r="92" spans="2:26" ht="29.25" hidden="1" customHeight="1" x14ac:dyDescent="0.35">
      <c r="B92" s="44"/>
      <c r="C92" s="48" t="s">
        <v>149</v>
      </c>
      <c r="D92" s="44" t="s">
        <v>150</v>
      </c>
      <c r="E92" s="44" t="s">
        <v>91</v>
      </c>
      <c r="F92" s="44" t="s">
        <v>278</v>
      </c>
      <c r="G92" s="44" t="s">
        <v>151</v>
      </c>
      <c r="H92" s="19">
        <v>1233</v>
      </c>
      <c r="I92" s="19">
        <v>58</v>
      </c>
      <c r="J92" s="19">
        <v>1291</v>
      </c>
      <c r="K92" s="19">
        <v>154.01</v>
      </c>
      <c r="L92" s="19">
        <v>13.15</v>
      </c>
      <c r="M92" s="19">
        <v>990.19</v>
      </c>
      <c r="N92" s="19">
        <v>10225</v>
      </c>
      <c r="O92" s="19">
        <v>2.348757</v>
      </c>
      <c r="P92" s="495">
        <v>3510320.9327309998</v>
      </c>
      <c r="Q92" s="49">
        <v>45627</v>
      </c>
      <c r="R92" s="50" t="s">
        <v>118</v>
      </c>
      <c r="S92" s="18" t="s">
        <v>61</v>
      </c>
      <c r="T92" s="183">
        <v>45629</v>
      </c>
      <c r="U92" s="51">
        <v>45631</v>
      </c>
      <c r="V92" s="195">
        <v>45637</v>
      </c>
      <c r="W92" s="51">
        <v>45645</v>
      </c>
      <c r="X92" s="189"/>
      <c r="Y92" s="154">
        <v>3</v>
      </c>
    </row>
    <row r="93" spans="2:26" ht="29.25" hidden="1" customHeight="1" x14ac:dyDescent="0.35">
      <c r="B93" s="44"/>
      <c r="C93" s="48" t="s">
        <v>160</v>
      </c>
      <c r="D93" s="44" t="s">
        <v>77</v>
      </c>
      <c r="E93" s="44" t="s">
        <v>74</v>
      </c>
      <c r="F93" s="44" t="s">
        <v>278</v>
      </c>
      <c r="G93" s="44" t="s">
        <v>114</v>
      </c>
      <c r="H93" s="19">
        <v>252</v>
      </c>
      <c r="I93" s="19">
        <v>13</v>
      </c>
      <c r="J93" s="19">
        <v>265</v>
      </c>
      <c r="K93" s="19">
        <v>31.4</v>
      </c>
      <c r="L93" s="19">
        <v>2.89</v>
      </c>
      <c r="M93" s="19">
        <v>164.7</v>
      </c>
      <c r="N93" s="19">
        <v>1802</v>
      </c>
      <c r="O93" s="19">
        <v>0.86627600000000005</v>
      </c>
      <c r="P93" s="495">
        <v>752440.09410799993</v>
      </c>
      <c r="Q93" s="49">
        <v>45627</v>
      </c>
      <c r="R93" s="50" t="s">
        <v>536</v>
      </c>
      <c r="S93" s="56" t="s">
        <v>61</v>
      </c>
      <c r="T93" s="183">
        <v>45630</v>
      </c>
      <c r="U93" s="51">
        <v>45653</v>
      </c>
      <c r="V93" s="195">
        <v>45655</v>
      </c>
      <c r="W93" s="51">
        <v>45657</v>
      </c>
      <c r="X93" s="189"/>
      <c r="Y93" s="154"/>
    </row>
    <row r="94" spans="2:26" ht="29.25" hidden="1" customHeight="1" x14ac:dyDescent="0.35">
      <c r="B94" s="44"/>
      <c r="C94" s="48" t="s">
        <v>117</v>
      </c>
      <c r="D94" s="44" t="s">
        <v>63</v>
      </c>
      <c r="E94" s="44" t="s">
        <v>74</v>
      </c>
      <c r="F94" s="44" t="s">
        <v>278</v>
      </c>
      <c r="G94" s="44" t="s">
        <v>114</v>
      </c>
      <c r="H94" s="19">
        <v>252</v>
      </c>
      <c r="I94" s="19">
        <v>13</v>
      </c>
      <c r="J94" s="19">
        <v>265</v>
      </c>
      <c r="K94" s="44">
        <v>31.4</v>
      </c>
      <c r="L94" s="44">
        <v>2.89</v>
      </c>
      <c r="M94" s="44">
        <v>164.7</v>
      </c>
      <c r="N94" s="19">
        <v>1802</v>
      </c>
      <c r="O94" s="19">
        <v>0.86627600000000005</v>
      </c>
      <c r="P94" s="495">
        <v>752440.09410799993</v>
      </c>
      <c r="Q94" s="49">
        <v>45597</v>
      </c>
      <c r="R94" s="50" t="s">
        <v>118</v>
      </c>
      <c r="S94" s="18" t="s">
        <v>61</v>
      </c>
      <c r="T94" s="183">
        <v>45612</v>
      </c>
      <c r="U94" s="51">
        <v>45613</v>
      </c>
      <c r="V94" s="195">
        <v>45615</v>
      </c>
      <c r="W94" s="51">
        <v>45616</v>
      </c>
      <c r="X94" s="187"/>
      <c r="Y94" s="155">
        <v>2</v>
      </c>
      <c r="Z94" s="4"/>
    </row>
    <row r="95" spans="2:26" ht="29.25" hidden="1" customHeight="1" x14ac:dyDescent="0.35">
      <c r="B95" s="44"/>
      <c r="C95" s="48" t="s">
        <v>145</v>
      </c>
      <c r="D95" s="44" t="s">
        <v>65</v>
      </c>
      <c r="E95" s="44" t="s">
        <v>58</v>
      </c>
      <c r="F95" s="44" t="s">
        <v>278</v>
      </c>
      <c r="G95" s="44" t="s">
        <v>66</v>
      </c>
      <c r="H95" s="19">
        <v>333</v>
      </c>
      <c r="I95" s="19">
        <v>19</v>
      </c>
      <c r="J95" s="19">
        <v>352</v>
      </c>
      <c r="K95" s="19">
        <v>41.54</v>
      </c>
      <c r="L95" s="19">
        <v>4.2300000000000004</v>
      </c>
      <c r="M95" s="19">
        <v>250.46</v>
      </c>
      <c r="N95" s="19">
        <v>1909</v>
      </c>
      <c r="O95" s="19">
        <v>0.86627600000000005</v>
      </c>
      <c r="P95" s="495">
        <v>984923.63610800006</v>
      </c>
      <c r="Q95" s="49">
        <v>45627</v>
      </c>
      <c r="R95" s="50" t="s">
        <v>536</v>
      </c>
      <c r="S95" s="18" t="s">
        <v>61</v>
      </c>
      <c r="T95" s="183">
        <v>45629</v>
      </c>
      <c r="U95" s="51">
        <v>45637</v>
      </c>
      <c r="V95" s="195">
        <v>45638</v>
      </c>
      <c r="W95" s="51">
        <v>45640</v>
      </c>
      <c r="X95" s="166"/>
      <c r="Y95" s="154">
        <v>3</v>
      </c>
    </row>
    <row r="96" spans="2:26" s="15" customFormat="1" ht="36.75" hidden="1" customHeight="1" x14ac:dyDescent="0.35">
      <c r="B96" s="44"/>
      <c r="C96" s="48" t="s">
        <v>139</v>
      </c>
      <c r="D96" s="44" t="s">
        <v>65</v>
      </c>
      <c r="E96" s="44" t="s">
        <v>58</v>
      </c>
      <c r="F96" s="44" t="s">
        <v>278</v>
      </c>
      <c r="G96" s="44" t="s">
        <v>66</v>
      </c>
      <c r="H96" s="19">
        <v>333</v>
      </c>
      <c r="I96" s="19">
        <v>19</v>
      </c>
      <c r="J96" s="19">
        <v>352</v>
      </c>
      <c r="K96" s="19">
        <v>41.54</v>
      </c>
      <c r="L96" s="19">
        <v>4.2300000000000004</v>
      </c>
      <c r="M96" s="19">
        <v>250.46</v>
      </c>
      <c r="N96" s="19">
        <v>1909</v>
      </c>
      <c r="O96" s="19">
        <v>0.86627600000000005</v>
      </c>
      <c r="P96" s="495">
        <v>984923.63610800006</v>
      </c>
      <c r="Q96" s="49">
        <v>45627</v>
      </c>
      <c r="R96" s="50" t="s">
        <v>536</v>
      </c>
      <c r="S96" s="18" t="s">
        <v>61</v>
      </c>
      <c r="T96" s="183">
        <v>45618</v>
      </c>
      <c r="U96" s="51">
        <v>45622</v>
      </c>
      <c r="V96" s="195">
        <v>45629</v>
      </c>
      <c r="W96" s="51">
        <v>45633</v>
      </c>
      <c r="X96" s="166"/>
      <c r="Y96" s="154">
        <v>3</v>
      </c>
      <c r="Z96" s="5"/>
    </row>
    <row r="97" spans="2:26" ht="29.25" hidden="1" customHeight="1" x14ac:dyDescent="0.35">
      <c r="B97" s="44"/>
      <c r="C97" s="48" t="s">
        <v>549</v>
      </c>
      <c r="D97" s="44" t="s">
        <v>77</v>
      </c>
      <c r="E97" s="44" t="s">
        <v>58</v>
      </c>
      <c r="F97" s="44" t="s">
        <v>278</v>
      </c>
      <c r="G97" s="44" t="s">
        <v>550</v>
      </c>
      <c r="H97" s="19">
        <v>383</v>
      </c>
      <c r="I97" s="19">
        <v>20</v>
      </c>
      <c r="J97" s="19">
        <v>403</v>
      </c>
      <c r="K97" s="19">
        <v>47.77</v>
      </c>
      <c r="L97" s="19">
        <v>4.46</v>
      </c>
      <c r="M97" s="19">
        <v>264.87</v>
      </c>
      <c r="N97" s="19">
        <v>2353</v>
      </c>
      <c r="O97" s="19">
        <v>0.86627600000000005</v>
      </c>
      <c r="P97" s="495">
        <v>1126247.400108</v>
      </c>
      <c r="Q97" s="49">
        <v>45914</v>
      </c>
      <c r="R97" s="50" t="s">
        <v>548</v>
      </c>
      <c r="S97" s="51" t="s">
        <v>61</v>
      </c>
      <c r="T97" s="143"/>
      <c r="U97" s="138"/>
      <c r="V97" s="149"/>
      <c r="W97" s="510">
        <v>45919</v>
      </c>
      <c r="X97" s="189"/>
      <c r="Y97" s="155"/>
    </row>
    <row r="98" spans="2:26" ht="29.25" hidden="1" customHeight="1" x14ac:dyDescent="0.35">
      <c r="B98" s="44"/>
      <c r="C98" s="48" t="s">
        <v>138</v>
      </c>
      <c r="D98" s="44" t="s">
        <v>63</v>
      </c>
      <c r="E98" s="44" t="s">
        <v>74</v>
      </c>
      <c r="F98" s="44" t="s">
        <v>278</v>
      </c>
      <c r="G98" s="44" t="s">
        <v>114</v>
      </c>
      <c r="H98" s="19">
        <v>252</v>
      </c>
      <c r="I98" s="19">
        <v>13</v>
      </c>
      <c r="J98" s="19">
        <v>265</v>
      </c>
      <c r="K98" s="19">
        <v>31.4</v>
      </c>
      <c r="L98" s="19">
        <v>2.89</v>
      </c>
      <c r="M98" s="19">
        <v>164.7</v>
      </c>
      <c r="N98" s="19">
        <v>1802</v>
      </c>
      <c r="O98" s="19">
        <v>0.86627600000000005</v>
      </c>
      <c r="P98" s="495">
        <v>752440.09410799993</v>
      </c>
      <c r="Q98" s="49">
        <v>45627</v>
      </c>
      <c r="R98" s="50" t="s">
        <v>115</v>
      </c>
      <c r="S98" s="18" t="s">
        <v>61</v>
      </c>
      <c r="T98" s="183">
        <v>45629</v>
      </c>
      <c r="U98" s="51">
        <v>45631</v>
      </c>
      <c r="V98" s="195">
        <v>45632</v>
      </c>
      <c r="W98" s="51">
        <v>45633</v>
      </c>
      <c r="X98" s="166"/>
      <c r="Y98" s="154">
        <v>3</v>
      </c>
    </row>
    <row r="99" spans="2:26" ht="29.25" hidden="1" customHeight="1" x14ac:dyDescent="0.35">
      <c r="B99" s="44"/>
      <c r="C99" s="48" t="s">
        <v>128</v>
      </c>
      <c r="D99" s="44" t="s">
        <v>79</v>
      </c>
      <c r="E99" s="44" t="s">
        <v>74</v>
      </c>
      <c r="F99" s="44" t="s">
        <v>278</v>
      </c>
      <c r="G99" s="44" t="s">
        <v>75</v>
      </c>
      <c r="H99" s="19">
        <v>221</v>
      </c>
      <c r="I99" s="19">
        <v>12</v>
      </c>
      <c r="J99" s="19">
        <v>233</v>
      </c>
      <c r="K99" s="19">
        <v>27.61</v>
      </c>
      <c r="L99" s="19">
        <v>2.61</v>
      </c>
      <c r="M99" s="19">
        <v>146.96</v>
      </c>
      <c r="N99" s="19">
        <v>1450</v>
      </c>
      <c r="O99" s="19">
        <v>0.86627600000000005</v>
      </c>
      <c r="P99" s="495">
        <v>650458.11210799997</v>
      </c>
      <c r="Q99" s="49">
        <v>45597</v>
      </c>
      <c r="R99" s="50" t="s">
        <v>115</v>
      </c>
      <c r="S99" s="18" t="s">
        <v>61</v>
      </c>
      <c r="T99" s="183">
        <v>45615</v>
      </c>
      <c r="U99" s="51">
        <v>45622</v>
      </c>
      <c r="V99" s="195">
        <v>45625</v>
      </c>
      <c r="W99" s="51">
        <v>45626</v>
      </c>
      <c r="X99" s="188"/>
      <c r="Y99" s="157">
        <v>2</v>
      </c>
    </row>
    <row r="100" spans="2:26" ht="29.25" hidden="1" customHeight="1" x14ac:dyDescent="0.35">
      <c r="B100" s="44"/>
      <c r="C100" s="48" t="s">
        <v>113</v>
      </c>
      <c r="D100" s="44" t="s">
        <v>77</v>
      </c>
      <c r="E100" s="44" t="s">
        <v>74</v>
      </c>
      <c r="F100" s="44" t="s">
        <v>278</v>
      </c>
      <c r="G100" s="44" t="s">
        <v>114</v>
      </c>
      <c r="H100" s="19">
        <v>252</v>
      </c>
      <c r="I100" s="19">
        <v>13</v>
      </c>
      <c r="J100" s="19">
        <v>265</v>
      </c>
      <c r="K100" s="19">
        <v>31.4</v>
      </c>
      <c r="L100" s="19">
        <v>2.89</v>
      </c>
      <c r="M100" s="19">
        <v>164.7</v>
      </c>
      <c r="N100" s="19">
        <v>1802</v>
      </c>
      <c r="O100" s="19">
        <v>0.86627600000000005</v>
      </c>
      <c r="P100" s="495">
        <v>752440.09410799993</v>
      </c>
      <c r="Q100" s="49">
        <v>45597</v>
      </c>
      <c r="R100" s="50" t="s">
        <v>115</v>
      </c>
      <c r="S100" s="18" t="s">
        <v>61</v>
      </c>
      <c r="T100" s="183">
        <v>45610</v>
      </c>
      <c r="U100" s="51">
        <v>45618</v>
      </c>
      <c r="V100" s="195">
        <v>45621</v>
      </c>
      <c r="W100" s="51">
        <v>45624</v>
      </c>
      <c r="X100" s="166"/>
      <c r="Y100" s="154">
        <v>2</v>
      </c>
    </row>
    <row r="101" spans="2:26" ht="29.25" hidden="1" customHeight="1" x14ac:dyDescent="0.35">
      <c r="B101" s="44"/>
      <c r="C101" s="48" t="s">
        <v>120</v>
      </c>
      <c r="D101" s="44" t="s">
        <v>63</v>
      </c>
      <c r="E101" s="44" t="s">
        <v>91</v>
      </c>
      <c r="F101" s="44" t="s">
        <v>278</v>
      </c>
      <c r="G101" s="44" t="s">
        <v>105</v>
      </c>
      <c r="H101" s="19">
        <v>419</v>
      </c>
      <c r="I101" s="19">
        <v>24</v>
      </c>
      <c r="J101" s="19">
        <v>443</v>
      </c>
      <c r="K101" s="19">
        <v>52.36</v>
      </c>
      <c r="L101" s="19">
        <v>5.43</v>
      </c>
      <c r="M101" s="19">
        <v>425.04</v>
      </c>
      <c r="N101" s="19">
        <v>2850</v>
      </c>
      <c r="O101" s="19">
        <v>0.86627600000000005</v>
      </c>
      <c r="P101" s="495">
        <v>1161364.312108</v>
      </c>
      <c r="Q101" s="49">
        <v>45597</v>
      </c>
      <c r="R101" s="50" t="s">
        <v>118</v>
      </c>
      <c r="S101" s="18" t="s">
        <v>61</v>
      </c>
      <c r="T101" s="183">
        <v>45610</v>
      </c>
      <c r="U101" s="51">
        <v>45616</v>
      </c>
      <c r="V101" s="195">
        <v>45618</v>
      </c>
      <c r="W101" s="51">
        <v>45619</v>
      </c>
      <c r="X101" s="187"/>
      <c r="Y101" s="155">
        <v>2</v>
      </c>
    </row>
    <row r="102" spans="2:26" ht="29.25" hidden="1" customHeight="1" x14ac:dyDescent="0.35">
      <c r="B102" s="44"/>
      <c r="C102" s="44" t="s">
        <v>119</v>
      </c>
      <c r="D102" s="44" t="s">
        <v>77</v>
      </c>
      <c r="E102" s="44" t="s">
        <v>91</v>
      </c>
      <c r="F102" s="44" t="s">
        <v>278</v>
      </c>
      <c r="G102" s="44" t="s">
        <v>105</v>
      </c>
      <c r="H102" s="19">
        <v>419</v>
      </c>
      <c r="I102" s="19">
        <v>24</v>
      </c>
      <c r="J102" s="19">
        <v>443</v>
      </c>
      <c r="K102" s="19">
        <v>52.36</v>
      </c>
      <c r="L102" s="19">
        <v>5.43</v>
      </c>
      <c r="M102" s="19">
        <v>425.04</v>
      </c>
      <c r="N102" s="19">
        <v>2850</v>
      </c>
      <c r="O102" s="19">
        <v>0.86627600000000005</v>
      </c>
      <c r="P102" s="495">
        <v>1161364.312108</v>
      </c>
      <c r="Q102" s="49">
        <v>45597</v>
      </c>
      <c r="R102" s="50" t="s">
        <v>118</v>
      </c>
      <c r="S102" s="18" t="s">
        <v>61</v>
      </c>
      <c r="T102" s="183">
        <v>45613</v>
      </c>
      <c r="U102" s="51">
        <v>45618</v>
      </c>
      <c r="V102" s="195">
        <v>45622</v>
      </c>
      <c r="W102" s="51">
        <v>45623</v>
      </c>
      <c r="X102" s="166"/>
      <c r="Y102" s="154">
        <v>2</v>
      </c>
      <c r="Z102" s="4"/>
    </row>
    <row r="103" spans="2:26" ht="29.25" hidden="1" customHeight="1" x14ac:dyDescent="0.35">
      <c r="B103" s="499">
        <v>33</v>
      </c>
      <c r="C103" s="500" t="s">
        <v>390</v>
      </c>
      <c r="D103" s="499" t="s">
        <v>391</v>
      </c>
      <c r="E103" s="499" t="s">
        <v>74</v>
      </c>
      <c r="F103" s="499" t="s">
        <v>278</v>
      </c>
      <c r="G103" s="499"/>
      <c r="H103" s="501">
        <f>K103*8</f>
        <v>1008.24</v>
      </c>
      <c r="I103" s="501">
        <f>L103*4.4</f>
        <v>49.764000000000003</v>
      </c>
      <c r="J103" s="501">
        <f>SUBTOTAL(9,H103:I103)</f>
        <v>0</v>
      </c>
      <c r="K103" s="501">
        <v>126.03</v>
      </c>
      <c r="L103" s="501">
        <v>11.31</v>
      </c>
      <c r="M103" s="501">
        <v>716</v>
      </c>
      <c r="N103" s="501">
        <v>11510</v>
      </c>
      <c r="O103" s="19">
        <v>3.1590180000000001</v>
      </c>
      <c r="P103" s="495">
        <v>3508292.325094</v>
      </c>
      <c r="Q103" s="498" t="s">
        <v>415</v>
      </c>
      <c r="R103" s="496" t="s">
        <v>379</v>
      </c>
      <c r="S103" s="51" t="s">
        <v>61</v>
      </c>
      <c r="T103" s="143"/>
      <c r="U103" s="138"/>
      <c r="V103" s="149"/>
      <c r="W103" s="510">
        <v>45750</v>
      </c>
      <c r="X103" s="192" t="s">
        <v>392</v>
      </c>
      <c r="Y103" s="643"/>
      <c r="Z103" s="59"/>
    </row>
    <row r="104" spans="2:26" s="15" customFormat="1" ht="36.75" hidden="1" customHeight="1" x14ac:dyDescent="0.35">
      <c r="B104" s="499">
        <v>30</v>
      </c>
      <c r="C104" s="500" t="s">
        <v>380</v>
      </c>
      <c r="D104" s="499" t="s">
        <v>231</v>
      </c>
      <c r="E104" s="499" t="s">
        <v>74</v>
      </c>
      <c r="F104" s="499" t="s">
        <v>278</v>
      </c>
      <c r="G104" s="44" t="s">
        <v>232</v>
      </c>
      <c r="H104" s="19">
        <v>756</v>
      </c>
      <c r="I104" s="19">
        <v>42</v>
      </c>
      <c r="J104" s="19">
        <v>798</v>
      </c>
      <c r="K104" s="44">
        <v>94.46</v>
      </c>
      <c r="L104" s="44">
        <v>9.33</v>
      </c>
      <c r="M104" s="44">
        <v>584</v>
      </c>
      <c r="N104" s="19">
        <v>9095</v>
      </c>
      <c r="O104" s="19">
        <v>2.4947030000000003</v>
      </c>
      <c r="P104" s="495">
        <v>2723053.0864490005</v>
      </c>
      <c r="Q104" s="497" t="s">
        <v>415</v>
      </c>
      <c r="R104" s="496" t="s">
        <v>379</v>
      </c>
      <c r="S104" s="51" t="s">
        <v>61</v>
      </c>
      <c r="T104" s="143"/>
      <c r="U104" s="138"/>
      <c r="V104" s="149"/>
      <c r="W104" s="510">
        <v>45754</v>
      </c>
      <c r="X104" s="192" t="s">
        <v>280</v>
      </c>
      <c r="Y104" s="643"/>
      <c r="Z104" s="59"/>
    </row>
    <row r="105" spans="2:26" ht="29.25" hidden="1" customHeight="1" x14ac:dyDescent="0.35">
      <c r="B105" s="44"/>
      <c r="C105" s="48" t="s">
        <v>178</v>
      </c>
      <c r="D105" s="44" t="s">
        <v>77</v>
      </c>
      <c r="E105" s="44" t="s">
        <v>58</v>
      </c>
      <c r="F105" s="44" t="s">
        <v>278</v>
      </c>
      <c r="G105" s="44" t="s">
        <v>59</v>
      </c>
      <c r="H105" s="19">
        <v>383</v>
      </c>
      <c r="I105" s="19">
        <v>20</v>
      </c>
      <c r="J105" s="19">
        <v>403</v>
      </c>
      <c r="K105" s="19">
        <v>47.77</v>
      </c>
      <c r="L105" s="19">
        <v>4.46</v>
      </c>
      <c r="M105" s="19">
        <v>264.87</v>
      </c>
      <c r="N105" s="19">
        <v>2353</v>
      </c>
      <c r="O105" s="19">
        <v>0.86627600000000005</v>
      </c>
      <c r="P105" s="495">
        <v>1126247.400108</v>
      </c>
      <c r="Q105" s="49">
        <v>45627</v>
      </c>
      <c r="R105" s="50" t="s">
        <v>118</v>
      </c>
      <c r="S105" s="18" t="s">
        <v>61</v>
      </c>
      <c r="T105" s="146">
        <v>45643</v>
      </c>
      <c r="U105" s="46">
        <v>45651</v>
      </c>
      <c r="V105" s="148">
        <v>45652</v>
      </c>
      <c r="W105" s="51">
        <v>45652</v>
      </c>
      <c r="X105" s="189"/>
      <c r="Y105" s="154">
        <v>4</v>
      </c>
    </row>
    <row r="106" spans="2:26" ht="29.25" hidden="1" customHeight="1" x14ac:dyDescent="0.35">
      <c r="B106" s="44"/>
      <c r="C106" s="48" t="s">
        <v>134</v>
      </c>
      <c r="D106" s="44" t="s">
        <v>77</v>
      </c>
      <c r="E106" s="44" t="s">
        <v>58</v>
      </c>
      <c r="F106" s="44" t="s">
        <v>278</v>
      </c>
      <c r="G106" s="44" t="s">
        <v>59</v>
      </c>
      <c r="H106" s="19">
        <v>383</v>
      </c>
      <c r="I106" s="19">
        <v>20</v>
      </c>
      <c r="J106" s="19">
        <v>403</v>
      </c>
      <c r="K106" s="19">
        <v>47.77</v>
      </c>
      <c r="L106" s="19">
        <v>4.46</v>
      </c>
      <c r="M106" s="19">
        <v>264.87</v>
      </c>
      <c r="N106" s="19">
        <v>2353</v>
      </c>
      <c r="O106" s="19">
        <v>0.86627600000000005</v>
      </c>
      <c r="P106" s="495">
        <v>1126247.400108</v>
      </c>
      <c r="Q106" s="49">
        <v>45627</v>
      </c>
      <c r="R106" s="50" t="s">
        <v>118</v>
      </c>
      <c r="S106" s="18" t="s">
        <v>61</v>
      </c>
      <c r="T106" s="183">
        <v>45614</v>
      </c>
      <c r="U106" s="51">
        <v>45625</v>
      </c>
      <c r="V106" s="195">
        <v>45625</v>
      </c>
      <c r="W106" s="51">
        <v>45627</v>
      </c>
      <c r="X106" s="187"/>
      <c r="Y106" s="155"/>
    </row>
    <row r="107" spans="2:26" ht="29.25" hidden="1" customHeight="1" x14ac:dyDescent="0.35">
      <c r="B107" s="44">
        <v>9</v>
      </c>
      <c r="C107" s="48" t="s">
        <v>259</v>
      </c>
      <c r="D107" s="44" t="s">
        <v>197</v>
      </c>
      <c r="E107" s="44" t="s">
        <v>58</v>
      </c>
      <c r="F107" s="44" t="s">
        <v>278</v>
      </c>
      <c r="G107" s="44" t="s">
        <v>198</v>
      </c>
      <c r="H107" s="19">
        <v>1484</v>
      </c>
      <c r="I107" s="19">
        <v>72</v>
      </c>
      <c r="J107" s="19">
        <v>1556</v>
      </c>
      <c r="K107" s="19">
        <v>185.4</v>
      </c>
      <c r="L107" s="19">
        <v>16.2</v>
      </c>
      <c r="M107" s="19">
        <v>1042.46</v>
      </c>
      <c r="N107" s="19">
        <v>15889</v>
      </c>
      <c r="O107" s="19">
        <v>3.1590180000000001</v>
      </c>
      <c r="P107" s="495">
        <v>5088278.7390940003</v>
      </c>
      <c r="Q107" s="49">
        <v>45689</v>
      </c>
      <c r="R107" s="50" t="s">
        <v>485</v>
      </c>
      <c r="S107" s="18" t="s">
        <v>61</v>
      </c>
      <c r="T107" s="146">
        <v>45706</v>
      </c>
      <c r="U107" s="46">
        <v>45712</v>
      </c>
      <c r="V107" s="148">
        <v>45712</v>
      </c>
      <c r="W107" s="51">
        <v>45715</v>
      </c>
      <c r="X107" s="189"/>
      <c r="Y107" s="155"/>
    </row>
    <row r="108" spans="2:26" ht="29.25" hidden="1" customHeight="1" x14ac:dyDescent="0.35">
      <c r="B108" s="499">
        <v>31</v>
      </c>
      <c r="C108" s="500" t="s">
        <v>381</v>
      </c>
      <c r="D108" s="499" t="s">
        <v>150</v>
      </c>
      <c r="E108" s="499" t="s">
        <v>74</v>
      </c>
      <c r="F108" s="499" t="s">
        <v>278</v>
      </c>
      <c r="G108" s="499"/>
      <c r="H108" s="501">
        <f>K108*8</f>
        <v>755.6</v>
      </c>
      <c r="I108" s="501">
        <f>L108*4.4</f>
        <v>32.295999999999999</v>
      </c>
      <c r="J108" s="501">
        <f>SUBTOTAL(9,H108:I108)</f>
        <v>0</v>
      </c>
      <c r="K108" s="501">
        <v>94.45</v>
      </c>
      <c r="L108" s="501">
        <v>7.34</v>
      </c>
      <c r="M108" s="501">
        <v>453.17</v>
      </c>
      <c r="N108" s="501">
        <v>4557</v>
      </c>
      <c r="O108" s="19">
        <v>2.348757</v>
      </c>
      <c r="P108" s="495">
        <v>2124325.999731</v>
      </c>
      <c r="Q108" s="497" t="s">
        <v>415</v>
      </c>
      <c r="R108" s="496" t="s">
        <v>379</v>
      </c>
      <c r="S108" s="18" t="s">
        <v>61</v>
      </c>
      <c r="T108" s="143"/>
      <c r="U108" s="138"/>
      <c r="V108" s="149"/>
      <c r="W108" s="510">
        <v>45762</v>
      </c>
      <c r="X108" s="192" t="s">
        <v>280</v>
      </c>
      <c r="Y108" s="643"/>
      <c r="Z108" s="59"/>
    </row>
    <row r="109" spans="2:26" ht="29.25" hidden="1" customHeight="1" x14ac:dyDescent="0.35">
      <c r="B109" s="499">
        <v>32</v>
      </c>
      <c r="C109" s="500" t="s">
        <v>382</v>
      </c>
      <c r="D109" s="499" t="s">
        <v>231</v>
      </c>
      <c r="E109" s="499" t="s">
        <v>74</v>
      </c>
      <c r="F109" s="499" t="s">
        <v>278</v>
      </c>
      <c r="G109" s="44" t="s">
        <v>232</v>
      </c>
      <c r="H109" s="19">
        <v>756</v>
      </c>
      <c r="I109" s="19">
        <v>42</v>
      </c>
      <c r="J109" s="19">
        <v>798</v>
      </c>
      <c r="K109" s="44">
        <v>94.46</v>
      </c>
      <c r="L109" s="44">
        <v>9.33</v>
      </c>
      <c r="M109" s="19">
        <v>584</v>
      </c>
      <c r="N109" s="19">
        <v>9095</v>
      </c>
      <c r="O109" s="19">
        <v>2.4947030000000003</v>
      </c>
      <c r="P109" s="495">
        <v>2723053.0864490005</v>
      </c>
      <c r="Q109" s="498" t="s">
        <v>415</v>
      </c>
      <c r="R109" s="496" t="s">
        <v>379</v>
      </c>
      <c r="S109" s="51" t="s">
        <v>61</v>
      </c>
      <c r="T109" s="143"/>
      <c r="U109" s="138"/>
      <c r="V109" s="149"/>
      <c r="W109" s="510">
        <v>45759</v>
      </c>
      <c r="X109" s="192" t="s">
        <v>280</v>
      </c>
      <c r="Y109" s="643"/>
      <c r="Z109" s="59"/>
    </row>
    <row r="110" spans="2:26" ht="29.25" hidden="1" customHeight="1" x14ac:dyDescent="0.35">
      <c r="B110" s="44"/>
      <c r="C110" s="44" t="s">
        <v>140</v>
      </c>
      <c r="D110" s="44" t="s">
        <v>65</v>
      </c>
      <c r="E110" s="44" t="s">
        <v>58</v>
      </c>
      <c r="F110" s="44" t="s">
        <v>278</v>
      </c>
      <c r="G110" s="44" t="s">
        <v>66</v>
      </c>
      <c r="H110" s="19">
        <v>333</v>
      </c>
      <c r="I110" s="19">
        <v>19</v>
      </c>
      <c r="J110" s="19">
        <v>352</v>
      </c>
      <c r="K110" s="19">
        <v>41.54</v>
      </c>
      <c r="L110" s="19">
        <v>4.2300000000000004</v>
      </c>
      <c r="M110" s="19">
        <v>250.46</v>
      </c>
      <c r="N110" s="19">
        <v>1909</v>
      </c>
      <c r="O110" s="19">
        <v>0.86627600000000005</v>
      </c>
      <c r="P110" s="495">
        <v>984923.63610800006</v>
      </c>
      <c r="Q110" s="49">
        <v>45658</v>
      </c>
      <c r="R110" s="50" t="s">
        <v>141</v>
      </c>
      <c r="S110" s="18" t="s">
        <v>61</v>
      </c>
      <c r="T110" s="183">
        <v>45623</v>
      </c>
      <c r="U110" s="51">
        <v>45626</v>
      </c>
      <c r="V110" s="195">
        <v>45663</v>
      </c>
      <c r="W110" s="51">
        <v>45669</v>
      </c>
      <c r="X110" s="180"/>
      <c r="Y110" s="156"/>
      <c r="Z110" s="15"/>
    </row>
    <row r="111" spans="2:26" s="15" customFormat="1" ht="36.75" hidden="1" customHeight="1" x14ac:dyDescent="0.35">
      <c r="B111" s="44"/>
      <c r="C111" s="44" t="s">
        <v>142</v>
      </c>
      <c r="D111" s="44" t="s">
        <v>68</v>
      </c>
      <c r="E111" s="44" t="s">
        <v>58</v>
      </c>
      <c r="F111" s="44" t="s">
        <v>278</v>
      </c>
      <c r="G111" s="44" t="s">
        <v>66</v>
      </c>
      <c r="H111" s="19">
        <v>333</v>
      </c>
      <c r="I111" s="19">
        <v>19</v>
      </c>
      <c r="J111" s="19">
        <v>352</v>
      </c>
      <c r="K111" s="19">
        <v>41.54</v>
      </c>
      <c r="L111" s="19">
        <v>4.2300000000000004</v>
      </c>
      <c r="M111" s="19">
        <v>250.46</v>
      </c>
      <c r="N111" s="19">
        <v>1909</v>
      </c>
      <c r="O111" s="19">
        <v>0.86627600000000005</v>
      </c>
      <c r="P111" s="495">
        <v>984923.63610800006</v>
      </c>
      <c r="Q111" s="49">
        <v>45658</v>
      </c>
      <c r="R111" s="50" t="s">
        <v>141</v>
      </c>
      <c r="S111" s="18" t="s">
        <v>61</v>
      </c>
      <c r="T111" s="183">
        <v>45651</v>
      </c>
      <c r="U111" s="51">
        <v>45684</v>
      </c>
      <c r="V111" s="195">
        <v>45686</v>
      </c>
      <c r="W111" s="51">
        <v>45687</v>
      </c>
      <c r="X111" s="180"/>
      <c r="Y111" s="156"/>
    </row>
    <row r="112" spans="2:26" s="15" customFormat="1" ht="36.75" hidden="1" customHeight="1" x14ac:dyDescent="0.35">
      <c r="B112" s="44"/>
      <c r="C112" s="44" t="s">
        <v>143</v>
      </c>
      <c r="D112" s="44" t="s">
        <v>57</v>
      </c>
      <c r="E112" s="44" t="s">
        <v>58</v>
      </c>
      <c r="F112" s="44" t="s">
        <v>278</v>
      </c>
      <c r="G112" s="44" t="s">
        <v>59</v>
      </c>
      <c r="H112" s="19">
        <v>383</v>
      </c>
      <c r="I112" s="19">
        <v>20</v>
      </c>
      <c r="J112" s="19">
        <v>403</v>
      </c>
      <c r="K112" s="19">
        <v>47.77</v>
      </c>
      <c r="L112" s="19">
        <v>4.46</v>
      </c>
      <c r="M112" s="19">
        <v>264.87</v>
      </c>
      <c r="N112" s="19">
        <v>2353</v>
      </c>
      <c r="O112" s="19">
        <v>0.86627600000000005</v>
      </c>
      <c r="P112" s="495">
        <v>1126247.400108</v>
      </c>
      <c r="Q112" s="49">
        <v>45658</v>
      </c>
      <c r="R112" s="50" t="s">
        <v>141</v>
      </c>
      <c r="S112" s="18" t="s">
        <v>61</v>
      </c>
      <c r="T112" s="183">
        <v>45624</v>
      </c>
      <c r="U112" s="51">
        <v>45626</v>
      </c>
      <c r="V112" s="195">
        <v>45680</v>
      </c>
      <c r="W112" s="51">
        <v>45681</v>
      </c>
      <c r="X112" s="180"/>
      <c r="Y112" s="156"/>
    </row>
    <row r="113" spans="2:26" s="15" customFormat="1" ht="36.75" hidden="1" customHeight="1" x14ac:dyDescent="0.35">
      <c r="B113" s="44"/>
      <c r="C113" s="48" t="s">
        <v>506</v>
      </c>
      <c r="D113" s="44" t="s">
        <v>170</v>
      </c>
      <c r="E113" s="44" t="s">
        <v>101</v>
      </c>
      <c r="F113" s="44" t="s">
        <v>278</v>
      </c>
      <c r="G113" s="44"/>
      <c r="H113" s="19">
        <f t="shared" ref="H113:H118" si="1">K113*8</f>
        <v>516.08000000000004</v>
      </c>
      <c r="I113" s="19">
        <f t="shared" ref="I113:I118" si="2">L113*4.4</f>
        <v>24.332000000000004</v>
      </c>
      <c r="J113" s="19">
        <f>SUBTOTAL(9,H113:I113)</f>
        <v>0</v>
      </c>
      <c r="K113" s="19">
        <v>64.510000000000005</v>
      </c>
      <c r="L113" s="19">
        <v>5.53</v>
      </c>
      <c r="M113" s="19">
        <v>432.79</v>
      </c>
      <c r="N113" s="19">
        <v>2988</v>
      </c>
      <c r="O113" s="19">
        <v>1.768</v>
      </c>
      <c r="P113" s="495">
        <v>1344129.8150650002</v>
      </c>
      <c r="Q113" s="49">
        <v>45822</v>
      </c>
      <c r="R113" s="496" t="s">
        <v>379</v>
      </c>
      <c r="S113" s="51" t="s">
        <v>61</v>
      </c>
      <c r="T113" s="143"/>
      <c r="U113" s="138"/>
      <c r="V113" s="149"/>
      <c r="W113" s="510">
        <v>45810</v>
      </c>
      <c r="X113" s="161"/>
      <c r="Y113" s="155"/>
      <c r="Z113" s="5"/>
    </row>
    <row r="114" spans="2:26" s="15" customFormat="1" ht="36.75" hidden="1" customHeight="1" x14ac:dyDescent="0.35">
      <c r="B114" s="43"/>
      <c r="C114" s="48" t="s">
        <v>645</v>
      </c>
      <c r="D114" s="44" t="s">
        <v>391</v>
      </c>
      <c r="E114" s="44" t="s">
        <v>58</v>
      </c>
      <c r="F114" s="43" t="s">
        <v>278</v>
      </c>
      <c r="G114" s="19"/>
      <c r="H114" s="19">
        <f t="shared" si="1"/>
        <v>1483.2</v>
      </c>
      <c r="I114" s="19">
        <f t="shared" si="2"/>
        <v>71.28</v>
      </c>
      <c r="J114" s="19">
        <f>SUM(H114:I114)</f>
        <v>1554.48</v>
      </c>
      <c r="K114" s="19">
        <v>185.4</v>
      </c>
      <c r="L114" s="19">
        <v>16.2</v>
      </c>
      <c r="M114" s="19">
        <v>1042.46</v>
      </c>
      <c r="N114" s="19">
        <v>15889</v>
      </c>
      <c r="O114" s="19">
        <v>3.1589999999999998</v>
      </c>
      <c r="P114" s="19"/>
      <c r="Q114" s="49">
        <v>45975</v>
      </c>
      <c r="R114" s="52" t="s">
        <v>379</v>
      </c>
      <c r="S114" s="51" t="s">
        <v>61</v>
      </c>
      <c r="T114" s="143"/>
      <c r="U114" s="138"/>
      <c r="V114" s="149"/>
      <c r="W114" s="138">
        <v>45987</v>
      </c>
      <c r="X114" s="189"/>
      <c r="Y114" s="155"/>
      <c r="Z114" s="5"/>
    </row>
    <row r="115" spans="2:26" s="15" customFormat="1" ht="36.75" hidden="1" customHeight="1" x14ac:dyDescent="0.35">
      <c r="B115" s="43"/>
      <c r="C115" s="48" t="s">
        <v>646</v>
      </c>
      <c r="D115" s="44" t="s">
        <v>197</v>
      </c>
      <c r="E115" s="44" t="s">
        <v>58</v>
      </c>
      <c r="F115" s="44" t="s">
        <v>278</v>
      </c>
      <c r="G115" s="19"/>
      <c r="H115" s="19">
        <f t="shared" si="1"/>
        <v>1483.2</v>
      </c>
      <c r="I115" s="19">
        <f t="shared" si="2"/>
        <v>71.28</v>
      </c>
      <c r="J115" s="19">
        <f>SUM(H115:I115)</f>
        <v>1554.48</v>
      </c>
      <c r="K115" s="19">
        <v>185.4</v>
      </c>
      <c r="L115" s="19">
        <v>16.2</v>
      </c>
      <c r="M115" s="19">
        <v>1042.46</v>
      </c>
      <c r="N115" s="19">
        <v>15889</v>
      </c>
      <c r="O115" s="602">
        <v>3.1589999999999998</v>
      </c>
      <c r="P115" s="19"/>
      <c r="Q115" s="49">
        <v>46005</v>
      </c>
      <c r="R115" s="52" t="s">
        <v>379</v>
      </c>
      <c r="S115" s="51" t="s">
        <v>61</v>
      </c>
      <c r="T115" s="143"/>
      <c r="U115" s="138"/>
      <c r="V115" s="149"/>
      <c r="W115" s="138">
        <v>45994</v>
      </c>
      <c r="X115" s="189"/>
      <c r="Y115" s="155"/>
      <c r="Z115" s="5"/>
    </row>
    <row r="116" spans="2:26" s="15" customFormat="1" ht="36.75" hidden="1" customHeight="1" x14ac:dyDescent="0.35">
      <c r="B116" s="43"/>
      <c r="C116" s="48" t="s">
        <v>647</v>
      </c>
      <c r="D116" s="44" t="s">
        <v>65</v>
      </c>
      <c r="E116" s="44" t="s">
        <v>91</v>
      </c>
      <c r="F116" s="44" t="s">
        <v>278</v>
      </c>
      <c r="G116" s="43"/>
      <c r="H116" s="19">
        <f t="shared" si="1"/>
        <v>382.96</v>
      </c>
      <c r="I116" s="19">
        <f t="shared" si="2"/>
        <v>22.616</v>
      </c>
      <c r="J116" s="19">
        <f>SUM(H116:I116)</f>
        <v>405.57599999999996</v>
      </c>
      <c r="K116" s="45">
        <v>47.87</v>
      </c>
      <c r="L116" s="45">
        <v>5.14</v>
      </c>
      <c r="M116" s="45">
        <v>403.72</v>
      </c>
      <c r="N116" s="45">
        <v>2467</v>
      </c>
      <c r="O116" s="61">
        <v>0.86599999999999999</v>
      </c>
      <c r="P116" s="514"/>
      <c r="Q116" s="49">
        <v>46005</v>
      </c>
      <c r="R116" s="52" t="s">
        <v>379</v>
      </c>
      <c r="S116" s="51" t="s">
        <v>61</v>
      </c>
      <c r="T116" s="143"/>
      <c r="U116" s="138"/>
      <c r="V116" s="149"/>
      <c r="W116" s="138">
        <v>45999</v>
      </c>
      <c r="X116" s="189"/>
      <c r="Y116" s="155"/>
      <c r="Z116" s="5"/>
    </row>
    <row r="117" spans="2:26" ht="29.25" hidden="1" customHeight="1" x14ac:dyDescent="0.35">
      <c r="B117" s="43"/>
      <c r="C117" s="48" t="s">
        <v>648</v>
      </c>
      <c r="D117" s="44" t="s">
        <v>65</v>
      </c>
      <c r="E117" s="43" t="s">
        <v>58</v>
      </c>
      <c r="F117" s="44" t="s">
        <v>278</v>
      </c>
      <c r="G117" s="43"/>
      <c r="H117" s="19">
        <f t="shared" si="1"/>
        <v>332.32</v>
      </c>
      <c r="I117" s="19">
        <f t="shared" si="2"/>
        <v>18.612000000000002</v>
      </c>
      <c r="J117" s="19">
        <f>SUM(H117:I117)</f>
        <v>350.93200000000002</v>
      </c>
      <c r="K117" s="45">
        <v>41.54</v>
      </c>
      <c r="L117" s="45">
        <v>4.2300000000000004</v>
      </c>
      <c r="M117" s="45">
        <v>250.46</v>
      </c>
      <c r="N117" s="45">
        <v>1909</v>
      </c>
      <c r="O117" s="61">
        <v>0.86599999999999999</v>
      </c>
      <c r="P117" s="514"/>
      <c r="Q117" s="49">
        <v>46005</v>
      </c>
      <c r="R117" s="52" t="s">
        <v>379</v>
      </c>
      <c r="S117" s="51" t="s">
        <v>61</v>
      </c>
      <c r="T117" s="143"/>
      <c r="U117" s="138"/>
      <c r="V117" s="149"/>
      <c r="W117" s="138">
        <v>46013</v>
      </c>
      <c r="X117" s="189"/>
      <c r="Y117" s="155"/>
    </row>
    <row r="118" spans="2:26" s="15" customFormat="1" ht="36.75" hidden="1" customHeight="1" x14ac:dyDescent="0.35">
      <c r="B118" s="43"/>
      <c r="C118" s="48" t="s">
        <v>649</v>
      </c>
      <c r="D118" s="44" t="s">
        <v>79</v>
      </c>
      <c r="E118" s="44" t="s">
        <v>58</v>
      </c>
      <c r="F118" s="44" t="s">
        <v>278</v>
      </c>
      <c r="G118" s="43"/>
      <c r="H118" s="19">
        <f t="shared" si="1"/>
        <v>332.32</v>
      </c>
      <c r="I118" s="19">
        <f t="shared" si="2"/>
        <v>18.612000000000002</v>
      </c>
      <c r="J118" s="19">
        <f>SUM(H118:I118)</f>
        <v>350.93200000000002</v>
      </c>
      <c r="K118" s="45">
        <v>41.54</v>
      </c>
      <c r="L118" s="45">
        <v>4.2300000000000004</v>
      </c>
      <c r="M118" s="45">
        <v>250.46</v>
      </c>
      <c r="N118" s="45">
        <v>1909</v>
      </c>
      <c r="O118" s="61">
        <v>0.86599999999999999</v>
      </c>
      <c r="P118" s="514"/>
      <c r="Q118" s="49">
        <v>46005</v>
      </c>
      <c r="R118" s="52" t="s">
        <v>379</v>
      </c>
      <c r="S118" s="51" t="s">
        <v>61</v>
      </c>
      <c r="T118" s="143"/>
      <c r="U118" s="138"/>
      <c r="V118" s="149"/>
      <c r="W118" s="138">
        <v>46003</v>
      </c>
      <c r="X118" s="189"/>
      <c r="Y118" s="155"/>
      <c r="Z118" s="5"/>
    </row>
    <row r="119" spans="2:26" s="15" customFormat="1" ht="36.75" hidden="1" customHeight="1" x14ac:dyDescent="0.35">
      <c r="B119" s="43"/>
      <c r="C119" s="551" t="s">
        <v>650</v>
      </c>
      <c r="D119" s="43" t="s">
        <v>231</v>
      </c>
      <c r="E119" s="43" t="s">
        <v>58</v>
      </c>
      <c r="F119" s="44" t="s">
        <v>278</v>
      </c>
      <c r="G119" s="43"/>
      <c r="H119" s="45">
        <f>K119*8</f>
        <v>1211.04</v>
      </c>
      <c r="I119" s="45">
        <f>L119*4.4</f>
        <v>59.312000000000005</v>
      </c>
      <c r="J119" s="45">
        <f>SUBTOTAL(9,H119:I119)</f>
        <v>0</v>
      </c>
      <c r="K119" s="45">
        <v>151.38</v>
      </c>
      <c r="L119" s="45">
        <v>13.48</v>
      </c>
      <c r="M119" s="45">
        <v>860.33</v>
      </c>
      <c r="N119" s="45">
        <v>12577</v>
      </c>
      <c r="O119" s="61">
        <v>2.4940000000000002</v>
      </c>
      <c r="P119" s="514"/>
      <c r="Q119" s="49">
        <v>46036</v>
      </c>
      <c r="R119" s="52" t="s">
        <v>379</v>
      </c>
      <c r="S119" s="51" t="s">
        <v>61</v>
      </c>
      <c r="T119" s="143"/>
      <c r="U119" s="138"/>
      <c r="V119" s="149"/>
      <c r="W119" s="138">
        <v>46031</v>
      </c>
      <c r="X119" s="189"/>
      <c r="Y119" s="155"/>
      <c r="Z119" s="5"/>
    </row>
    <row r="120" spans="2:26" s="15" customFormat="1" ht="36.75" hidden="1" customHeight="1" x14ac:dyDescent="0.35">
      <c r="B120" s="43"/>
      <c r="C120" s="551" t="s">
        <v>651</v>
      </c>
      <c r="D120" s="43" t="s">
        <v>391</v>
      </c>
      <c r="E120" s="43" t="s">
        <v>58</v>
      </c>
      <c r="F120" s="44" t="s">
        <v>278</v>
      </c>
      <c r="G120" s="43"/>
      <c r="H120" s="45">
        <f>K120*8</f>
        <v>1483.2</v>
      </c>
      <c r="I120" s="45">
        <f>L120*4.4</f>
        <v>71.28</v>
      </c>
      <c r="J120" s="45">
        <f>SUBTOTAL(9,H120:I120)</f>
        <v>0</v>
      </c>
      <c r="K120" s="45">
        <v>185.4</v>
      </c>
      <c r="L120" s="45">
        <v>16.2</v>
      </c>
      <c r="M120" s="45">
        <v>1042.46</v>
      </c>
      <c r="N120" s="45">
        <v>15889</v>
      </c>
      <c r="O120" s="61">
        <v>3.1589999999999998</v>
      </c>
      <c r="P120" s="514"/>
      <c r="Q120" s="49">
        <v>46036</v>
      </c>
      <c r="R120" s="52" t="s">
        <v>379</v>
      </c>
      <c r="S120" s="51" t="s">
        <v>61</v>
      </c>
      <c r="T120" s="143"/>
      <c r="U120" s="138"/>
      <c r="V120" s="149"/>
      <c r="W120" s="138">
        <v>46026</v>
      </c>
      <c r="X120" s="189"/>
      <c r="Y120" s="155"/>
      <c r="Z120" s="5"/>
    </row>
    <row r="121" spans="2:26" s="15" customFormat="1" ht="36.75" hidden="1" customHeight="1" x14ac:dyDescent="0.35">
      <c r="B121" s="43"/>
      <c r="C121" s="48" t="s">
        <v>652</v>
      </c>
      <c r="D121" s="44" t="s">
        <v>65</v>
      </c>
      <c r="E121" s="43" t="s">
        <v>58</v>
      </c>
      <c r="F121" s="44" t="s">
        <v>278</v>
      </c>
      <c r="G121" s="43"/>
      <c r="H121" s="19">
        <f>K121*8</f>
        <v>332.32</v>
      </c>
      <c r="I121" s="19">
        <f>L121*4.4</f>
        <v>18.612000000000002</v>
      </c>
      <c r="J121" s="19">
        <f>SUM(H121:I121)</f>
        <v>350.93200000000002</v>
      </c>
      <c r="K121" s="45">
        <v>41.54</v>
      </c>
      <c r="L121" s="45">
        <v>4.2300000000000004</v>
      </c>
      <c r="M121" s="45">
        <v>250.46</v>
      </c>
      <c r="N121" s="45">
        <v>1909</v>
      </c>
      <c r="O121" s="61">
        <v>0.86599999999999999</v>
      </c>
      <c r="P121" s="514"/>
      <c r="Q121" s="49">
        <v>46005</v>
      </c>
      <c r="R121" s="52" t="s">
        <v>379</v>
      </c>
      <c r="S121" s="51" t="s">
        <v>61</v>
      </c>
      <c r="T121" s="143"/>
      <c r="U121" s="138"/>
      <c r="V121" s="149"/>
      <c r="W121" s="138">
        <v>46006</v>
      </c>
      <c r="X121" s="189"/>
      <c r="Y121" s="155"/>
      <c r="Z121" s="5"/>
    </row>
    <row r="122" spans="2:26" s="15" customFormat="1" ht="36.75" hidden="1" customHeight="1" x14ac:dyDescent="0.35">
      <c r="B122" s="44"/>
      <c r="C122" s="48" t="s">
        <v>146</v>
      </c>
      <c r="D122" s="44" t="s">
        <v>126</v>
      </c>
      <c r="E122" s="44" t="s">
        <v>74</v>
      </c>
      <c r="F122" s="44" t="s">
        <v>278</v>
      </c>
      <c r="G122" s="44" t="s">
        <v>127</v>
      </c>
      <c r="H122" s="19">
        <v>562</v>
      </c>
      <c r="I122" s="19">
        <v>26</v>
      </c>
      <c r="J122" s="19">
        <v>588</v>
      </c>
      <c r="K122" s="19">
        <v>70.22</v>
      </c>
      <c r="L122" s="19">
        <v>5.81</v>
      </c>
      <c r="M122" s="19">
        <v>352.73</v>
      </c>
      <c r="N122" s="19">
        <v>3400</v>
      </c>
      <c r="O122" s="19">
        <v>1.7680549999999999</v>
      </c>
      <c r="P122" s="495">
        <v>1595805.5120649999</v>
      </c>
      <c r="Q122" s="49">
        <v>45627</v>
      </c>
      <c r="R122" s="50" t="s">
        <v>118</v>
      </c>
      <c r="S122" s="18" t="s">
        <v>61</v>
      </c>
      <c r="T122" s="183">
        <v>45629</v>
      </c>
      <c r="U122" s="51">
        <v>45632</v>
      </c>
      <c r="V122" s="195">
        <v>45640</v>
      </c>
      <c r="W122" s="51">
        <v>45642</v>
      </c>
      <c r="X122" s="166"/>
      <c r="Y122" s="154"/>
      <c r="Z122" s="5"/>
    </row>
    <row r="123" spans="2:26" s="15" customFormat="1" ht="36.75" hidden="1" customHeight="1" x14ac:dyDescent="0.35">
      <c r="B123" s="44"/>
      <c r="C123" s="48" t="s">
        <v>557</v>
      </c>
      <c r="D123" s="44" t="s">
        <v>558</v>
      </c>
      <c r="E123" s="44" t="s">
        <v>58</v>
      </c>
      <c r="F123" s="44" t="s">
        <v>278</v>
      </c>
      <c r="G123" s="44"/>
      <c r="H123" s="19">
        <f>K123*8</f>
        <v>387.88</v>
      </c>
      <c r="I123" s="19">
        <f>L123*4.4</f>
        <v>19.932000000000002</v>
      </c>
      <c r="J123" s="19">
        <f>SUM(H123:I123)</f>
        <v>407.81200000000001</v>
      </c>
      <c r="K123" s="19">
        <v>48.484999999999999</v>
      </c>
      <c r="L123" s="19">
        <v>4.53</v>
      </c>
      <c r="M123" s="19">
        <v>269.79500000000002</v>
      </c>
      <c r="N123" s="19">
        <v>3205.12</v>
      </c>
      <c r="O123" s="19">
        <v>0.95699999999999996</v>
      </c>
      <c r="P123" s="55"/>
      <c r="Q123" s="49">
        <v>45944</v>
      </c>
      <c r="R123" s="50" t="s">
        <v>548</v>
      </c>
      <c r="S123" s="51" t="s">
        <v>61</v>
      </c>
      <c r="T123" s="143"/>
      <c r="U123" s="138"/>
      <c r="V123" s="149"/>
      <c r="W123" s="510">
        <v>45935</v>
      </c>
      <c r="X123" s="189"/>
      <c r="Y123" s="155"/>
      <c r="Z123" s="5"/>
    </row>
    <row r="124" spans="2:26" s="15" customFormat="1" ht="36.75" hidden="1" customHeight="1" x14ac:dyDescent="0.35">
      <c r="B124" s="44"/>
      <c r="C124" s="48" t="s">
        <v>147</v>
      </c>
      <c r="D124" s="44" t="s">
        <v>79</v>
      </c>
      <c r="E124" s="44" t="s">
        <v>74</v>
      </c>
      <c r="F124" s="44" t="s">
        <v>278</v>
      </c>
      <c r="G124" s="44" t="s">
        <v>75</v>
      </c>
      <c r="H124" s="19">
        <v>221</v>
      </c>
      <c r="I124" s="19">
        <v>12</v>
      </c>
      <c r="J124" s="19">
        <v>233</v>
      </c>
      <c r="K124" s="19">
        <v>27.61</v>
      </c>
      <c r="L124" s="19">
        <v>2.61</v>
      </c>
      <c r="M124" s="19">
        <v>146.96</v>
      </c>
      <c r="N124" s="19">
        <v>1450</v>
      </c>
      <c r="O124" s="19">
        <v>0.86627600000000005</v>
      </c>
      <c r="P124" s="495">
        <v>650458.11210799997</v>
      </c>
      <c r="Q124" s="49">
        <v>45658</v>
      </c>
      <c r="R124" s="50" t="s">
        <v>118</v>
      </c>
      <c r="S124" s="18" t="s">
        <v>61</v>
      </c>
      <c r="T124" s="183">
        <v>45666</v>
      </c>
      <c r="U124" s="51">
        <v>45674</v>
      </c>
      <c r="V124" s="195">
        <v>45675</v>
      </c>
      <c r="W124" s="51">
        <v>45675</v>
      </c>
      <c r="X124" s="180"/>
      <c r="Y124" s="156"/>
    </row>
    <row r="125" spans="2:26" s="15" customFormat="1" ht="36.75" hidden="1" customHeight="1" x14ac:dyDescent="0.35">
      <c r="B125" s="44"/>
      <c r="C125" s="48" t="s">
        <v>214</v>
      </c>
      <c r="D125" s="44" t="s">
        <v>77</v>
      </c>
      <c r="E125" s="44" t="s">
        <v>74</v>
      </c>
      <c r="F125" s="44" t="s">
        <v>278</v>
      </c>
      <c r="G125" s="44" t="s">
        <v>114</v>
      </c>
      <c r="H125" s="19">
        <v>252</v>
      </c>
      <c r="I125" s="19">
        <v>13</v>
      </c>
      <c r="J125" s="19">
        <v>265</v>
      </c>
      <c r="K125" s="19">
        <v>31.4</v>
      </c>
      <c r="L125" s="19">
        <v>2.89</v>
      </c>
      <c r="M125" s="19">
        <v>164.7</v>
      </c>
      <c r="N125" s="19">
        <v>1802</v>
      </c>
      <c r="O125" s="19">
        <v>0.86627600000000005</v>
      </c>
      <c r="P125" s="495">
        <v>752440.09410799993</v>
      </c>
      <c r="Q125" s="49">
        <v>45658</v>
      </c>
      <c r="R125" s="50" t="s">
        <v>118</v>
      </c>
      <c r="S125" s="18" t="s">
        <v>61</v>
      </c>
      <c r="T125" s="183">
        <v>45668</v>
      </c>
      <c r="U125" s="51">
        <v>45673</v>
      </c>
      <c r="V125" s="195">
        <v>45677</v>
      </c>
      <c r="W125" s="51">
        <v>45677</v>
      </c>
      <c r="X125" s="187"/>
      <c r="Y125" s="156"/>
    </row>
    <row r="126" spans="2:26" s="15" customFormat="1" ht="36.75" hidden="1" customHeight="1" x14ac:dyDescent="0.35">
      <c r="B126" s="44"/>
      <c r="C126" s="48" t="s">
        <v>148</v>
      </c>
      <c r="D126" s="44" t="s">
        <v>57</v>
      </c>
      <c r="E126" s="44" t="s">
        <v>74</v>
      </c>
      <c r="F126" s="44" t="s">
        <v>278</v>
      </c>
      <c r="G126" s="44" t="s">
        <v>114</v>
      </c>
      <c r="H126" s="19">
        <v>252</v>
      </c>
      <c r="I126" s="19">
        <v>13</v>
      </c>
      <c r="J126" s="19">
        <v>265</v>
      </c>
      <c r="K126" s="19">
        <v>31.4</v>
      </c>
      <c r="L126" s="19">
        <v>2.89</v>
      </c>
      <c r="M126" s="19">
        <v>164.7</v>
      </c>
      <c r="N126" s="19">
        <v>1802</v>
      </c>
      <c r="O126" s="19">
        <v>0.86627600000000005</v>
      </c>
      <c r="P126" s="495">
        <v>752440.09410799993</v>
      </c>
      <c r="Q126" s="49">
        <v>45627</v>
      </c>
      <c r="R126" s="50" t="s">
        <v>118</v>
      </c>
      <c r="S126" s="18" t="s">
        <v>61</v>
      </c>
      <c r="T126" s="183">
        <v>45638</v>
      </c>
      <c r="U126" s="51">
        <v>45640</v>
      </c>
      <c r="V126" s="195">
        <v>45643</v>
      </c>
      <c r="W126" s="51">
        <v>45643</v>
      </c>
      <c r="X126" s="166"/>
      <c r="Y126" s="154">
        <v>3</v>
      </c>
      <c r="Z126" s="5"/>
    </row>
    <row r="127" spans="2:26" s="15" customFormat="1" ht="36.75" hidden="1" customHeight="1" x14ac:dyDescent="0.35">
      <c r="B127" s="44"/>
      <c r="C127" s="48" t="s">
        <v>180</v>
      </c>
      <c r="D127" s="44" t="s">
        <v>181</v>
      </c>
      <c r="E127" s="44" t="s">
        <v>74</v>
      </c>
      <c r="F127" s="44" t="s">
        <v>278</v>
      </c>
      <c r="G127" s="44" t="s">
        <v>182</v>
      </c>
      <c r="H127" s="19">
        <v>741</v>
      </c>
      <c r="I127" s="19">
        <v>40</v>
      </c>
      <c r="J127" s="19">
        <v>781</v>
      </c>
      <c r="K127" s="19">
        <v>92.53</v>
      </c>
      <c r="L127" s="19">
        <v>9.0299999999999994</v>
      </c>
      <c r="M127" s="19">
        <v>564</v>
      </c>
      <c r="N127" s="19">
        <v>8669</v>
      </c>
      <c r="O127" s="19">
        <v>2.4950000000000001</v>
      </c>
      <c r="P127" s="495">
        <v>2635411.7904490004</v>
      </c>
      <c r="Q127" s="49">
        <v>45627</v>
      </c>
      <c r="R127" s="50" t="s">
        <v>118</v>
      </c>
      <c r="S127" s="18" t="s">
        <v>61</v>
      </c>
      <c r="T127" s="146">
        <v>45645</v>
      </c>
      <c r="U127" s="46">
        <v>45647</v>
      </c>
      <c r="V127" s="148">
        <v>45651</v>
      </c>
      <c r="W127" s="51">
        <v>45655</v>
      </c>
      <c r="X127" s="189"/>
      <c r="Y127" s="154">
        <v>4</v>
      </c>
      <c r="Z127" s="5"/>
    </row>
    <row r="128" spans="2:26" s="15" customFormat="1" ht="36.75" hidden="1" customHeight="1" x14ac:dyDescent="0.35">
      <c r="B128" s="44"/>
      <c r="C128" s="48" t="s">
        <v>152</v>
      </c>
      <c r="D128" s="44" t="s">
        <v>65</v>
      </c>
      <c r="E128" s="44" t="s">
        <v>74</v>
      </c>
      <c r="F128" s="44" t="s">
        <v>278</v>
      </c>
      <c r="G128" s="44" t="s">
        <v>75</v>
      </c>
      <c r="H128" s="19">
        <v>221</v>
      </c>
      <c r="I128" s="19">
        <v>12</v>
      </c>
      <c r="J128" s="19">
        <v>233</v>
      </c>
      <c r="K128" s="19">
        <v>27.61</v>
      </c>
      <c r="L128" s="19">
        <v>2.61</v>
      </c>
      <c r="M128" s="19">
        <v>146.96</v>
      </c>
      <c r="N128" s="19">
        <v>1450</v>
      </c>
      <c r="O128" s="19">
        <v>0.86627600000000005</v>
      </c>
      <c r="P128" s="495">
        <v>650458.11210799997</v>
      </c>
      <c r="Q128" s="49">
        <v>45627</v>
      </c>
      <c r="R128" s="50" t="s">
        <v>82</v>
      </c>
      <c r="S128" s="18" t="s">
        <v>61</v>
      </c>
      <c r="T128" s="183">
        <v>45629</v>
      </c>
      <c r="U128" s="51">
        <v>45640</v>
      </c>
      <c r="V128" s="195">
        <v>45644</v>
      </c>
      <c r="W128" s="51">
        <v>45646</v>
      </c>
      <c r="X128" s="189"/>
      <c r="Y128" s="154"/>
      <c r="Z128" s="5"/>
    </row>
    <row r="129" spans="2:26" s="15" customFormat="1" ht="36.75" hidden="1" customHeight="1" x14ac:dyDescent="0.35">
      <c r="B129" s="44"/>
      <c r="C129" s="48" t="s">
        <v>153</v>
      </c>
      <c r="D129" s="44" t="s">
        <v>65</v>
      </c>
      <c r="E129" s="44" t="s">
        <v>74</v>
      </c>
      <c r="F129" s="44" t="s">
        <v>278</v>
      </c>
      <c r="G129" s="44" t="s">
        <v>75</v>
      </c>
      <c r="H129" s="19">
        <v>221</v>
      </c>
      <c r="I129" s="19">
        <v>12</v>
      </c>
      <c r="J129" s="19">
        <v>233</v>
      </c>
      <c r="K129" s="19">
        <v>27.61</v>
      </c>
      <c r="L129" s="19">
        <v>2.61</v>
      </c>
      <c r="M129" s="19">
        <v>146.96</v>
      </c>
      <c r="N129" s="19">
        <v>1450</v>
      </c>
      <c r="O129" s="19">
        <v>0.86627600000000005</v>
      </c>
      <c r="P129" s="495">
        <v>650458.11210799997</v>
      </c>
      <c r="Q129" s="49">
        <v>45627</v>
      </c>
      <c r="R129" s="50" t="s">
        <v>82</v>
      </c>
      <c r="S129" s="18" t="s">
        <v>61</v>
      </c>
      <c r="T129" s="183">
        <v>45629</v>
      </c>
      <c r="U129" s="51">
        <v>45637</v>
      </c>
      <c r="V129" s="195">
        <v>45639</v>
      </c>
      <c r="W129" s="51">
        <v>45641</v>
      </c>
      <c r="X129" s="187"/>
      <c r="Y129" s="155">
        <v>3</v>
      </c>
      <c r="Z129" s="5"/>
    </row>
    <row r="130" spans="2:26" s="15" customFormat="1" ht="36.75" hidden="1" customHeight="1" x14ac:dyDescent="0.35">
      <c r="B130" s="44"/>
      <c r="C130" s="48" t="s">
        <v>154</v>
      </c>
      <c r="D130" s="44" t="s">
        <v>63</v>
      </c>
      <c r="E130" s="44" t="s">
        <v>101</v>
      </c>
      <c r="F130" s="44" t="s">
        <v>278</v>
      </c>
      <c r="G130" s="44" t="s">
        <v>107</v>
      </c>
      <c r="H130" s="19">
        <v>268</v>
      </c>
      <c r="I130" s="19">
        <v>14</v>
      </c>
      <c r="J130" s="19">
        <v>282</v>
      </c>
      <c r="K130" s="19">
        <v>33.42</v>
      </c>
      <c r="L130" s="19">
        <v>3.15</v>
      </c>
      <c r="M130" s="19">
        <v>255.26</v>
      </c>
      <c r="N130" s="19">
        <v>1904</v>
      </c>
      <c r="O130" s="19">
        <v>0.86627600000000005</v>
      </c>
      <c r="P130" s="495">
        <v>745277.51610799995</v>
      </c>
      <c r="Q130" s="49">
        <v>45627</v>
      </c>
      <c r="R130" s="50" t="s">
        <v>82</v>
      </c>
      <c r="S130" s="18" t="s">
        <v>61</v>
      </c>
      <c r="T130" s="183">
        <v>45629</v>
      </c>
      <c r="U130" s="51">
        <v>45631</v>
      </c>
      <c r="V130" s="195">
        <v>45633</v>
      </c>
      <c r="W130" s="51">
        <v>45636</v>
      </c>
      <c r="X130" s="189"/>
      <c r="Y130" s="154">
        <v>3</v>
      </c>
      <c r="Z130" s="5"/>
    </row>
    <row r="131" spans="2:26" s="15" customFormat="1" ht="36.75" hidden="1" customHeight="1" x14ac:dyDescent="0.35">
      <c r="B131" s="44"/>
      <c r="C131" s="48" t="s">
        <v>227</v>
      </c>
      <c r="D131" s="44" t="s">
        <v>228</v>
      </c>
      <c r="E131" s="44" t="s">
        <v>74</v>
      </c>
      <c r="F131" s="44" t="s">
        <v>278</v>
      </c>
      <c r="G131" s="44" t="s">
        <v>229</v>
      </c>
      <c r="H131" s="19">
        <v>772</v>
      </c>
      <c r="I131" s="19">
        <v>34</v>
      </c>
      <c r="J131" s="19">
        <v>806</v>
      </c>
      <c r="K131" s="44">
        <v>96.5</v>
      </c>
      <c r="L131" s="44">
        <v>7.54</v>
      </c>
      <c r="M131" s="44">
        <v>466</v>
      </c>
      <c r="N131" s="44">
        <v>4756</v>
      </c>
      <c r="O131" s="19">
        <v>2.348757</v>
      </c>
      <c r="P131" s="495">
        <v>2183199.4487310001</v>
      </c>
      <c r="Q131" s="49">
        <v>45658</v>
      </c>
      <c r="R131" s="50" t="s">
        <v>118</v>
      </c>
      <c r="S131" s="18" t="s">
        <v>61</v>
      </c>
      <c r="T131" s="146">
        <v>45681</v>
      </c>
      <c r="U131" s="46">
        <v>45684</v>
      </c>
      <c r="V131" s="148">
        <v>45686</v>
      </c>
      <c r="W131" s="51">
        <v>45688</v>
      </c>
      <c r="X131" s="189"/>
      <c r="Y131" s="155"/>
      <c r="Z131" s="5"/>
    </row>
    <row r="132" spans="2:26" ht="29.25" hidden="1" customHeight="1" x14ac:dyDescent="0.35">
      <c r="B132" s="43"/>
      <c r="C132" s="551" t="s">
        <v>658</v>
      </c>
      <c r="D132" s="43" t="s">
        <v>181</v>
      </c>
      <c r="E132" s="43" t="s">
        <v>74</v>
      </c>
      <c r="F132" s="44" t="s">
        <v>278</v>
      </c>
      <c r="G132" s="43"/>
      <c r="H132" s="19">
        <f>K132*8</f>
        <v>740.24</v>
      </c>
      <c r="I132" s="19">
        <f>L132*4.4</f>
        <v>39.731999999999999</v>
      </c>
      <c r="J132" s="19">
        <f>SUM(H132:I132)</f>
        <v>779.97199999999998</v>
      </c>
      <c r="K132" s="45">
        <v>92.53</v>
      </c>
      <c r="L132" s="45">
        <v>9.0299999999999994</v>
      </c>
      <c r="M132" s="45">
        <v>564</v>
      </c>
      <c r="N132" s="45">
        <v>8669</v>
      </c>
      <c r="O132" s="61">
        <v>2.4950000000000001</v>
      </c>
      <c r="P132" s="514"/>
      <c r="Q132" s="49">
        <v>46005</v>
      </c>
      <c r="R132" s="50" t="s">
        <v>60</v>
      </c>
      <c r="S132" s="47" t="s">
        <v>61</v>
      </c>
      <c r="T132" s="143"/>
      <c r="U132" s="138"/>
      <c r="V132" s="149"/>
      <c r="W132" s="138">
        <v>46014</v>
      </c>
      <c r="X132" s="189"/>
      <c r="Y132" s="155"/>
    </row>
    <row r="133" spans="2:26" ht="29.25" hidden="1" customHeight="1" x14ac:dyDescent="0.35">
      <c r="B133" s="44">
        <v>16</v>
      </c>
      <c r="C133" s="48" t="s">
        <v>239</v>
      </c>
      <c r="D133" s="44" t="s">
        <v>65</v>
      </c>
      <c r="E133" s="44" t="s">
        <v>74</v>
      </c>
      <c r="F133" s="44" t="s">
        <v>278</v>
      </c>
      <c r="G133" s="44" t="s">
        <v>75</v>
      </c>
      <c r="H133" s="19">
        <v>221</v>
      </c>
      <c r="I133" s="19">
        <v>12</v>
      </c>
      <c r="J133" s="19">
        <v>233</v>
      </c>
      <c r="K133" s="19">
        <v>27.61</v>
      </c>
      <c r="L133" s="19">
        <v>2.61</v>
      </c>
      <c r="M133" s="19">
        <v>146.96</v>
      </c>
      <c r="N133" s="19">
        <v>1450</v>
      </c>
      <c r="O133" s="19">
        <v>0.86627600000000005</v>
      </c>
      <c r="P133" s="495">
        <v>650458.11210799997</v>
      </c>
      <c r="Q133" s="49">
        <v>45689</v>
      </c>
      <c r="R133" s="50" t="s">
        <v>118</v>
      </c>
      <c r="S133" s="18" t="s">
        <v>61</v>
      </c>
      <c r="T133" s="146">
        <v>45695</v>
      </c>
      <c r="U133" s="46">
        <v>45697</v>
      </c>
      <c r="V133" s="148">
        <v>45699</v>
      </c>
      <c r="W133" s="51">
        <v>45699</v>
      </c>
      <c r="X133" s="188"/>
      <c r="Y133" s="155"/>
    </row>
    <row r="134" spans="2:26" ht="29.25" hidden="1" customHeight="1" x14ac:dyDescent="0.35">
      <c r="B134" s="44">
        <v>17</v>
      </c>
      <c r="C134" s="48" t="s">
        <v>240</v>
      </c>
      <c r="D134" s="44" t="s">
        <v>65</v>
      </c>
      <c r="E134" s="44" t="s">
        <v>74</v>
      </c>
      <c r="F134" s="44" t="s">
        <v>278</v>
      </c>
      <c r="G134" s="44" t="s">
        <v>75</v>
      </c>
      <c r="H134" s="19">
        <v>221</v>
      </c>
      <c r="I134" s="19">
        <v>12</v>
      </c>
      <c r="J134" s="19">
        <v>233</v>
      </c>
      <c r="K134" s="19">
        <v>27.61</v>
      </c>
      <c r="L134" s="19">
        <v>2.61</v>
      </c>
      <c r="M134" s="19">
        <v>146.96</v>
      </c>
      <c r="N134" s="19">
        <v>1450</v>
      </c>
      <c r="O134" s="19">
        <v>0.86627600000000005</v>
      </c>
      <c r="P134" s="495">
        <v>650458.11210799997</v>
      </c>
      <c r="Q134" s="49">
        <v>45689</v>
      </c>
      <c r="R134" s="50" t="s">
        <v>118</v>
      </c>
      <c r="S134" s="18" t="s">
        <v>61</v>
      </c>
      <c r="T134" s="146">
        <v>45691</v>
      </c>
      <c r="U134" s="46">
        <v>45696</v>
      </c>
      <c r="V134" s="148">
        <v>45698</v>
      </c>
      <c r="W134" s="51">
        <v>45698</v>
      </c>
      <c r="X134" s="188"/>
      <c r="Y134" s="155"/>
    </row>
    <row r="135" spans="2:26" ht="29.25" hidden="1" customHeight="1" x14ac:dyDescent="0.35">
      <c r="B135" s="44">
        <v>15</v>
      </c>
      <c r="C135" s="48" t="s">
        <v>238</v>
      </c>
      <c r="D135" s="44" t="s">
        <v>65</v>
      </c>
      <c r="E135" s="44" t="s">
        <v>58</v>
      </c>
      <c r="F135" s="44" t="s">
        <v>278</v>
      </c>
      <c r="G135" s="44" t="s">
        <v>66</v>
      </c>
      <c r="H135" s="19">
        <v>333</v>
      </c>
      <c r="I135" s="19">
        <v>19</v>
      </c>
      <c r="J135" s="19">
        <v>352</v>
      </c>
      <c r="K135" s="19">
        <v>41.54</v>
      </c>
      <c r="L135" s="19">
        <v>4.2300000000000004</v>
      </c>
      <c r="M135" s="19">
        <v>250.46</v>
      </c>
      <c r="N135" s="19">
        <v>1909</v>
      </c>
      <c r="O135" s="19">
        <v>0.86627600000000005</v>
      </c>
      <c r="P135" s="495">
        <v>984923.63610800006</v>
      </c>
      <c r="Q135" s="49">
        <v>45689</v>
      </c>
      <c r="R135" s="50" t="s">
        <v>118</v>
      </c>
      <c r="S135" s="18" t="s">
        <v>61</v>
      </c>
      <c r="T135" s="146">
        <v>45659</v>
      </c>
      <c r="U135" s="46">
        <v>45690</v>
      </c>
      <c r="V135" s="148">
        <v>45694</v>
      </c>
      <c r="W135" s="51">
        <v>45694</v>
      </c>
      <c r="X135" s="189"/>
      <c r="Y135" s="155"/>
    </row>
    <row r="136" spans="2:26" ht="29.25" hidden="1" customHeight="1" x14ac:dyDescent="0.35">
      <c r="B136" s="44">
        <v>18</v>
      </c>
      <c r="C136" s="48" t="s">
        <v>241</v>
      </c>
      <c r="D136" s="44" t="s">
        <v>126</v>
      </c>
      <c r="E136" s="44" t="s">
        <v>58</v>
      </c>
      <c r="F136" s="44" t="s">
        <v>278</v>
      </c>
      <c r="G136" s="44" t="s">
        <v>242</v>
      </c>
      <c r="H136" s="19">
        <v>805</v>
      </c>
      <c r="I136" s="19">
        <v>39</v>
      </c>
      <c r="J136" s="19">
        <v>844</v>
      </c>
      <c r="K136" s="19">
        <v>100.6</v>
      </c>
      <c r="L136" s="19">
        <v>8.84</v>
      </c>
      <c r="M136" s="19">
        <v>552.01</v>
      </c>
      <c r="N136" s="19">
        <v>5686.38</v>
      </c>
      <c r="O136" s="19">
        <v>1.768</v>
      </c>
      <c r="P136" s="495">
        <v>2438641.2023449992</v>
      </c>
      <c r="Q136" s="49">
        <v>45689</v>
      </c>
      <c r="R136" s="50" t="s">
        <v>118</v>
      </c>
      <c r="S136" s="18" t="s">
        <v>61</v>
      </c>
      <c r="T136" s="146">
        <v>45696</v>
      </c>
      <c r="U136" s="46">
        <v>45700</v>
      </c>
      <c r="V136" s="148">
        <v>45700</v>
      </c>
      <c r="W136" s="51">
        <v>45702</v>
      </c>
      <c r="X136" s="188"/>
      <c r="Y136" s="155"/>
    </row>
    <row r="137" spans="2:26" ht="29.25" hidden="1" customHeight="1" x14ac:dyDescent="0.35">
      <c r="B137" s="44"/>
      <c r="C137" s="48" t="s">
        <v>208</v>
      </c>
      <c r="D137" s="44" t="s">
        <v>65</v>
      </c>
      <c r="E137" s="44" t="s">
        <v>58</v>
      </c>
      <c r="F137" s="44" t="s">
        <v>278</v>
      </c>
      <c r="G137" s="44" t="s">
        <v>66</v>
      </c>
      <c r="H137" s="19">
        <v>333</v>
      </c>
      <c r="I137" s="19">
        <v>19</v>
      </c>
      <c r="J137" s="19">
        <v>352</v>
      </c>
      <c r="K137" s="19">
        <v>41.54</v>
      </c>
      <c r="L137" s="19">
        <v>4.2300000000000004</v>
      </c>
      <c r="M137" s="19">
        <v>250.46</v>
      </c>
      <c r="N137" s="19">
        <v>1909</v>
      </c>
      <c r="O137" s="19">
        <v>0.86627600000000005</v>
      </c>
      <c r="P137" s="495">
        <v>984923.63610800006</v>
      </c>
      <c r="Q137" s="49">
        <v>45658</v>
      </c>
      <c r="R137" s="50" t="s">
        <v>118</v>
      </c>
      <c r="S137" s="18" t="s">
        <v>61</v>
      </c>
      <c r="T137" s="183">
        <v>45685</v>
      </c>
      <c r="U137" s="51">
        <v>45687</v>
      </c>
      <c r="V137" s="195">
        <v>45688</v>
      </c>
      <c r="W137" s="51">
        <v>45688</v>
      </c>
      <c r="X137" s="190"/>
      <c r="Y137" s="156"/>
      <c r="Z137" s="15"/>
    </row>
    <row r="138" spans="2:26" ht="29.25" hidden="1" customHeight="1" x14ac:dyDescent="0.35">
      <c r="B138" s="44">
        <v>5</v>
      </c>
      <c r="C138" s="48" t="s">
        <v>213</v>
      </c>
      <c r="D138" s="44" t="s">
        <v>68</v>
      </c>
      <c r="E138" s="44" t="s">
        <v>58</v>
      </c>
      <c r="F138" s="44" t="s">
        <v>278</v>
      </c>
      <c r="G138" s="44" t="s">
        <v>66</v>
      </c>
      <c r="H138" s="19">
        <v>333</v>
      </c>
      <c r="I138" s="19">
        <v>19</v>
      </c>
      <c r="J138" s="19">
        <v>352</v>
      </c>
      <c r="K138" s="19">
        <v>41.54</v>
      </c>
      <c r="L138" s="19">
        <v>4.2300000000000004</v>
      </c>
      <c r="M138" s="19">
        <v>250.46</v>
      </c>
      <c r="N138" s="19">
        <v>1909</v>
      </c>
      <c r="O138" s="19">
        <v>0.86627600000000005</v>
      </c>
      <c r="P138" s="495">
        <v>984923.63610800006</v>
      </c>
      <c r="Q138" s="49">
        <v>45689</v>
      </c>
      <c r="R138" s="50" t="s">
        <v>118</v>
      </c>
      <c r="S138" s="56" t="s">
        <v>61</v>
      </c>
      <c r="T138" s="183">
        <v>45690</v>
      </c>
      <c r="U138" s="51">
        <v>45695</v>
      </c>
      <c r="V138" s="195">
        <v>45696</v>
      </c>
      <c r="W138" s="51">
        <v>45697</v>
      </c>
      <c r="X138" s="188"/>
      <c r="Y138" s="156"/>
      <c r="Z138" s="15"/>
    </row>
    <row r="139" spans="2:26" ht="29.25" hidden="1" customHeight="1" x14ac:dyDescent="0.35">
      <c r="B139" s="44"/>
      <c r="C139" s="48" t="s">
        <v>209</v>
      </c>
      <c r="D139" s="44" t="s">
        <v>210</v>
      </c>
      <c r="E139" s="44" t="s">
        <v>58</v>
      </c>
      <c r="F139" s="44" t="s">
        <v>278</v>
      </c>
      <c r="G139" s="44" t="s">
        <v>211</v>
      </c>
      <c r="H139" s="19">
        <v>1212</v>
      </c>
      <c r="I139" s="19">
        <v>60</v>
      </c>
      <c r="J139" s="19">
        <v>1272</v>
      </c>
      <c r="K139" s="19">
        <v>151.38</v>
      </c>
      <c r="L139" s="19">
        <v>13.48</v>
      </c>
      <c r="M139" s="19">
        <v>860.33</v>
      </c>
      <c r="N139" s="19">
        <v>12577</v>
      </c>
      <c r="O139" s="19">
        <v>2.4947030000000003</v>
      </c>
      <c r="P139" s="495">
        <v>4121357.0384490001</v>
      </c>
      <c r="Q139" s="49">
        <v>45658</v>
      </c>
      <c r="R139" s="50" t="s">
        <v>118</v>
      </c>
      <c r="S139" s="18" t="s">
        <v>61</v>
      </c>
      <c r="T139" s="183">
        <v>45662</v>
      </c>
      <c r="U139" s="51">
        <v>45673</v>
      </c>
      <c r="V139" s="195">
        <v>45669</v>
      </c>
      <c r="W139" s="51">
        <v>45674</v>
      </c>
      <c r="X139" s="166"/>
      <c r="Y139" s="156"/>
      <c r="Z139" s="15"/>
    </row>
    <row r="140" spans="2:26" ht="29.25" hidden="1" customHeight="1" x14ac:dyDescent="0.35">
      <c r="B140" s="44"/>
      <c r="C140" s="48" t="s">
        <v>429</v>
      </c>
      <c r="D140" s="44" t="s">
        <v>197</v>
      </c>
      <c r="E140" s="44" t="s">
        <v>101</v>
      </c>
      <c r="F140" s="44" t="s">
        <v>278</v>
      </c>
      <c r="G140" s="44"/>
      <c r="H140" s="19">
        <f>K140*8</f>
        <v>1145.1199999999999</v>
      </c>
      <c r="I140" s="19">
        <f>L140*4.4</f>
        <v>57.024000000000008</v>
      </c>
      <c r="J140" s="19">
        <f>SUBTOTAL(9,H140:I140)</f>
        <v>0</v>
      </c>
      <c r="K140" s="44">
        <v>143.13999999999999</v>
      </c>
      <c r="L140" s="44">
        <v>12.96</v>
      </c>
      <c r="M140" s="44">
        <v>976</v>
      </c>
      <c r="N140" s="19">
        <v>12968</v>
      </c>
      <c r="O140" s="19">
        <v>3.1590180000000001</v>
      </c>
      <c r="P140" s="495">
        <v>3663688.3030939996</v>
      </c>
      <c r="Q140" s="563" t="s">
        <v>415</v>
      </c>
      <c r="R140" s="50" t="s">
        <v>60</v>
      </c>
      <c r="S140" s="18" t="s">
        <v>61</v>
      </c>
      <c r="T140" s="143"/>
      <c r="U140" s="138"/>
      <c r="V140" s="149"/>
      <c r="W140" s="510">
        <v>45769</v>
      </c>
      <c r="X140" s="189"/>
      <c r="Y140" s="155"/>
    </row>
    <row r="141" spans="2:26" ht="29.25" hidden="1" customHeight="1" x14ac:dyDescent="0.35">
      <c r="B141" s="44"/>
      <c r="C141" s="48" t="s">
        <v>27</v>
      </c>
      <c r="D141" s="44" t="s">
        <v>181</v>
      </c>
      <c r="E141" s="44" t="s">
        <v>74</v>
      </c>
      <c r="F141" s="44" t="s">
        <v>278</v>
      </c>
      <c r="G141" s="44" t="s">
        <v>182</v>
      </c>
      <c r="H141" s="19">
        <v>741</v>
      </c>
      <c r="I141" s="19">
        <v>40</v>
      </c>
      <c r="J141" s="19">
        <v>781</v>
      </c>
      <c r="K141" s="19">
        <v>92.53</v>
      </c>
      <c r="L141" s="19">
        <v>9.0299999999999994</v>
      </c>
      <c r="M141" s="19">
        <v>564</v>
      </c>
      <c r="N141" s="19">
        <v>8669</v>
      </c>
      <c r="O141" s="19">
        <v>2.4947030000000003</v>
      </c>
      <c r="P141" s="495">
        <v>2635411.7904490004</v>
      </c>
      <c r="Q141" s="49">
        <v>45717</v>
      </c>
      <c r="R141" s="50" t="s">
        <v>60</v>
      </c>
      <c r="S141" s="18" t="s">
        <v>61</v>
      </c>
      <c r="T141" s="146">
        <v>45715</v>
      </c>
      <c r="U141" s="46">
        <v>45718</v>
      </c>
      <c r="V141" s="148">
        <v>45720</v>
      </c>
      <c r="W141" s="51">
        <v>45721</v>
      </c>
      <c r="X141" s="189"/>
      <c r="Y141" s="155"/>
    </row>
    <row r="142" spans="2:26" ht="29.25" hidden="1" customHeight="1" x14ac:dyDescent="0.35">
      <c r="B142" s="44">
        <v>19</v>
      </c>
      <c r="C142" s="48" t="s">
        <v>245</v>
      </c>
      <c r="D142" s="44" t="s">
        <v>77</v>
      </c>
      <c r="E142" s="44" t="s">
        <v>74</v>
      </c>
      <c r="F142" s="44" t="s">
        <v>278</v>
      </c>
      <c r="G142" s="44" t="s">
        <v>75</v>
      </c>
      <c r="H142" s="19">
        <v>252</v>
      </c>
      <c r="I142" s="19">
        <v>13</v>
      </c>
      <c r="J142" s="19">
        <v>265</v>
      </c>
      <c r="K142" s="19">
        <v>31.4</v>
      </c>
      <c r="L142" s="19">
        <v>2.89</v>
      </c>
      <c r="M142" s="19">
        <v>164.7</v>
      </c>
      <c r="N142" s="19">
        <v>1802</v>
      </c>
      <c r="O142" s="19">
        <v>0.86627600000000005</v>
      </c>
      <c r="P142" s="495">
        <v>752440.09410799993</v>
      </c>
      <c r="Q142" s="49">
        <v>45689</v>
      </c>
      <c r="R142" s="50" t="s">
        <v>60</v>
      </c>
      <c r="S142" s="18" t="s">
        <v>61</v>
      </c>
      <c r="T142" s="146">
        <v>45696</v>
      </c>
      <c r="U142" s="46">
        <v>45698</v>
      </c>
      <c r="V142" s="148">
        <v>45704</v>
      </c>
      <c r="W142" s="51">
        <v>45705</v>
      </c>
      <c r="X142" s="189"/>
      <c r="Y142" s="155"/>
    </row>
    <row r="143" spans="2:26" ht="29.25" hidden="1" customHeight="1" x14ac:dyDescent="0.35">
      <c r="B143" s="44">
        <v>22</v>
      </c>
      <c r="C143" s="48" t="s">
        <v>250</v>
      </c>
      <c r="D143" s="44" t="s">
        <v>57</v>
      </c>
      <c r="E143" s="44" t="s">
        <v>74</v>
      </c>
      <c r="F143" s="44" t="s">
        <v>278</v>
      </c>
      <c r="G143" s="44" t="s">
        <v>114</v>
      </c>
      <c r="H143" s="19">
        <v>252</v>
      </c>
      <c r="I143" s="19">
        <v>13</v>
      </c>
      <c r="J143" s="19">
        <v>265</v>
      </c>
      <c r="K143" s="19">
        <v>31.4</v>
      </c>
      <c r="L143" s="19">
        <v>2.89</v>
      </c>
      <c r="M143" s="19">
        <v>164.7</v>
      </c>
      <c r="N143" s="19">
        <v>1802</v>
      </c>
      <c r="O143" s="19">
        <v>0.86627600000000005</v>
      </c>
      <c r="P143" s="495">
        <v>752440.09410799993</v>
      </c>
      <c r="Q143" s="49">
        <v>45689</v>
      </c>
      <c r="R143" s="50" t="s">
        <v>60</v>
      </c>
      <c r="S143" s="18" t="s">
        <v>61</v>
      </c>
      <c r="T143" s="146">
        <v>45698</v>
      </c>
      <c r="U143" s="46">
        <v>45700</v>
      </c>
      <c r="V143" s="148">
        <v>45706</v>
      </c>
      <c r="W143" s="51">
        <v>45709</v>
      </c>
      <c r="X143" s="189"/>
      <c r="Y143" s="155"/>
    </row>
    <row r="144" spans="2:26" ht="29.25" hidden="1" customHeight="1" x14ac:dyDescent="0.35">
      <c r="B144" s="44">
        <v>26</v>
      </c>
      <c r="C144" s="48" t="s">
        <v>258</v>
      </c>
      <c r="D144" s="44" t="s">
        <v>57</v>
      </c>
      <c r="E144" s="44" t="s">
        <v>74</v>
      </c>
      <c r="F144" s="44" t="s">
        <v>278</v>
      </c>
      <c r="G144" s="44" t="s">
        <v>114</v>
      </c>
      <c r="H144" s="19">
        <v>252</v>
      </c>
      <c r="I144" s="19">
        <v>13</v>
      </c>
      <c r="J144" s="19">
        <v>265</v>
      </c>
      <c r="K144" s="19">
        <v>31.4</v>
      </c>
      <c r="L144" s="19">
        <v>2.89</v>
      </c>
      <c r="M144" s="19">
        <v>164.7</v>
      </c>
      <c r="N144" s="19">
        <v>1802</v>
      </c>
      <c r="O144" s="19">
        <v>0.86627600000000005</v>
      </c>
      <c r="P144" s="495">
        <v>752440.09410799993</v>
      </c>
      <c r="Q144" s="49">
        <v>45689</v>
      </c>
      <c r="R144" s="50" t="s">
        <v>60</v>
      </c>
      <c r="S144" s="18" t="s">
        <v>61</v>
      </c>
      <c r="T144" s="146">
        <v>45703</v>
      </c>
      <c r="U144" s="46">
        <v>45706</v>
      </c>
      <c r="V144" s="148">
        <v>45709</v>
      </c>
      <c r="W144" s="51">
        <v>45710</v>
      </c>
      <c r="X144" s="189"/>
      <c r="Y144" s="155"/>
    </row>
    <row r="145" spans="2:26" ht="29.25" hidden="1" customHeight="1" x14ac:dyDescent="0.35">
      <c r="B145" s="44"/>
      <c r="C145" s="48" t="s">
        <v>443</v>
      </c>
      <c r="D145" s="44" t="s">
        <v>123</v>
      </c>
      <c r="E145" s="44" t="s">
        <v>74</v>
      </c>
      <c r="F145" s="44" t="s">
        <v>278</v>
      </c>
      <c r="G145" s="44"/>
      <c r="H145" s="19">
        <f>K145*8</f>
        <v>772</v>
      </c>
      <c r="I145" s="19">
        <f>L145*4.4</f>
        <v>33.176000000000002</v>
      </c>
      <c r="J145" s="19">
        <f>SUBTOTAL(9,H145:I145)</f>
        <v>0</v>
      </c>
      <c r="K145" s="19">
        <v>96.5</v>
      </c>
      <c r="L145" s="19">
        <v>7.54</v>
      </c>
      <c r="M145" s="19">
        <v>466</v>
      </c>
      <c r="N145" s="19">
        <v>4754</v>
      </c>
      <c r="O145" s="19">
        <v>2.348757</v>
      </c>
      <c r="P145" s="495">
        <v>1765260.9827310001</v>
      </c>
      <c r="Q145" s="563" t="s">
        <v>415</v>
      </c>
      <c r="R145" s="50" t="s">
        <v>60</v>
      </c>
      <c r="S145" s="51" t="s">
        <v>61</v>
      </c>
      <c r="T145" s="143"/>
      <c r="U145" s="138"/>
      <c r="V145" s="149"/>
      <c r="W145" s="510">
        <v>45410</v>
      </c>
      <c r="X145" s="189"/>
      <c r="Y145" s="155"/>
    </row>
    <row r="146" spans="2:26" ht="29.25" hidden="1" customHeight="1" x14ac:dyDescent="0.35">
      <c r="B146" s="44">
        <v>3</v>
      </c>
      <c r="C146" s="48" t="s">
        <v>155</v>
      </c>
      <c r="D146" s="44" t="s">
        <v>63</v>
      </c>
      <c r="E146" s="44" t="s">
        <v>74</v>
      </c>
      <c r="F146" s="44" t="s">
        <v>278</v>
      </c>
      <c r="G146" s="44" t="s">
        <v>114</v>
      </c>
      <c r="H146" s="19">
        <v>252</v>
      </c>
      <c r="I146" s="19">
        <v>13</v>
      </c>
      <c r="J146" s="19">
        <v>265</v>
      </c>
      <c r="K146" s="19">
        <v>31.4</v>
      </c>
      <c r="L146" s="19">
        <v>2.89</v>
      </c>
      <c r="M146" s="19">
        <v>164.7</v>
      </c>
      <c r="N146" s="19">
        <v>1802</v>
      </c>
      <c r="O146" s="19">
        <v>0.86627600000000005</v>
      </c>
      <c r="P146" s="495">
        <v>752440.09410799993</v>
      </c>
      <c r="Q146" s="49">
        <v>45689</v>
      </c>
      <c r="R146" s="50" t="s">
        <v>60</v>
      </c>
      <c r="S146" s="18" t="s">
        <v>61</v>
      </c>
      <c r="T146" s="183">
        <v>45707</v>
      </c>
      <c r="U146" s="51">
        <v>45708</v>
      </c>
      <c r="V146" s="195">
        <v>45712</v>
      </c>
      <c r="W146" s="51">
        <v>45713</v>
      </c>
      <c r="X146" s="189"/>
      <c r="Y146" s="156"/>
      <c r="Z146" s="15"/>
    </row>
    <row r="147" spans="2:26" ht="29.25" hidden="1" customHeight="1" x14ac:dyDescent="0.35">
      <c r="B147" s="44"/>
      <c r="C147" s="48" t="s">
        <v>444</v>
      </c>
      <c r="D147" s="44" t="s">
        <v>77</v>
      </c>
      <c r="E147" s="44" t="s">
        <v>74</v>
      </c>
      <c r="F147" s="44" t="s">
        <v>278</v>
      </c>
      <c r="G147" s="44"/>
      <c r="H147" s="19">
        <f>K147*8</f>
        <v>251.2</v>
      </c>
      <c r="I147" s="19">
        <f>L147*4.4</f>
        <v>12.716000000000001</v>
      </c>
      <c r="J147" s="19">
        <f>SUBTOTAL(9,H147:I147)</f>
        <v>0</v>
      </c>
      <c r="K147" s="19">
        <v>31.4</v>
      </c>
      <c r="L147" s="19">
        <v>2.89</v>
      </c>
      <c r="M147" s="19">
        <v>164.7</v>
      </c>
      <c r="N147" s="19">
        <v>1802</v>
      </c>
      <c r="O147" s="19">
        <v>0.86627600000000005</v>
      </c>
      <c r="P147" s="495">
        <v>752440.09410799993</v>
      </c>
      <c r="Q147" s="49">
        <v>45780</v>
      </c>
      <c r="R147" s="50" t="s">
        <v>60</v>
      </c>
      <c r="S147" s="51" t="s">
        <v>61</v>
      </c>
      <c r="T147" s="143"/>
      <c r="U147" s="138"/>
      <c r="V147" s="149"/>
      <c r="W147" s="510">
        <v>45780</v>
      </c>
      <c r="X147" s="189"/>
      <c r="Y147" s="155"/>
    </row>
    <row r="148" spans="2:26" ht="29.25" hidden="1" customHeight="1" x14ac:dyDescent="0.35">
      <c r="B148" s="44"/>
      <c r="C148" s="48" t="s">
        <v>264</v>
      </c>
      <c r="D148" s="44" t="s">
        <v>77</v>
      </c>
      <c r="E148" s="44" t="s">
        <v>74</v>
      </c>
      <c r="F148" s="44" t="s">
        <v>278</v>
      </c>
      <c r="G148" s="44" t="s">
        <v>388</v>
      </c>
      <c r="H148" s="19">
        <v>252</v>
      </c>
      <c r="I148" s="19">
        <v>13</v>
      </c>
      <c r="J148" s="19">
        <v>265</v>
      </c>
      <c r="K148" s="19">
        <v>31.4</v>
      </c>
      <c r="L148" s="19">
        <v>2.89</v>
      </c>
      <c r="M148" s="19">
        <v>164.7</v>
      </c>
      <c r="N148" s="19">
        <v>1802</v>
      </c>
      <c r="O148" s="19">
        <v>0.86627600000000005</v>
      </c>
      <c r="P148" s="495">
        <v>752440.09410799993</v>
      </c>
      <c r="Q148" s="49">
        <v>45689</v>
      </c>
      <c r="R148" s="50" t="s">
        <v>60</v>
      </c>
      <c r="S148" s="18" t="s">
        <v>61</v>
      </c>
      <c r="T148" s="146">
        <v>45712</v>
      </c>
      <c r="U148" s="46">
        <v>45713</v>
      </c>
      <c r="V148" s="148">
        <v>45715</v>
      </c>
      <c r="W148" s="51">
        <v>45715</v>
      </c>
      <c r="X148" s="189"/>
      <c r="Y148" s="155"/>
    </row>
    <row r="149" spans="2:26" ht="29.25" hidden="1" customHeight="1" x14ac:dyDescent="0.35">
      <c r="B149" s="43"/>
      <c r="C149" s="48" t="s">
        <v>668</v>
      </c>
      <c r="D149" s="44" t="s">
        <v>206</v>
      </c>
      <c r="E149" s="44" t="s">
        <v>74</v>
      </c>
      <c r="F149" s="49" t="s">
        <v>278</v>
      </c>
      <c r="G149" s="19"/>
      <c r="H149" s="19">
        <f>K149*8</f>
        <v>441.04</v>
      </c>
      <c r="I149" s="19">
        <f>L149*4.4</f>
        <v>23.056000000000004</v>
      </c>
      <c r="J149" s="19">
        <f>SUM(H149:I149)</f>
        <v>464.096</v>
      </c>
      <c r="K149" s="19">
        <v>55.13</v>
      </c>
      <c r="L149" s="19">
        <v>5.24</v>
      </c>
      <c r="M149" s="19">
        <v>316.48</v>
      </c>
      <c r="N149" s="19">
        <v>5978.28</v>
      </c>
      <c r="O149" s="19">
        <v>2.0030000000000001</v>
      </c>
      <c r="P149" s="19"/>
      <c r="Q149" s="49">
        <v>45975</v>
      </c>
      <c r="R149" s="50" t="s">
        <v>60</v>
      </c>
      <c r="S149" s="47" t="s">
        <v>61</v>
      </c>
      <c r="T149" s="143"/>
      <c r="U149" s="138"/>
      <c r="V149" s="149"/>
      <c r="W149" s="138">
        <v>45990</v>
      </c>
      <c r="X149" s="189"/>
      <c r="Y149" s="155"/>
    </row>
    <row r="150" spans="2:26" ht="29.25" hidden="1" customHeight="1" x14ac:dyDescent="0.35">
      <c r="B150" s="43"/>
      <c r="C150" s="551" t="s">
        <v>669</v>
      </c>
      <c r="D150" s="43" t="s">
        <v>79</v>
      </c>
      <c r="E150" s="43" t="s">
        <v>74</v>
      </c>
      <c r="F150" s="44" t="s">
        <v>882</v>
      </c>
      <c r="G150" s="43"/>
      <c r="H150" s="45">
        <f t="shared" ref="H150:H153" si="3">K150*8</f>
        <v>220.88</v>
      </c>
      <c r="I150" s="45">
        <f t="shared" ref="I150:I153" si="4">L150*4.4</f>
        <v>11.484</v>
      </c>
      <c r="J150" s="45">
        <f t="shared" ref="J150:J153" si="5">SUBTOTAL(9,H150:I150)</f>
        <v>0</v>
      </c>
      <c r="K150" s="45">
        <v>27.61</v>
      </c>
      <c r="L150" s="45">
        <v>2.61</v>
      </c>
      <c r="M150" s="45">
        <v>146.96</v>
      </c>
      <c r="N150" s="45">
        <v>1450</v>
      </c>
      <c r="O150" s="45">
        <v>0.86599999999999999</v>
      </c>
      <c r="P150" s="514"/>
      <c r="Q150" s="49">
        <v>46067</v>
      </c>
      <c r="R150" s="50" t="s">
        <v>60</v>
      </c>
      <c r="S150" s="47" t="s">
        <v>61</v>
      </c>
      <c r="T150" s="143"/>
      <c r="U150" s="138"/>
      <c r="V150" s="149"/>
      <c r="W150" s="138">
        <v>46063</v>
      </c>
      <c r="X150" s="189"/>
      <c r="Y150" s="155"/>
    </row>
    <row r="151" spans="2:26" ht="29.25" hidden="1" customHeight="1" x14ac:dyDescent="0.35">
      <c r="B151" s="43"/>
      <c r="C151" s="551" t="s">
        <v>671</v>
      </c>
      <c r="D151" s="43" t="s">
        <v>77</v>
      </c>
      <c r="E151" s="43" t="s">
        <v>74</v>
      </c>
      <c r="F151" s="44" t="s">
        <v>882</v>
      </c>
      <c r="G151" s="43"/>
      <c r="H151" s="45">
        <f t="shared" si="3"/>
        <v>296.16000000000003</v>
      </c>
      <c r="I151" s="45">
        <f t="shared" si="4"/>
        <v>13.376000000000001</v>
      </c>
      <c r="J151" s="45">
        <f t="shared" si="5"/>
        <v>0</v>
      </c>
      <c r="K151" s="45">
        <v>37.020000000000003</v>
      </c>
      <c r="L151" s="45">
        <v>3.04</v>
      </c>
      <c r="M151" s="45">
        <v>173.85</v>
      </c>
      <c r="N151" s="45">
        <v>2657.63</v>
      </c>
      <c r="O151" s="45">
        <v>1.036</v>
      </c>
      <c r="P151" s="514"/>
      <c r="Q151" s="49">
        <v>46067</v>
      </c>
      <c r="R151" s="50" t="s">
        <v>60</v>
      </c>
      <c r="S151" s="47" t="s">
        <v>61</v>
      </c>
      <c r="T151" s="143">
        <v>46063</v>
      </c>
      <c r="U151" s="138"/>
      <c r="V151" s="149"/>
      <c r="W151" s="138">
        <v>46065</v>
      </c>
      <c r="X151" s="189"/>
      <c r="Y151" s="155"/>
    </row>
    <row r="152" spans="2:26" ht="29.25" hidden="1" customHeight="1" x14ac:dyDescent="0.35">
      <c r="B152" s="43"/>
      <c r="C152" s="551" t="s">
        <v>672</v>
      </c>
      <c r="D152" s="43" t="s">
        <v>126</v>
      </c>
      <c r="E152" s="43" t="s">
        <v>74</v>
      </c>
      <c r="F152" s="44" t="s">
        <v>882</v>
      </c>
      <c r="G152" s="43"/>
      <c r="H152" s="45">
        <f t="shared" si="3"/>
        <v>561.76</v>
      </c>
      <c r="I152" s="45">
        <f t="shared" si="4"/>
        <v>25.564</v>
      </c>
      <c r="J152" s="45">
        <f t="shared" si="5"/>
        <v>0</v>
      </c>
      <c r="K152" s="45">
        <v>70.22</v>
      </c>
      <c r="L152" s="45">
        <v>5.81</v>
      </c>
      <c r="M152" s="45">
        <v>352.73</v>
      </c>
      <c r="N152" s="45">
        <v>3400</v>
      </c>
      <c r="O152" s="45">
        <v>1.768</v>
      </c>
      <c r="P152" s="514"/>
      <c r="Q152" s="49">
        <v>46067</v>
      </c>
      <c r="R152" s="50" t="s">
        <v>60</v>
      </c>
      <c r="S152" s="47" t="s">
        <v>61</v>
      </c>
      <c r="T152" s="143">
        <v>46053</v>
      </c>
      <c r="U152" s="138"/>
      <c r="V152" s="149"/>
      <c r="W152" s="138">
        <v>46057</v>
      </c>
      <c r="X152" s="189"/>
      <c r="Y152" s="155"/>
    </row>
    <row r="153" spans="2:26" ht="29.25" hidden="1" customHeight="1" x14ac:dyDescent="0.35">
      <c r="B153" s="43"/>
      <c r="C153" s="551" t="s">
        <v>673</v>
      </c>
      <c r="D153" s="43" t="s">
        <v>206</v>
      </c>
      <c r="E153" s="43" t="s">
        <v>74</v>
      </c>
      <c r="F153" s="44" t="s">
        <v>882</v>
      </c>
      <c r="G153" s="43"/>
      <c r="H153" s="45">
        <f t="shared" si="3"/>
        <v>470.72</v>
      </c>
      <c r="I153" s="45">
        <f t="shared" si="4"/>
        <v>21.736000000000004</v>
      </c>
      <c r="J153" s="45">
        <f t="shared" si="5"/>
        <v>0</v>
      </c>
      <c r="K153" s="45">
        <v>58.84</v>
      </c>
      <c r="L153" s="45">
        <v>4.9400000000000004</v>
      </c>
      <c r="M153" s="45">
        <v>296.18</v>
      </c>
      <c r="N153" s="45">
        <v>2692</v>
      </c>
      <c r="O153" s="45">
        <v>1.768</v>
      </c>
      <c r="P153" s="514"/>
      <c r="Q153" s="49">
        <v>46067</v>
      </c>
      <c r="R153" s="50" t="s">
        <v>60</v>
      </c>
      <c r="S153" s="47" t="s">
        <v>61</v>
      </c>
      <c r="T153" s="143">
        <v>46057</v>
      </c>
      <c r="U153" s="138"/>
      <c r="V153" s="149"/>
      <c r="W153" s="138">
        <v>46059</v>
      </c>
      <c r="X153" s="189"/>
      <c r="Y153" s="155"/>
    </row>
    <row r="154" spans="2:26" ht="29.25" hidden="1" customHeight="1" x14ac:dyDescent="0.35">
      <c r="B154" s="44">
        <v>16</v>
      </c>
      <c r="C154" s="48" t="s">
        <v>274</v>
      </c>
      <c r="D154" s="44" t="s">
        <v>275</v>
      </c>
      <c r="E154" s="44" t="s">
        <v>74</v>
      </c>
      <c r="F154" s="44" t="s">
        <v>278</v>
      </c>
      <c r="G154" s="44" t="s">
        <v>324</v>
      </c>
      <c r="H154" s="139">
        <f>K154*8</f>
        <v>614.16</v>
      </c>
      <c r="I154" s="139">
        <f>L154*4.4</f>
        <v>27.984000000000005</v>
      </c>
      <c r="J154" s="19">
        <f>SUM(H154:I154)</f>
        <v>642.14400000000001</v>
      </c>
      <c r="K154" s="19">
        <v>76.77</v>
      </c>
      <c r="L154" s="19">
        <v>6.36</v>
      </c>
      <c r="M154" s="19">
        <v>388.74</v>
      </c>
      <c r="N154" s="19">
        <v>3855</v>
      </c>
      <c r="O154" s="19">
        <v>2.348757</v>
      </c>
      <c r="P154" s="495">
        <v>1765261</v>
      </c>
      <c r="Q154" s="49">
        <v>45717</v>
      </c>
      <c r="R154" s="50" t="s">
        <v>60</v>
      </c>
      <c r="S154" s="51" t="s">
        <v>61</v>
      </c>
      <c r="T154" s="146">
        <v>45722</v>
      </c>
      <c r="U154" s="46"/>
      <c r="V154" s="148"/>
      <c r="W154" s="51">
        <v>45728</v>
      </c>
      <c r="X154" s="189"/>
      <c r="Y154" s="155"/>
    </row>
    <row r="155" spans="2:26" ht="29.25" hidden="1" customHeight="1" x14ac:dyDescent="0.35">
      <c r="B155" s="44">
        <v>9</v>
      </c>
      <c r="C155" s="48" t="s">
        <v>220</v>
      </c>
      <c r="D155" s="44" t="s">
        <v>77</v>
      </c>
      <c r="E155" s="44" t="s">
        <v>74</v>
      </c>
      <c r="F155" s="44" t="s">
        <v>278</v>
      </c>
      <c r="G155" s="44" t="s">
        <v>114</v>
      </c>
      <c r="H155" s="19">
        <v>252</v>
      </c>
      <c r="I155" s="19">
        <v>13</v>
      </c>
      <c r="J155" s="19">
        <v>265</v>
      </c>
      <c r="K155" s="19">
        <v>31.4</v>
      </c>
      <c r="L155" s="19">
        <v>2.89</v>
      </c>
      <c r="M155" s="19">
        <v>164.7</v>
      </c>
      <c r="N155" s="19">
        <v>1802</v>
      </c>
      <c r="O155" s="19">
        <v>0.86627600000000005</v>
      </c>
      <c r="P155" s="495">
        <v>752440.09410799993</v>
      </c>
      <c r="Q155" s="49">
        <v>45689</v>
      </c>
      <c r="R155" s="50" t="s">
        <v>60</v>
      </c>
      <c r="S155" s="18" t="s">
        <v>61</v>
      </c>
      <c r="T155" s="146">
        <v>45673</v>
      </c>
      <c r="U155" s="46">
        <v>45684</v>
      </c>
      <c r="V155" s="148">
        <v>45692</v>
      </c>
      <c r="W155" s="51">
        <v>45693</v>
      </c>
      <c r="X155" s="189"/>
      <c r="Y155" s="154"/>
    </row>
    <row r="156" spans="2:26" ht="29.25" hidden="1" customHeight="1" x14ac:dyDescent="0.35">
      <c r="B156" s="44"/>
      <c r="C156" s="48" t="s">
        <v>479</v>
      </c>
      <c r="D156" s="44" t="s">
        <v>181</v>
      </c>
      <c r="E156" s="44" t="s">
        <v>74</v>
      </c>
      <c r="F156" s="44" t="s">
        <v>278</v>
      </c>
      <c r="G156" s="44"/>
      <c r="H156" s="19">
        <v>741</v>
      </c>
      <c r="I156" s="19">
        <v>40</v>
      </c>
      <c r="J156" s="19">
        <v>781</v>
      </c>
      <c r="K156" s="19">
        <v>92.53</v>
      </c>
      <c r="L156" s="19">
        <v>9.0299999999999994</v>
      </c>
      <c r="M156" s="19">
        <v>564</v>
      </c>
      <c r="N156" s="19">
        <v>8669</v>
      </c>
      <c r="O156" s="19">
        <v>2.4950000000000001</v>
      </c>
      <c r="P156" s="495">
        <v>2635411.7904490004</v>
      </c>
      <c r="Q156" s="49">
        <v>45785</v>
      </c>
      <c r="R156" s="50" t="s">
        <v>60</v>
      </c>
      <c r="S156" s="51" t="s">
        <v>61</v>
      </c>
      <c r="T156" s="143"/>
      <c r="U156" s="138"/>
      <c r="V156" s="149"/>
      <c r="W156" s="510">
        <v>45790</v>
      </c>
      <c r="X156" s="189"/>
      <c r="Y156" s="155"/>
    </row>
    <row r="157" spans="2:26" ht="29.25" hidden="1" customHeight="1" x14ac:dyDescent="0.35">
      <c r="B157" s="44"/>
      <c r="C157" s="48" t="s">
        <v>486</v>
      </c>
      <c r="D157" s="44" t="s">
        <v>231</v>
      </c>
      <c r="E157" s="44" t="s">
        <v>101</v>
      </c>
      <c r="F157" s="44" t="s">
        <v>278</v>
      </c>
      <c r="G157" s="44"/>
      <c r="H157" s="19">
        <f>K157*8</f>
        <v>882.48</v>
      </c>
      <c r="I157" s="19">
        <f>L157*4.4</f>
        <v>46.904000000000003</v>
      </c>
      <c r="J157" s="19">
        <f>SUBTOTAL(9,H157:I157)</f>
        <v>0</v>
      </c>
      <c r="K157" s="19">
        <v>110.31</v>
      </c>
      <c r="L157" s="19">
        <v>10.66</v>
      </c>
      <c r="M157" s="19">
        <v>809</v>
      </c>
      <c r="N157" s="19">
        <v>9896</v>
      </c>
      <c r="O157" s="19">
        <v>2.4947030000000003</v>
      </c>
      <c r="P157" s="495">
        <v>2836089.3524490003</v>
      </c>
      <c r="Q157" s="49">
        <v>45789</v>
      </c>
      <c r="R157" s="50" t="s">
        <v>60</v>
      </c>
      <c r="S157" s="51" t="s">
        <v>61</v>
      </c>
      <c r="T157" s="143"/>
      <c r="U157" s="138"/>
      <c r="V157" s="149"/>
      <c r="W157" s="510">
        <v>45797</v>
      </c>
      <c r="X157" s="189"/>
      <c r="Y157" s="155"/>
    </row>
    <row r="158" spans="2:26" ht="29.25" hidden="1" customHeight="1" x14ac:dyDescent="0.35">
      <c r="B158" s="44">
        <v>18</v>
      </c>
      <c r="C158" s="48" t="s">
        <v>286</v>
      </c>
      <c r="D158" s="44" t="s">
        <v>287</v>
      </c>
      <c r="E158" s="44" t="s">
        <v>91</v>
      </c>
      <c r="F158" s="44" t="s">
        <v>278</v>
      </c>
      <c r="G158" s="44" t="s">
        <v>386</v>
      </c>
      <c r="H158" s="139">
        <f>K158*8</f>
        <v>1264.6400000000001</v>
      </c>
      <c r="I158" s="139">
        <f>L158*4.4</f>
        <v>72.248000000000019</v>
      </c>
      <c r="J158" s="19">
        <f>SUM(H158:I158)</f>
        <v>1336.8880000000001</v>
      </c>
      <c r="K158" s="19">
        <v>158.08000000000001</v>
      </c>
      <c r="L158" s="19">
        <v>16.420000000000002</v>
      </c>
      <c r="M158" s="19">
        <v>1226.53</v>
      </c>
      <c r="N158" s="19">
        <v>15882</v>
      </c>
      <c r="O158" s="19">
        <v>2.4947030000000003</v>
      </c>
      <c r="P158" s="495">
        <v>4266794</v>
      </c>
      <c r="Q158" s="49">
        <v>45717</v>
      </c>
      <c r="R158" s="50" t="s">
        <v>60</v>
      </c>
      <c r="S158" s="51" t="s">
        <v>61</v>
      </c>
      <c r="T158" s="146"/>
      <c r="U158" s="46"/>
      <c r="V158" s="148"/>
      <c r="W158" s="51">
        <v>45738</v>
      </c>
      <c r="X158" s="166"/>
      <c r="Y158" s="155"/>
    </row>
    <row r="159" spans="2:26" ht="29.25" hidden="1" customHeight="1" x14ac:dyDescent="0.35">
      <c r="B159" s="44"/>
      <c r="C159" s="48" t="s">
        <v>218</v>
      </c>
      <c r="D159" s="44" t="s">
        <v>65</v>
      </c>
      <c r="E159" s="44" t="s">
        <v>58</v>
      </c>
      <c r="F159" s="44" t="s">
        <v>278</v>
      </c>
      <c r="G159" s="44" t="s">
        <v>66</v>
      </c>
      <c r="H159" s="19">
        <v>333</v>
      </c>
      <c r="I159" s="19">
        <v>19</v>
      </c>
      <c r="J159" s="19">
        <v>352</v>
      </c>
      <c r="K159" s="19">
        <v>41.54</v>
      </c>
      <c r="L159" s="19">
        <v>4.2300000000000004</v>
      </c>
      <c r="M159" s="19">
        <v>250.46</v>
      </c>
      <c r="N159" s="19">
        <v>1909</v>
      </c>
      <c r="O159" s="19">
        <v>0.86627600000000005</v>
      </c>
      <c r="P159" s="495">
        <v>984923.63610800006</v>
      </c>
      <c r="Q159" s="49">
        <v>45658</v>
      </c>
      <c r="R159" s="50" t="s">
        <v>60</v>
      </c>
      <c r="S159" s="18" t="s">
        <v>61</v>
      </c>
      <c r="T159" s="146">
        <v>45665</v>
      </c>
      <c r="U159" s="46">
        <v>45665</v>
      </c>
      <c r="V159" s="148">
        <v>45672</v>
      </c>
      <c r="W159" s="51">
        <v>45673</v>
      </c>
      <c r="X159" s="189"/>
      <c r="Y159" s="154"/>
    </row>
    <row r="160" spans="2:26" ht="29.25" hidden="1" customHeight="1" x14ac:dyDescent="0.35">
      <c r="B160" s="499">
        <v>27</v>
      </c>
      <c r="C160" s="500" t="s">
        <v>370</v>
      </c>
      <c r="D160" s="499" t="s">
        <v>77</v>
      </c>
      <c r="E160" s="499" t="s">
        <v>101</v>
      </c>
      <c r="F160" s="499" t="s">
        <v>278</v>
      </c>
      <c r="G160" s="44" t="s">
        <v>411</v>
      </c>
      <c r="H160" s="19">
        <v>268</v>
      </c>
      <c r="I160" s="19">
        <v>14</v>
      </c>
      <c r="J160" s="19">
        <v>282</v>
      </c>
      <c r="K160" s="19">
        <v>33.42</v>
      </c>
      <c r="L160" s="19">
        <v>3.15</v>
      </c>
      <c r="M160" s="19">
        <v>255.26</v>
      </c>
      <c r="N160" s="19">
        <v>1904</v>
      </c>
      <c r="O160" s="19">
        <v>0.86627600000000005</v>
      </c>
      <c r="P160" s="495">
        <v>745277.51610799995</v>
      </c>
      <c r="Q160" s="49">
        <v>45717</v>
      </c>
      <c r="R160" s="561" t="s">
        <v>60</v>
      </c>
      <c r="S160" s="51" t="s">
        <v>61</v>
      </c>
      <c r="T160" s="143"/>
      <c r="U160" s="138"/>
      <c r="V160" s="149"/>
      <c r="W160" s="510">
        <v>45744</v>
      </c>
      <c r="X160" s="192" t="s">
        <v>393</v>
      </c>
      <c r="Y160" s="643"/>
      <c r="Z160" s="59"/>
    </row>
    <row r="161" spans="2:26" ht="29.25" hidden="1" customHeight="1" x14ac:dyDescent="0.35">
      <c r="B161" s="44"/>
      <c r="C161" s="44" t="s">
        <v>205</v>
      </c>
      <c r="D161" s="44" t="s">
        <v>206</v>
      </c>
      <c r="E161" s="44" t="s">
        <v>91</v>
      </c>
      <c r="F161" s="44" t="s">
        <v>278</v>
      </c>
      <c r="G161" s="44" t="s">
        <v>207</v>
      </c>
      <c r="H161" s="19">
        <v>759</v>
      </c>
      <c r="I161" s="19">
        <v>41</v>
      </c>
      <c r="J161" s="19">
        <v>800</v>
      </c>
      <c r="K161" s="19">
        <v>94.85</v>
      </c>
      <c r="L161" s="19">
        <v>9.14</v>
      </c>
      <c r="M161" s="19">
        <v>697.81</v>
      </c>
      <c r="N161" s="19">
        <v>5870</v>
      </c>
      <c r="O161" s="19">
        <v>1.768</v>
      </c>
      <c r="P161" s="495">
        <v>2154107.4570649997</v>
      </c>
      <c r="Q161" s="49">
        <v>45658</v>
      </c>
      <c r="R161" s="50" t="s">
        <v>60</v>
      </c>
      <c r="S161" s="18" t="s">
        <v>61</v>
      </c>
      <c r="T161" s="183">
        <v>45659</v>
      </c>
      <c r="U161" s="51">
        <v>45661</v>
      </c>
      <c r="V161" s="195">
        <v>45675</v>
      </c>
      <c r="W161" s="51">
        <v>45676</v>
      </c>
      <c r="X161" s="191"/>
      <c r="Y161" s="152"/>
      <c r="Z161" s="15"/>
    </row>
    <row r="162" spans="2:26" ht="29.25" hidden="1" customHeight="1" x14ac:dyDescent="0.35">
      <c r="B162" s="44"/>
      <c r="C162" s="48" t="s">
        <v>544</v>
      </c>
      <c r="D162" s="44" t="s">
        <v>200</v>
      </c>
      <c r="E162" s="44" t="s">
        <v>58</v>
      </c>
      <c r="F162" s="44" t="s">
        <v>278</v>
      </c>
      <c r="G162" s="44"/>
      <c r="H162" s="19">
        <f>K162*8</f>
        <v>1497.12</v>
      </c>
      <c r="I162" s="19">
        <f>L162*4.4</f>
        <v>72.38000000000001</v>
      </c>
      <c r="J162" s="19">
        <f>SUM(H162:I162)</f>
        <v>1569.5</v>
      </c>
      <c r="K162" s="19">
        <v>187.14</v>
      </c>
      <c r="L162" s="19">
        <v>16.45</v>
      </c>
      <c r="M162" s="19">
        <v>1059.44</v>
      </c>
      <c r="N162" s="19">
        <v>18021</v>
      </c>
      <c r="O162" s="19">
        <v>2.5640000000000001</v>
      </c>
      <c r="P162" s="495">
        <v>5283315.0419999994</v>
      </c>
      <c r="Q162" s="49">
        <v>45914</v>
      </c>
      <c r="R162" s="50" t="s">
        <v>60</v>
      </c>
      <c r="S162" s="51" t="s">
        <v>61</v>
      </c>
      <c r="T162" s="143"/>
      <c r="U162" s="138"/>
      <c r="V162" s="149"/>
      <c r="W162" s="510">
        <v>45914</v>
      </c>
      <c r="X162" s="189"/>
    </row>
    <row r="163" spans="2:26" ht="29.25" hidden="1" customHeight="1" x14ac:dyDescent="0.35">
      <c r="B163" s="43"/>
      <c r="C163" s="551" t="s">
        <v>680</v>
      </c>
      <c r="D163" s="43" t="s">
        <v>57</v>
      </c>
      <c r="E163" s="43" t="s">
        <v>74</v>
      </c>
      <c r="F163" s="44" t="s">
        <v>882</v>
      </c>
      <c r="G163" s="43"/>
      <c r="H163" s="45">
        <f>K163*8</f>
        <v>251.2</v>
      </c>
      <c r="I163" s="45">
        <f>L163*4.4</f>
        <v>12.716000000000001</v>
      </c>
      <c r="J163" s="45">
        <f>SUBTOTAL(9,H163:I163)</f>
        <v>0</v>
      </c>
      <c r="K163" s="45">
        <v>31.4</v>
      </c>
      <c r="L163" s="45">
        <v>2.89</v>
      </c>
      <c r="M163" s="45">
        <v>164.7</v>
      </c>
      <c r="N163" s="45">
        <v>1802</v>
      </c>
      <c r="O163" s="61">
        <v>0.86599999999999999</v>
      </c>
      <c r="P163" s="514"/>
      <c r="Q163" s="49">
        <v>46036</v>
      </c>
      <c r="R163" s="50" t="s">
        <v>60</v>
      </c>
      <c r="S163" s="47" t="s">
        <v>61</v>
      </c>
      <c r="T163" s="143"/>
      <c r="U163" s="138"/>
      <c r="V163" s="149"/>
      <c r="W163" s="138">
        <v>46047</v>
      </c>
      <c r="X163" s="189"/>
    </row>
    <row r="164" spans="2:26" ht="29.25" hidden="1" customHeight="1" x14ac:dyDescent="0.35">
      <c r="B164" s="499">
        <v>39</v>
      </c>
      <c r="C164" s="500" t="s">
        <v>398</v>
      </c>
      <c r="D164" s="499" t="s">
        <v>399</v>
      </c>
      <c r="E164" s="499" t="s">
        <v>74</v>
      </c>
      <c r="F164" s="499" t="s">
        <v>278</v>
      </c>
      <c r="G164" s="499"/>
      <c r="H164" s="501">
        <f>K164*8</f>
        <v>566.48</v>
      </c>
      <c r="I164" s="501">
        <f>L164*4.4</f>
        <v>25.564</v>
      </c>
      <c r="J164" s="501">
        <f>SUBTOTAL(9,H164:I164)</f>
        <v>0</v>
      </c>
      <c r="K164" s="501">
        <v>70.81</v>
      </c>
      <c r="L164" s="501">
        <v>5.81</v>
      </c>
      <c r="M164" s="501">
        <v>356.96</v>
      </c>
      <c r="N164" s="501">
        <v>3466</v>
      </c>
      <c r="O164" s="19">
        <v>1.7680549999999999</v>
      </c>
      <c r="P164" s="495">
        <v>1649958.0770650001</v>
      </c>
      <c r="Q164" s="49">
        <v>45717</v>
      </c>
      <c r="R164" s="561" t="s">
        <v>60</v>
      </c>
      <c r="S164" s="51" t="s">
        <v>61</v>
      </c>
      <c r="T164" s="184"/>
      <c r="U164" s="140"/>
      <c r="V164" s="196"/>
      <c r="W164" s="510">
        <v>45747</v>
      </c>
      <c r="X164" s="638"/>
      <c r="Y164" s="57"/>
      <c r="Z164" s="59"/>
    </row>
    <row r="165" spans="2:26" ht="29.25" hidden="1" customHeight="1" x14ac:dyDescent="0.35">
      <c r="B165" s="44"/>
      <c r="C165" s="48" t="s">
        <v>177</v>
      </c>
      <c r="D165" s="44" t="s">
        <v>57</v>
      </c>
      <c r="E165" s="44" t="s">
        <v>91</v>
      </c>
      <c r="F165" s="44" t="s">
        <v>278</v>
      </c>
      <c r="G165" s="44" t="s">
        <v>105</v>
      </c>
      <c r="H165" s="19">
        <v>419</v>
      </c>
      <c r="I165" s="19">
        <v>24</v>
      </c>
      <c r="J165" s="19">
        <v>443</v>
      </c>
      <c r="K165" s="19">
        <v>52.36</v>
      </c>
      <c r="L165" s="19">
        <v>5.43</v>
      </c>
      <c r="M165" s="19">
        <v>425.04</v>
      </c>
      <c r="N165" s="19">
        <v>2850</v>
      </c>
      <c r="O165" s="19">
        <v>0.86627600000000005</v>
      </c>
      <c r="P165" s="495">
        <v>1161364.312108</v>
      </c>
      <c r="Q165" s="49">
        <v>45658</v>
      </c>
      <c r="R165" s="50" t="s">
        <v>60</v>
      </c>
      <c r="S165" s="18" t="s">
        <v>61</v>
      </c>
      <c r="T165" s="146">
        <v>45640</v>
      </c>
      <c r="U165" s="46">
        <v>45642</v>
      </c>
      <c r="V165" s="148">
        <v>45661</v>
      </c>
      <c r="W165" s="51">
        <v>45662</v>
      </c>
      <c r="X165" s="189"/>
      <c r="Y165" s="2"/>
    </row>
    <row r="166" spans="2:26" ht="29.25" hidden="1" customHeight="1" x14ac:dyDescent="0.35">
      <c r="B166" s="499">
        <v>46</v>
      </c>
      <c r="C166" s="500" t="s">
        <v>408</v>
      </c>
      <c r="D166" s="499" t="s">
        <v>203</v>
      </c>
      <c r="E166" s="499" t="s">
        <v>74</v>
      </c>
      <c r="F166" s="499" t="s">
        <v>278</v>
      </c>
      <c r="G166" s="44"/>
      <c r="H166" s="19">
        <f>K166*8</f>
        <v>466.88</v>
      </c>
      <c r="I166" s="19">
        <f>L166*4.4</f>
        <v>21.472000000000001</v>
      </c>
      <c r="J166" s="19">
        <f>SUBTOTAL(9,H166:I166)</f>
        <v>0</v>
      </c>
      <c r="K166" s="19">
        <v>58.36</v>
      </c>
      <c r="L166" s="19">
        <v>4.88</v>
      </c>
      <c r="M166" s="19">
        <v>292.33</v>
      </c>
      <c r="N166" s="19">
        <v>2716</v>
      </c>
      <c r="O166" s="19">
        <v>1.768</v>
      </c>
      <c r="P166" s="495">
        <v>1317205.2180649999</v>
      </c>
      <c r="Q166" s="563" t="s">
        <v>415</v>
      </c>
      <c r="R166" s="561" t="s">
        <v>60</v>
      </c>
      <c r="S166" s="51" t="s">
        <v>61</v>
      </c>
      <c r="T166" s="143"/>
      <c r="U166" s="138"/>
      <c r="V166" s="149"/>
      <c r="W166" s="510">
        <v>45757</v>
      </c>
      <c r="X166" s="189"/>
    </row>
    <row r="167" spans="2:26" ht="29.25" hidden="1" customHeight="1" x14ac:dyDescent="0.35">
      <c r="B167" s="44"/>
      <c r="C167" s="48" t="s">
        <v>161</v>
      </c>
      <c r="D167" s="44" t="s">
        <v>68</v>
      </c>
      <c r="E167" s="44" t="s">
        <v>74</v>
      </c>
      <c r="F167" s="44" t="s">
        <v>278</v>
      </c>
      <c r="G167" s="44" t="s">
        <v>75</v>
      </c>
      <c r="H167" s="19">
        <v>221</v>
      </c>
      <c r="I167" s="19">
        <v>12</v>
      </c>
      <c r="J167" s="19">
        <v>233</v>
      </c>
      <c r="K167" s="19">
        <v>27.61</v>
      </c>
      <c r="L167" s="19">
        <v>2.61</v>
      </c>
      <c r="M167" s="19">
        <v>146.96</v>
      </c>
      <c r="N167" s="19">
        <v>1450</v>
      </c>
      <c r="O167" s="19">
        <v>0.86627600000000005</v>
      </c>
      <c r="P167" s="495">
        <v>650458.11210799997</v>
      </c>
      <c r="Q167" s="49">
        <v>45627</v>
      </c>
      <c r="R167" s="50" t="s">
        <v>60</v>
      </c>
      <c r="S167" s="18" t="s">
        <v>61</v>
      </c>
      <c r="T167" s="183">
        <v>45637</v>
      </c>
      <c r="U167" s="51">
        <v>45639</v>
      </c>
      <c r="V167" s="195">
        <v>45653</v>
      </c>
      <c r="W167" s="51">
        <v>45653</v>
      </c>
      <c r="X167" s="189"/>
      <c r="Y167" s="2">
        <v>4</v>
      </c>
    </row>
    <row r="168" spans="2:26" ht="29.25" hidden="1" customHeight="1" x14ac:dyDescent="0.35">
      <c r="B168" s="44"/>
      <c r="C168" s="48" t="s">
        <v>157</v>
      </c>
      <c r="D168" s="44" t="s">
        <v>63</v>
      </c>
      <c r="E168" s="44" t="s">
        <v>58</v>
      </c>
      <c r="F168" s="44" t="s">
        <v>278</v>
      </c>
      <c r="G168" s="44" t="s">
        <v>59</v>
      </c>
      <c r="H168" s="19">
        <v>383</v>
      </c>
      <c r="I168" s="19">
        <v>20</v>
      </c>
      <c r="J168" s="19">
        <v>403</v>
      </c>
      <c r="K168" s="19">
        <v>47.77</v>
      </c>
      <c r="L168" s="19">
        <v>4.46</v>
      </c>
      <c r="M168" s="19">
        <v>264.87</v>
      </c>
      <c r="N168" s="19">
        <v>2353</v>
      </c>
      <c r="O168" s="19">
        <v>0.86627600000000005</v>
      </c>
      <c r="P168" s="495">
        <v>1126247.400108</v>
      </c>
      <c r="Q168" s="49">
        <v>45627</v>
      </c>
      <c r="R168" s="50" t="s">
        <v>60</v>
      </c>
      <c r="S168" s="18" t="s">
        <v>61</v>
      </c>
      <c r="T168" s="183">
        <v>45627</v>
      </c>
      <c r="U168" s="51">
        <v>45629</v>
      </c>
      <c r="V168" s="195">
        <v>45655</v>
      </c>
      <c r="W168" s="51">
        <v>45657</v>
      </c>
      <c r="X168" s="189"/>
      <c r="Y168" s="2">
        <v>4</v>
      </c>
    </row>
    <row r="169" spans="2:26" ht="29.25" hidden="1" customHeight="1" x14ac:dyDescent="0.35">
      <c r="B169" s="44"/>
      <c r="C169" s="48" t="s">
        <v>419</v>
      </c>
      <c r="D169" s="44" t="s">
        <v>63</v>
      </c>
      <c r="E169" s="44" t="s">
        <v>74</v>
      </c>
      <c r="F169" s="499" t="s">
        <v>278</v>
      </c>
      <c r="G169" s="44" t="s">
        <v>438</v>
      </c>
      <c r="H169" s="19">
        <v>252</v>
      </c>
      <c r="I169" s="19">
        <v>13</v>
      </c>
      <c r="J169" s="19">
        <v>265</v>
      </c>
      <c r="K169" s="19">
        <v>31.4</v>
      </c>
      <c r="L169" s="19">
        <v>2.89</v>
      </c>
      <c r="M169" s="19">
        <v>164.7</v>
      </c>
      <c r="N169" s="19">
        <v>1802</v>
      </c>
      <c r="O169" s="19">
        <v>0.86627600000000005</v>
      </c>
      <c r="P169" s="495">
        <v>752440.09410799993</v>
      </c>
      <c r="Q169" s="563" t="s">
        <v>415</v>
      </c>
      <c r="R169" s="561" t="s">
        <v>60</v>
      </c>
      <c r="S169" s="51" t="s">
        <v>61</v>
      </c>
      <c r="T169" s="143"/>
      <c r="U169" s="138"/>
      <c r="V169" s="149"/>
      <c r="W169" s="510">
        <v>45757</v>
      </c>
      <c r="X169" s="189"/>
    </row>
    <row r="170" spans="2:26" ht="29.25" hidden="1" customHeight="1" x14ac:dyDescent="0.35">
      <c r="B170" s="44"/>
      <c r="C170" s="48" t="s">
        <v>158</v>
      </c>
      <c r="D170" s="44" t="s">
        <v>77</v>
      </c>
      <c r="E170" s="44" t="s">
        <v>74</v>
      </c>
      <c r="F170" s="44" t="s">
        <v>278</v>
      </c>
      <c r="G170" s="44" t="s">
        <v>114</v>
      </c>
      <c r="H170" s="19">
        <v>252</v>
      </c>
      <c r="I170" s="19">
        <v>13</v>
      </c>
      <c r="J170" s="19">
        <v>265</v>
      </c>
      <c r="K170" s="19">
        <v>31.4</v>
      </c>
      <c r="L170" s="19">
        <v>2.89</v>
      </c>
      <c r="M170" s="19">
        <v>164.7</v>
      </c>
      <c r="N170" s="19">
        <v>1802</v>
      </c>
      <c r="O170" s="19">
        <v>0.86627600000000005</v>
      </c>
      <c r="P170" s="495">
        <v>752440.09410799993</v>
      </c>
      <c r="Q170" s="49">
        <v>45627</v>
      </c>
      <c r="R170" s="50" t="s">
        <v>60</v>
      </c>
      <c r="S170" s="18" t="s">
        <v>61</v>
      </c>
      <c r="T170" s="183">
        <v>45627</v>
      </c>
      <c r="U170" s="51">
        <v>45631</v>
      </c>
      <c r="V170" s="195">
        <v>45644</v>
      </c>
      <c r="W170" s="51">
        <v>45645</v>
      </c>
      <c r="X170" s="189"/>
      <c r="Y170" s="2">
        <v>3</v>
      </c>
    </row>
    <row r="171" spans="2:26" ht="29.25" hidden="1" customHeight="1" x14ac:dyDescent="0.35">
      <c r="B171" s="44"/>
      <c r="C171" s="48" t="s">
        <v>162</v>
      </c>
      <c r="D171" s="44" t="s">
        <v>57</v>
      </c>
      <c r="E171" s="44" t="s">
        <v>58</v>
      </c>
      <c r="F171" s="44" t="s">
        <v>278</v>
      </c>
      <c r="G171" s="44" t="s">
        <v>59</v>
      </c>
      <c r="H171" s="19">
        <v>383</v>
      </c>
      <c r="I171" s="19">
        <v>20</v>
      </c>
      <c r="J171" s="19">
        <v>403</v>
      </c>
      <c r="K171" s="19">
        <v>47.77</v>
      </c>
      <c r="L171" s="19">
        <v>4.46</v>
      </c>
      <c r="M171" s="19">
        <v>264.87</v>
      </c>
      <c r="N171" s="19">
        <v>2353</v>
      </c>
      <c r="O171" s="19">
        <v>0.86627600000000005</v>
      </c>
      <c r="P171" s="495">
        <v>1126247.400108</v>
      </c>
      <c r="Q171" s="49">
        <v>45627</v>
      </c>
      <c r="R171" s="50" t="s">
        <v>60</v>
      </c>
      <c r="S171" s="18" t="s">
        <v>61</v>
      </c>
      <c r="T171" s="183">
        <v>45636</v>
      </c>
      <c r="U171" s="51">
        <v>45639</v>
      </c>
      <c r="V171" s="195">
        <v>45648</v>
      </c>
      <c r="W171" s="51">
        <v>45650</v>
      </c>
      <c r="X171" s="187"/>
    </row>
    <row r="172" spans="2:26" ht="29.25" hidden="1" customHeight="1" x14ac:dyDescent="0.35">
      <c r="B172" s="44"/>
      <c r="C172" s="44" t="s">
        <v>196</v>
      </c>
      <c r="D172" s="44" t="s">
        <v>197</v>
      </c>
      <c r="E172" s="44" t="s">
        <v>58</v>
      </c>
      <c r="F172" s="44" t="s">
        <v>278</v>
      </c>
      <c r="G172" s="44" t="s">
        <v>198</v>
      </c>
      <c r="H172" s="19">
        <v>1484</v>
      </c>
      <c r="I172" s="19">
        <v>72</v>
      </c>
      <c r="J172" s="19">
        <v>1556</v>
      </c>
      <c r="K172" s="19">
        <v>185.4</v>
      </c>
      <c r="L172" s="19">
        <v>16.2</v>
      </c>
      <c r="M172" s="19">
        <v>1042.46</v>
      </c>
      <c r="N172" s="19">
        <v>15889</v>
      </c>
      <c r="O172" s="19">
        <v>3.1590180000000001</v>
      </c>
      <c r="P172" s="495">
        <v>5088278.7390940003</v>
      </c>
      <c r="Q172" s="49">
        <v>45658</v>
      </c>
      <c r="R172" s="50" t="s">
        <v>60</v>
      </c>
      <c r="S172" s="18" t="s">
        <v>61</v>
      </c>
      <c r="T172" s="183">
        <v>45659</v>
      </c>
      <c r="U172" s="51">
        <v>45679</v>
      </c>
      <c r="V172" s="195">
        <v>45685</v>
      </c>
      <c r="W172" s="51">
        <v>45688</v>
      </c>
      <c r="X172" s="190"/>
      <c r="Y172" s="172"/>
      <c r="Z172" s="15"/>
    </row>
    <row r="173" spans="2:26" ht="29.25" hidden="1" customHeight="1" x14ac:dyDescent="0.35">
      <c r="B173" s="44">
        <v>3</v>
      </c>
      <c r="C173" s="48" t="s">
        <v>234</v>
      </c>
      <c r="D173" s="44" t="s">
        <v>65</v>
      </c>
      <c r="E173" s="44" t="s">
        <v>101</v>
      </c>
      <c r="F173" s="44" t="s">
        <v>278</v>
      </c>
      <c r="G173" s="44"/>
      <c r="H173" s="19">
        <v>236</v>
      </c>
      <c r="I173" s="19">
        <v>13</v>
      </c>
      <c r="J173" s="19">
        <v>249</v>
      </c>
      <c r="K173" s="19">
        <v>29.49</v>
      </c>
      <c r="L173" s="19">
        <v>2.86</v>
      </c>
      <c r="M173" s="19">
        <v>233.05</v>
      </c>
      <c r="N173" s="19">
        <v>1526</v>
      </c>
      <c r="O173" s="19">
        <v>0.86627600000000005</v>
      </c>
      <c r="P173" s="495">
        <v>645061.94810799998</v>
      </c>
      <c r="Q173" s="497" t="s">
        <v>415</v>
      </c>
      <c r="R173" s="50" t="s">
        <v>60</v>
      </c>
      <c r="S173" s="18" t="s">
        <v>61</v>
      </c>
      <c r="T173" s="146"/>
      <c r="U173" s="46"/>
      <c r="V173" s="148"/>
      <c r="W173" s="51">
        <v>45759</v>
      </c>
      <c r="X173" s="166" t="s">
        <v>280</v>
      </c>
    </row>
    <row r="174" spans="2:26" ht="29.25" hidden="1" customHeight="1" x14ac:dyDescent="0.35">
      <c r="B174" s="44">
        <v>14</v>
      </c>
      <c r="C174" s="44" t="s">
        <v>237</v>
      </c>
      <c r="D174" s="44" t="s">
        <v>170</v>
      </c>
      <c r="E174" s="44" t="s">
        <v>91</v>
      </c>
      <c r="F174" s="44" t="s">
        <v>278</v>
      </c>
      <c r="G174" s="44" t="s">
        <v>207</v>
      </c>
      <c r="H174" s="19">
        <v>759</v>
      </c>
      <c r="I174" s="19">
        <v>41</v>
      </c>
      <c r="J174" s="19">
        <v>800</v>
      </c>
      <c r="K174" s="19">
        <v>94.85</v>
      </c>
      <c r="L174" s="19">
        <v>9.14</v>
      </c>
      <c r="M174" s="19">
        <v>697.81</v>
      </c>
      <c r="N174" s="19">
        <v>5870</v>
      </c>
      <c r="O174" s="19">
        <v>1.768</v>
      </c>
      <c r="P174" s="495">
        <v>2154107.4570649997</v>
      </c>
      <c r="Q174" s="49">
        <v>45689</v>
      </c>
      <c r="R174" s="50" t="s">
        <v>60</v>
      </c>
      <c r="S174" s="18" t="s">
        <v>61</v>
      </c>
      <c r="T174" s="146">
        <v>45690</v>
      </c>
      <c r="U174" s="46">
        <v>45692</v>
      </c>
      <c r="V174" s="148">
        <v>45697</v>
      </c>
      <c r="W174" s="51">
        <v>45701</v>
      </c>
      <c r="X174" s="189"/>
    </row>
    <row r="175" spans="2:26" ht="29.25" hidden="1" customHeight="1" x14ac:dyDescent="0.35">
      <c r="B175" s="43"/>
      <c r="C175" s="551" t="s">
        <v>684</v>
      </c>
      <c r="D175" s="43" t="s">
        <v>65</v>
      </c>
      <c r="E175" s="43" t="s">
        <v>74</v>
      </c>
      <c r="F175" s="44" t="s">
        <v>882</v>
      </c>
      <c r="G175" s="43"/>
      <c r="H175" s="45">
        <f t="shared" ref="H175:H180" si="6">K175*8</f>
        <v>233.65600000000001</v>
      </c>
      <c r="I175" s="45">
        <f t="shared" ref="I175:I180" si="7">L175*4.4</f>
        <v>11.470800000000002</v>
      </c>
      <c r="J175" s="45">
        <f t="shared" ref="J175:J180" si="8">SUBTOTAL(9,H175:I175)</f>
        <v>0</v>
      </c>
      <c r="K175" s="45">
        <v>29.207000000000001</v>
      </c>
      <c r="L175" s="45">
        <v>2.6070000000000002</v>
      </c>
      <c r="M175" s="45">
        <v>146.96</v>
      </c>
      <c r="N175" s="45">
        <v>1798.71</v>
      </c>
      <c r="O175" s="61">
        <v>0.91100000000000003</v>
      </c>
      <c r="P175" s="514"/>
      <c r="Q175" s="49">
        <v>46036</v>
      </c>
      <c r="R175" s="50" t="s">
        <v>60</v>
      </c>
      <c r="S175" s="47" t="s">
        <v>61</v>
      </c>
      <c r="T175" s="143"/>
      <c r="U175" s="138"/>
      <c r="V175" s="149"/>
      <c r="W175" s="138">
        <v>46051</v>
      </c>
      <c r="X175" s="189"/>
    </row>
    <row r="176" spans="2:26" ht="29.25" hidden="1" customHeight="1" x14ac:dyDescent="0.35">
      <c r="B176" s="43"/>
      <c r="C176" s="551" t="s">
        <v>685</v>
      </c>
      <c r="D176" s="43" t="s">
        <v>63</v>
      </c>
      <c r="E176" s="43" t="s">
        <v>74</v>
      </c>
      <c r="F176" s="44" t="s">
        <v>882</v>
      </c>
      <c r="G176" s="43"/>
      <c r="H176" s="45">
        <f t="shared" si="6"/>
        <v>251.2</v>
      </c>
      <c r="I176" s="45">
        <f t="shared" si="7"/>
        <v>12.716000000000001</v>
      </c>
      <c r="J176" s="45">
        <f t="shared" si="8"/>
        <v>0</v>
      </c>
      <c r="K176" s="45">
        <v>31.4</v>
      </c>
      <c r="L176" s="45">
        <v>2.89</v>
      </c>
      <c r="M176" s="45">
        <v>164.7</v>
      </c>
      <c r="N176" s="45">
        <v>1802</v>
      </c>
      <c r="O176" s="45">
        <v>0.86599999999999999</v>
      </c>
      <c r="P176" s="514"/>
      <c r="Q176" s="49">
        <v>46067</v>
      </c>
      <c r="R176" s="50" t="s">
        <v>60</v>
      </c>
      <c r="S176" s="47" t="s">
        <v>61</v>
      </c>
      <c r="T176" s="143"/>
      <c r="U176" s="138"/>
      <c r="V176" s="149"/>
      <c r="W176" s="138">
        <v>46068</v>
      </c>
      <c r="X176" s="189"/>
    </row>
    <row r="177" spans="2:26" ht="29.25" hidden="1" customHeight="1" x14ac:dyDescent="0.35">
      <c r="B177" s="43"/>
      <c r="C177" s="551" t="s">
        <v>687</v>
      </c>
      <c r="D177" s="43" t="s">
        <v>210</v>
      </c>
      <c r="E177" s="43" t="s">
        <v>74</v>
      </c>
      <c r="F177" s="44" t="s">
        <v>854</v>
      </c>
      <c r="G177" s="43"/>
      <c r="H177" s="45">
        <f t="shared" si="6"/>
        <v>755.68</v>
      </c>
      <c r="I177" s="45">
        <f t="shared" si="7"/>
        <v>41.052000000000007</v>
      </c>
      <c r="J177" s="45">
        <f t="shared" si="8"/>
        <v>0</v>
      </c>
      <c r="K177" s="45">
        <v>94.46</v>
      </c>
      <c r="L177" s="45">
        <v>9.33</v>
      </c>
      <c r="M177" s="45">
        <v>584</v>
      </c>
      <c r="N177" s="45">
        <v>9095</v>
      </c>
      <c r="O177" s="45">
        <v>2.4940000000000002</v>
      </c>
      <c r="P177" s="514"/>
      <c r="Q177" s="49">
        <v>46036</v>
      </c>
      <c r="R177" s="50" t="s">
        <v>60</v>
      </c>
      <c r="S177" s="47" t="s">
        <v>61</v>
      </c>
      <c r="T177" s="143"/>
      <c r="U177" s="138"/>
      <c r="V177" s="149"/>
      <c r="W177" s="138">
        <v>46035</v>
      </c>
      <c r="X177" s="189"/>
    </row>
    <row r="178" spans="2:26" ht="29.25" hidden="1" customHeight="1" x14ac:dyDescent="0.35">
      <c r="B178" s="43"/>
      <c r="C178" s="551" t="s">
        <v>689</v>
      </c>
      <c r="D178" s="43" t="s">
        <v>77</v>
      </c>
      <c r="E178" s="43" t="s">
        <v>74</v>
      </c>
      <c r="F178" s="44" t="s">
        <v>854</v>
      </c>
      <c r="G178" s="43"/>
      <c r="H178" s="45">
        <f t="shared" si="6"/>
        <v>251.2</v>
      </c>
      <c r="I178" s="45">
        <f t="shared" si="7"/>
        <v>12.716000000000001</v>
      </c>
      <c r="J178" s="45">
        <f t="shared" si="8"/>
        <v>0</v>
      </c>
      <c r="K178" s="45">
        <v>31.4</v>
      </c>
      <c r="L178" s="45">
        <v>2.89</v>
      </c>
      <c r="M178" s="45">
        <v>164.7</v>
      </c>
      <c r="N178" s="45">
        <v>1802</v>
      </c>
      <c r="O178" s="45">
        <v>0.86599999999999999</v>
      </c>
      <c r="P178" s="514"/>
      <c r="Q178" s="49">
        <v>46036</v>
      </c>
      <c r="R178" s="50" t="s">
        <v>60</v>
      </c>
      <c r="S178" s="47" t="s">
        <v>61</v>
      </c>
      <c r="T178" s="143"/>
      <c r="U178" s="138"/>
      <c r="V178" s="149"/>
      <c r="W178" s="138">
        <v>46040</v>
      </c>
      <c r="X178" s="189"/>
    </row>
    <row r="179" spans="2:26" ht="29.25" hidden="1" customHeight="1" x14ac:dyDescent="0.35">
      <c r="B179" s="43"/>
      <c r="C179" s="551" t="s">
        <v>690</v>
      </c>
      <c r="D179" s="43" t="s">
        <v>57</v>
      </c>
      <c r="E179" s="43" t="s">
        <v>74</v>
      </c>
      <c r="F179" s="44" t="s">
        <v>854</v>
      </c>
      <c r="G179" s="43"/>
      <c r="H179" s="45">
        <f t="shared" si="6"/>
        <v>251.2</v>
      </c>
      <c r="I179" s="45">
        <f t="shared" si="7"/>
        <v>12.716000000000001</v>
      </c>
      <c r="J179" s="45">
        <f t="shared" si="8"/>
        <v>0</v>
      </c>
      <c r="K179" s="45">
        <v>31.4</v>
      </c>
      <c r="L179" s="45">
        <v>2.89</v>
      </c>
      <c r="M179" s="45">
        <v>164.7</v>
      </c>
      <c r="N179" s="45">
        <v>1802</v>
      </c>
      <c r="O179" s="45">
        <v>0.86599999999999999</v>
      </c>
      <c r="P179" s="514"/>
      <c r="Q179" s="49">
        <v>46036</v>
      </c>
      <c r="R179" s="50" t="s">
        <v>60</v>
      </c>
      <c r="S179" s="47" t="s">
        <v>61</v>
      </c>
      <c r="T179" s="143"/>
      <c r="U179" s="138"/>
      <c r="V179" s="149"/>
      <c r="W179" s="138">
        <v>46038</v>
      </c>
      <c r="X179" s="189"/>
    </row>
    <row r="180" spans="2:26" ht="29.25" hidden="1" customHeight="1" x14ac:dyDescent="0.35">
      <c r="B180" s="43"/>
      <c r="C180" s="551" t="s">
        <v>691</v>
      </c>
      <c r="D180" s="43" t="s">
        <v>696</v>
      </c>
      <c r="E180" s="43" t="s">
        <v>74</v>
      </c>
      <c r="F180" s="43" t="s">
        <v>854</v>
      </c>
      <c r="G180" s="43"/>
      <c r="H180" s="45">
        <f t="shared" si="6"/>
        <v>784.48</v>
      </c>
      <c r="I180" s="45">
        <f t="shared" si="7"/>
        <v>33.836000000000006</v>
      </c>
      <c r="J180" s="45">
        <f t="shared" si="8"/>
        <v>0</v>
      </c>
      <c r="K180" s="45">
        <v>98.06</v>
      </c>
      <c r="L180" s="45">
        <v>7.69</v>
      </c>
      <c r="M180" s="45">
        <v>475.74</v>
      </c>
      <c r="N180" s="45">
        <v>5381</v>
      </c>
      <c r="O180" s="45">
        <v>2.3860000000000001</v>
      </c>
      <c r="P180" s="514"/>
      <c r="Q180" s="49">
        <v>46036</v>
      </c>
      <c r="R180" s="50" t="s">
        <v>60</v>
      </c>
      <c r="S180" s="47" t="s">
        <v>61</v>
      </c>
      <c r="T180" s="143"/>
      <c r="U180" s="138"/>
      <c r="V180" s="149"/>
      <c r="W180" s="138">
        <v>46053</v>
      </c>
      <c r="X180" s="189"/>
    </row>
    <row r="181" spans="2:26" ht="29.25" hidden="1" customHeight="1" x14ac:dyDescent="0.35">
      <c r="B181" s="43"/>
      <c r="C181" s="48" t="s">
        <v>692</v>
      </c>
      <c r="D181" s="44" t="s">
        <v>697</v>
      </c>
      <c r="E181" s="43" t="s">
        <v>58</v>
      </c>
      <c r="F181" s="49" t="s">
        <v>278</v>
      </c>
      <c r="G181" s="19"/>
      <c r="H181" s="19">
        <f>K181*8</f>
        <v>632.79999999999995</v>
      </c>
      <c r="I181" s="19">
        <f>L181*4.4</f>
        <v>31.988</v>
      </c>
      <c r="J181" s="19">
        <f>SUM(H181:I181)</f>
        <v>664.78800000000001</v>
      </c>
      <c r="K181" s="19">
        <v>79.099999999999994</v>
      </c>
      <c r="L181" s="19">
        <v>7.27</v>
      </c>
      <c r="M181" s="19">
        <v>448.4</v>
      </c>
      <c r="N181" s="19">
        <v>4194</v>
      </c>
      <c r="O181" s="602">
        <v>1.7529999999999999</v>
      </c>
      <c r="P181" s="19"/>
      <c r="Q181" s="49">
        <v>46005</v>
      </c>
      <c r="R181" s="50" t="s">
        <v>60</v>
      </c>
      <c r="S181" s="47" t="s">
        <v>61</v>
      </c>
      <c r="T181" s="143"/>
      <c r="U181" s="138"/>
      <c r="V181" s="149"/>
      <c r="W181" s="138">
        <v>46022</v>
      </c>
      <c r="X181" s="189"/>
    </row>
    <row r="182" spans="2:26" ht="29.25" hidden="1" customHeight="1" x14ac:dyDescent="0.35">
      <c r="B182" s="44"/>
      <c r="C182" s="48" t="s">
        <v>693</v>
      </c>
      <c r="D182" s="44" t="s">
        <v>698</v>
      </c>
      <c r="E182" s="44" t="s">
        <v>58</v>
      </c>
      <c r="F182" s="44" t="s">
        <v>278</v>
      </c>
      <c r="G182" s="19"/>
      <c r="H182" s="19">
        <f>K182*8</f>
        <v>759.04</v>
      </c>
      <c r="I182" s="19">
        <f>L182*4.4</f>
        <v>36.256000000000007</v>
      </c>
      <c r="J182" s="19">
        <f>SUM(H182:I182)</f>
        <v>795.29599999999994</v>
      </c>
      <c r="K182" s="19">
        <v>94.88</v>
      </c>
      <c r="L182" s="19">
        <v>8.24</v>
      </c>
      <c r="M182" s="19">
        <v>512.32000000000005</v>
      </c>
      <c r="N182" s="19">
        <v>4906</v>
      </c>
      <c r="O182" s="19">
        <v>1.714</v>
      </c>
      <c r="P182" s="19"/>
      <c r="Q182" s="49">
        <v>45944</v>
      </c>
      <c r="R182" s="50" t="s">
        <v>60</v>
      </c>
      <c r="S182" s="51" t="s">
        <v>61</v>
      </c>
      <c r="T182" s="143"/>
      <c r="U182" s="138"/>
      <c r="V182" s="149"/>
      <c r="W182" s="510">
        <v>45939</v>
      </c>
      <c r="X182" s="189"/>
    </row>
    <row r="183" spans="2:26" ht="29.25" hidden="1" customHeight="1" x14ac:dyDescent="0.35">
      <c r="B183" s="44"/>
      <c r="C183" s="48" t="s">
        <v>694</v>
      </c>
      <c r="D183" s="44" t="s">
        <v>63</v>
      </c>
      <c r="E183" s="44" t="s">
        <v>74</v>
      </c>
      <c r="F183" s="44" t="s">
        <v>278</v>
      </c>
      <c r="G183" s="19"/>
      <c r="H183" s="19">
        <f>K183*8</f>
        <v>274.64</v>
      </c>
      <c r="I183" s="19">
        <f>L183*4.4</f>
        <v>13.142800000000001</v>
      </c>
      <c r="J183" s="19">
        <f>SUM(H183:I183)</f>
        <v>287.78280000000001</v>
      </c>
      <c r="K183" s="19">
        <v>34.33</v>
      </c>
      <c r="L183" s="19">
        <v>2.9870000000000001</v>
      </c>
      <c r="M183" s="19">
        <v>170.91499999999999</v>
      </c>
      <c r="N183" s="19">
        <v>2277.88</v>
      </c>
      <c r="O183" s="19">
        <v>0.96799999999999997</v>
      </c>
      <c r="P183" s="19"/>
      <c r="Q183" s="49">
        <v>45944</v>
      </c>
      <c r="R183" s="50" t="s">
        <v>60</v>
      </c>
      <c r="S183" s="51" t="s">
        <v>61</v>
      </c>
      <c r="T183" s="518"/>
      <c r="U183" s="510"/>
      <c r="V183" s="633"/>
      <c r="W183" s="510">
        <v>45945</v>
      </c>
      <c r="X183" s="189"/>
    </row>
    <row r="184" spans="2:26" ht="29.5" hidden="1" customHeight="1" x14ac:dyDescent="0.35">
      <c r="B184" s="44"/>
      <c r="C184" s="48" t="s">
        <v>552</v>
      </c>
      <c r="D184" s="44" t="s">
        <v>555</v>
      </c>
      <c r="E184" s="44" t="s">
        <v>74</v>
      </c>
      <c r="F184" s="44" t="s">
        <v>278</v>
      </c>
      <c r="G184" s="44"/>
      <c r="H184" s="19">
        <f>K184*8</f>
        <v>292.96000000000004</v>
      </c>
      <c r="I184" s="19">
        <f>L184*4.4</f>
        <v>13.398000000000001</v>
      </c>
      <c r="J184" s="19">
        <f>SUBTOTAL(9,H184:I184)</f>
        <v>0</v>
      </c>
      <c r="K184" s="19">
        <f>29.364+7.256</f>
        <v>36.620000000000005</v>
      </c>
      <c r="L184" s="19">
        <v>3.0449999999999999</v>
      </c>
      <c r="M184" s="19">
        <f>172.856+2.853</f>
        <v>175.709</v>
      </c>
      <c r="N184" s="19">
        <v>2610.33</v>
      </c>
      <c r="O184" s="19">
        <v>1.014</v>
      </c>
      <c r="P184" s="495">
        <v>752440.09410799993</v>
      </c>
      <c r="Q184" s="49">
        <v>45914</v>
      </c>
      <c r="R184" s="50" t="s">
        <v>60</v>
      </c>
      <c r="S184" s="51" t="s">
        <v>61</v>
      </c>
      <c r="T184" s="143"/>
      <c r="U184" s="138"/>
      <c r="V184" s="149"/>
      <c r="W184" s="510">
        <v>45927</v>
      </c>
      <c r="X184" s="189"/>
    </row>
    <row r="185" spans="2:26" ht="29.5" hidden="1" customHeight="1" x14ac:dyDescent="0.35">
      <c r="B185" s="43"/>
      <c r="C185" s="48" t="s">
        <v>695</v>
      </c>
      <c r="D185" s="44" t="s">
        <v>785</v>
      </c>
      <c r="E185" s="44" t="s">
        <v>74</v>
      </c>
      <c r="F185" s="44" t="s">
        <v>278</v>
      </c>
      <c r="G185" s="19"/>
      <c r="H185" s="19">
        <f>K185*8</f>
        <v>261.32</v>
      </c>
      <c r="I185" s="19">
        <f>L185*4.4</f>
        <v>11.946</v>
      </c>
      <c r="J185" s="19">
        <f>SUM(H185:I185)</f>
        <v>273.26600000000002</v>
      </c>
      <c r="K185" s="19">
        <v>32.664999999999999</v>
      </c>
      <c r="L185" s="19">
        <v>2.7149999999999999</v>
      </c>
      <c r="M185" s="19">
        <v>152.99</v>
      </c>
      <c r="N185" s="19">
        <v>2587.7399999999998</v>
      </c>
      <c r="O185" s="19">
        <v>1.139</v>
      </c>
      <c r="P185" s="19"/>
      <c r="Q185" s="49">
        <v>45944</v>
      </c>
      <c r="R185" s="50" t="s">
        <v>60</v>
      </c>
      <c r="S185" s="51" t="s">
        <v>61</v>
      </c>
      <c r="T185" s="518"/>
      <c r="U185" s="510"/>
      <c r="V185" s="633"/>
      <c r="W185" s="510">
        <v>45947</v>
      </c>
      <c r="X185" s="189"/>
    </row>
    <row r="186" spans="2:26" s="59" customFormat="1" ht="31.5" hidden="1" customHeight="1" x14ac:dyDescent="0.35">
      <c r="B186" s="44"/>
      <c r="C186" s="48" t="s">
        <v>505</v>
      </c>
      <c r="D186" s="44" t="s">
        <v>132</v>
      </c>
      <c r="E186" s="44" t="s">
        <v>74</v>
      </c>
      <c r="F186" s="44" t="s">
        <v>278</v>
      </c>
      <c r="G186" s="44"/>
      <c r="H186" s="19">
        <v>611</v>
      </c>
      <c r="I186" s="19">
        <v>28</v>
      </c>
      <c r="J186" s="19">
        <v>639</v>
      </c>
      <c r="K186" s="19">
        <v>76.349999999999994</v>
      </c>
      <c r="L186" s="19">
        <v>6.32</v>
      </c>
      <c r="M186" s="19">
        <v>385.79</v>
      </c>
      <c r="N186" s="19">
        <v>3898</v>
      </c>
      <c r="O186" s="19">
        <v>2.348757</v>
      </c>
      <c r="P186" s="495">
        <v>1761921.9257309998</v>
      </c>
      <c r="Q186" s="49">
        <v>45791</v>
      </c>
      <c r="R186" s="50" t="s">
        <v>60</v>
      </c>
      <c r="S186" s="51" t="s">
        <v>61</v>
      </c>
      <c r="T186" s="143"/>
      <c r="U186" s="138"/>
      <c r="V186" s="149"/>
      <c r="W186" s="510">
        <v>45808</v>
      </c>
      <c r="X186" s="189"/>
      <c r="Y186" s="4"/>
      <c r="Z186" s="5"/>
    </row>
    <row r="187" spans="2:26" s="59" customFormat="1" ht="27.5" hidden="1" customHeight="1" x14ac:dyDescent="0.35">
      <c r="B187" s="44"/>
      <c r="C187" s="48" t="s">
        <v>164</v>
      </c>
      <c r="D187" s="44" t="s">
        <v>63</v>
      </c>
      <c r="E187" s="44" t="s">
        <v>74</v>
      </c>
      <c r="F187" s="44" t="s">
        <v>278</v>
      </c>
      <c r="G187" s="44" t="s">
        <v>114</v>
      </c>
      <c r="H187" s="19">
        <v>252</v>
      </c>
      <c r="I187" s="19">
        <v>13</v>
      </c>
      <c r="J187" s="19">
        <v>265</v>
      </c>
      <c r="K187" s="19">
        <v>31.4</v>
      </c>
      <c r="L187" s="19">
        <v>2.89</v>
      </c>
      <c r="M187" s="19">
        <v>164.7</v>
      </c>
      <c r="N187" s="19">
        <v>1802</v>
      </c>
      <c r="O187" s="19">
        <v>0.86627600000000005</v>
      </c>
      <c r="P187" s="495">
        <v>752440.09410799993</v>
      </c>
      <c r="Q187" s="49">
        <v>45658</v>
      </c>
      <c r="R187" s="50" t="s">
        <v>115</v>
      </c>
      <c r="S187" s="18" t="s">
        <v>61</v>
      </c>
      <c r="T187" s="183">
        <v>45659</v>
      </c>
      <c r="U187" s="51">
        <v>45661</v>
      </c>
      <c r="V187" s="195">
        <v>45666</v>
      </c>
      <c r="W187" s="51">
        <v>45669</v>
      </c>
      <c r="X187" s="190"/>
      <c r="Y187" s="172"/>
      <c r="Z187" s="15"/>
    </row>
    <row r="188" spans="2:26" s="59" customFormat="1" ht="28.5" hidden="1" customHeight="1" x14ac:dyDescent="0.35">
      <c r="B188" s="44"/>
      <c r="C188" s="48" t="s">
        <v>195</v>
      </c>
      <c r="D188" s="44" t="s">
        <v>77</v>
      </c>
      <c r="E188" s="44" t="s">
        <v>74</v>
      </c>
      <c r="F188" s="44" t="s">
        <v>278</v>
      </c>
      <c r="G188" s="44" t="s">
        <v>114</v>
      </c>
      <c r="H188" s="19">
        <v>252</v>
      </c>
      <c r="I188" s="19">
        <v>13</v>
      </c>
      <c r="J188" s="19">
        <v>265</v>
      </c>
      <c r="K188" s="19">
        <v>31.4</v>
      </c>
      <c r="L188" s="19">
        <v>2.89</v>
      </c>
      <c r="M188" s="19">
        <v>164.7</v>
      </c>
      <c r="N188" s="19">
        <v>1802</v>
      </c>
      <c r="O188" s="19">
        <v>0.86627600000000005</v>
      </c>
      <c r="P188" s="495">
        <v>752440.09410799993</v>
      </c>
      <c r="Q188" s="49">
        <v>45658</v>
      </c>
      <c r="R188" s="50" t="s">
        <v>115</v>
      </c>
      <c r="S188" s="18" t="s">
        <v>61</v>
      </c>
      <c r="T188" s="183">
        <v>45661</v>
      </c>
      <c r="U188" s="51">
        <v>45674</v>
      </c>
      <c r="V188" s="195">
        <v>45676</v>
      </c>
      <c r="W188" s="51">
        <v>45679</v>
      </c>
      <c r="X188" s="190"/>
      <c r="Y188" s="172"/>
      <c r="Z188" s="15"/>
    </row>
    <row r="189" spans="2:26" s="59" customFormat="1" ht="31.5" hidden="1" customHeight="1" x14ac:dyDescent="0.35">
      <c r="B189" s="44"/>
      <c r="C189" s="48" t="s">
        <v>165</v>
      </c>
      <c r="D189" s="44" t="s">
        <v>63</v>
      </c>
      <c r="E189" s="44" t="s">
        <v>74</v>
      </c>
      <c r="F189" s="44" t="s">
        <v>278</v>
      </c>
      <c r="G189" s="44" t="s">
        <v>114</v>
      </c>
      <c r="H189" s="19">
        <v>252</v>
      </c>
      <c r="I189" s="19">
        <v>13</v>
      </c>
      <c r="J189" s="19">
        <v>265</v>
      </c>
      <c r="K189" s="19">
        <v>31.4</v>
      </c>
      <c r="L189" s="19">
        <v>2.89</v>
      </c>
      <c r="M189" s="19">
        <v>164.7</v>
      </c>
      <c r="N189" s="19">
        <v>1802</v>
      </c>
      <c r="O189" s="19">
        <v>0.86627600000000005</v>
      </c>
      <c r="P189" s="495">
        <v>752440.09410799993</v>
      </c>
      <c r="Q189" s="49">
        <v>45627</v>
      </c>
      <c r="R189" s="50" t="s">
        <v>115</v>
      </c>
      <c r="S189" s="18" t="s">
        <v>61</v>
      </c>
      <c r="T189" s="146">
        <v>45638</v>
      </c>
      <c r="U189" s="46">
        <v>45643</v>
      </c>
      <c r="V189" s="148">
        <v>45645</v>
      </c>
      <c r="W189" s="51">
        <v>45647</v>
      </c>
      <c r="X189" s="189"/>
      <c r="Y189" s="2">
        <v>3</v>
      </c>
      <c r="Z189" s="5"/>
    </row>
    <row r="190" spans="2:26" s="59" customFormat="1" ht="30.5" hidden="1" customHeight="1" x14ac:dyDescent="0.35">
      <c r="B190" s="44"/>
      <c r="C190" s="48" t="s">
        <v>176</v>
      </c>
      <c r="D190" s="44" t="s">
        <v>63</v>
      </c>
      <c r="E190" s="44" t="s">
        <v>101</v>
      </c>
      <c r="F190" s="44" t="s">
        <v>278</v>
      </c>
      <c r="G190" s="44" t="s">
        <v>107</v>
      </c>
      <c r="H190" s="19">
        <v>268</v>
      </c>
      <c r="I190" s="19">
        <v>14</v>
      </c>
      <c r="J190" s="19">
        <v>282</v>
      </c>
      <c r="K190" s="19">
        <v>33.42</v>
      </c>
      <c r="L190" s="19">
        <v>3.15</v>
      </c>
      <c r="M190" s="19">
        <v>255.26</v>
      </c>
      <c r="N190" s="19">
        <v>1904</v>
      </c>
      <c r="O190" s="19">
        <v>0.86627600000000005</v>
      </c>
      <c r="P190" s="495">
        <v>745277.51610799995</v>
      </c>
      <c r="Q190" s="49">
        <v>45627</v>
      </c>
      <c r="R190" s="50" t="s">
        <v>115</v>
      </c>
      <c r="S190" s="18" t="s">
        <v>61</v>
      </c>
      <c r="T190" s="146">
        <v>45641</v>
      </c>
      <c r="U190" s="46">
        <v>45645</v>
      </c>
      <c r="V190" s="148">
        <v>45648</v>
      </c>
      <c r="W190" s="51">
        <v>45650</v>
      </c>
      <c r="X190" s="189"/>
      <c r="Y190" s="2">
        <v>4</v>
      </c>
      <c r="Z190" s="5"/>
    </row>
    <row r="191" spans="2:26" s="59" customFormat="1" ht="24" hidden="1" customHeight="1" x14ac:dyDescent="0.35">
      <c r="B191" s="44"/>
      <c r="C191" s="48" t="s">
        <v>166</v>
      </c>
      <c r="D191" s="44" t="s">
        <v>63</v>
      </c>
      <c r="E191" s="44" t="s">
        <v>74</v>
      </c>
      <c r="F191" s="44" t="s">
        <v>278</v>
      </c>
      <c r="G191" s="44" t="s">
        <v>114</v>
      </c>
      <c r="H191" s="19">
        <v>252</v>
      </c>
      <c r="I191" s="19">
        <v>13</v>
      </c>
      <c r="J191" s="19">
        <v>265</v>
      </c>
      <c r="K191" s="19">
        <v>31.4</v>
      </c>
      <c r="L191" s="19">
        <v>2.89</v>
      </c>
      <c r="M191" s="19">
        <v>164.7</v>
      </c>
      <c r="N191" s="19">
        <v>1802</v>
      </c>
      <c r="O191" s="19">
        <v>0.86627600000000005</v>
      </c>
      <c r="P191" s="495">
        <v>752440.09410799993</v>
      </c>
      <c r="Q191" s="49">
        <v>45627</v>
      </c>
      <c r="R191" s="50" t="s">
        <v>115</v>
      </c>
      <c r="S191" s="18" t="s">
        <v>61</v>
      </c>
      <c r="T191" s="146">
        <v>45641</v>
      </c>
      <c r="U191" s="46">
        <v>45653</v>
      </c>
      <c r="V191" s="148">
        <v>45653</v>
      </c>
      <c r="W191" s="51">
        <v>45654</v>
      </c>
      <c r="X191" s="189"/>
      <c r="Y191" s="2">
        <v>4</v>
      </c>
      <c r="Z191" s="5"/>
    </row>
    <row r="192" spans="2:26" s="59" customFormat="1" ht="25.5" hidden="1" customHeight="1" x14ac:dyDescent="0.35">
      <c r="B192" s="44"/>
      <c r="C192" s="48" t="s">
        <v>517</v>
      </c>
      <c r="D192" s="44" t="s">
        <v>231</v>
      </c>
      <c r="E192" s="44" t="s">
        <v>74</v>
      </c>
      <c r="F192" s="44" t="s">
        <v>278</v>
      </c>
      <c r="G192" s="44"/>
      <c r="H192" s="19">
        <v>756</v>
      </c>
      <c r="I192" s="19">
        <v>42</v>
      </c>
      <c r="J192" s="19">
        <v>798</v>
      </c>
      <c r="K192" s="44">
        <v>94.46</v>
      </c>
      <c r="L192" s="44">
        <v>9.33</v>
      </c>
      <c r="M192" s="44">
        <v>584</v>
      </c>
      <c r="N192" s="44">
        <v>9095</v>
      </c>
      <c r="O192" s="19">
        <v>2.4947030000000003</v>
      </c>
      <c r="P192" s="495">
        <v>2723053.0864490005</v>
      </c>
      <c r="Q192" s="49">
        <v>45822</v>
      </c>
      <c r="R192" s="50" t="s">
        <v>60</v>
      </c>
      <c r="S192" s="51" t="s">
        <v>61</v>
      </c>
      <c r="T192" s="143"/>
      <c r="U192" s="138"/>
      <c r="V192" s="149"/>
      <c r="W192" s="510">
        <v>45837</v>
      </c>
      <c r="X192" s="189"/>
      <c r="Y192" s="4"/>
      <c r="Z192" s="5"/>
    </row>
    <row r="193" spans="2:26" s="59" customFormat="1" ht="29" hidden="1" customHeight="1" x14ac:dyDescent="0.35">
      <c r="B193" s="44"/>
      <c r="C193" s="48" t="s">
        <v>514</v>
      </c>
      <c r="D193" s="44" t="s">
        <v>391</v>
      </c>
      <c r="E193" s="44" t="s">
        <v>74</v>
      </c>
      <c r="F193" s="44" t="s">
        <v>278</v>
      </c>
      <c r="G193" s="44"/>
      <c r="H193" s="501">
        <f>K193*8</f>
        <v>1008.24</v>
      </c>
      <c r="I193" s="501">
        <f>L193*4.4</f>
        <v>49.764000000000003</v>
      </c>
      <c r="J193" s="501">
        <f>SUBTOTAL(9,H193:I193)</f>
        <v>0</v>
      </c>
      <c r="K193" s="501">
        <v>126.03</v>
      </c>
      <c r="L193" s="501">
        <v>11.31</v>
      </c>
      <c r="M193" s="501">
        <v>716</v>
      </c>
      <c r="N193" s="501">
        <v>11510</v>
      </c>
      <c r="O193" s="19">
        <v>3.1590180000000001</v>
      </c>
      <c r="P193" s="495">
        <v>3508292.325094</v>
      </c>
      <c r="Q193" s="49">
        <v>45822</v>
      </c>
      <c r="R193" s="50" t="s">
        <v>60</v>
      </c>
      <c r="S193" s="51" t="s">
        <v>61</v>
      </c>
      <c r="T193" s="143"/>
      <c r="U193" s="138"/>
      <c r="V193" s="149"/>
      <c r="W193" s="510">
        <v>45819</v>
      </c>
      <c r="X193" s="189"/>
      <c r="Y193" s="4"/>
      <c r="Z193" s="5"/>
    </row>
    <row r="194" spans="2:26" s="59" customFormat="1" ht="31" hidden="1" customHeight="1" x14ac:dyDescent="0.35">
      <c r="B194" s="44"/>
      <c r="C194" s="48" t="s">
        <v>163</v>
      </c>
      <c r="D194" s="44" t="s">
        <v>63</v>
      </c>
      <c r="E194" s="44" t="s">
        <v>74</v>
      </c>
      <c r="F194" s="44" t="s">
        <v>278</v>
      </c>
      <c r="G194" s="44" t="s">
        <v>114</v>
      </c>
      <c r="H194" s="19">
        <v>252</v>
      </c>
      <c r="I194" s="19">
        <v>13</v>
      </c>
      <c r="J194" s="19">
        <v>265</v>
      </c>
      <c r="K194" s="19">
        <v>31.4</v>
      </c>
      <c r="L194" s="19">
        <v>2.89</v>
      </c>
      <c r="M194" s="19">
        <v>164.7</v>
      </c>
      <c r="N194" s="19">
        <v>1802</v>
      </c>
      <c r="O194" s="19">
        <v>0.86627600000000005</v>
      </c>
      <c r="P194" s="495">
        <v>752440.09410799993</v>
      </c>
      <c r="Q194" s="49">
        <v>45627</v>
      </c>
      <c r="R194" s="50" t="s">
        <v>108</v>
      </c>
      <c r="S194" s="18" t="s">
        <v>61</v>
      </c>
      <c r="T194" s="146">
        <v>45640</v>
      </c>
      <c r="U194" s="46">
        <v>45641</v>
      </c>
      <c r="V194" s="148">
        <v>45655</v>
      </c>
      <c r="W194" s="51">
        <v>45656</v>
      </c>
      <c r="X194" s="189"/>
      <c r="Y194" s="2"/>
      <c r="Z194" s="5"/>
    </row>
    <row r="195" spans="2:26" s="59" customFormat="1" ht="27.5" hidden="1" customHeight="1" x14ac:dyDescent="0.35">
      <c r="B195" s="44"/>
      <c r="C195" s="48" t="s">
        <v>174</v>
      </c>
      <c r="D195" s="44" t="s">
        <v>79</v>
      </c>
      <c r="E195" s="44" t="s">
        <v>101</v>
      </c>
      <c r="F195" s="44" t="s">
        <v>278</v>
      </c>
      <c r="G195" s="44" t="s">
        <v>102</v>
      </c>
      <c r="H195" s="19">
        <v>236</v>
      </c>
      <c r="I195" s="19">
        <v>13</v>
      </c>
      <c r="J195" s="19">
        <v>249</v>
      </c>
      <c r="K195" s="19">
        <v>29.49</v>
      </c>
      <c r="L195" s="19">
        <v>2.86</v>
      </c>
      <c r="M195" s="19">
        <v>233.05</v>
      </c>
      <c r="N195" s="19">
        <v>1526</v>
      </c>
      <c r="O195" s="19">
        <v>0.86627600000000005</v>
      </c>
      <c r="P195" s="495">
        <v>645061.94810799998</v>
      </c>
      <c r="Q195" s="49">
        <v>45627</v>
      </c>
      <c r="R195" s="50" t="s">
        <v>108</v>
      </c>
      <c r="S195" s="18" t="s">
        <v>61</v>
      </c>
      <c r="T195" s="146">
        <v>45640</v>
      </c>
      <c r="U195" s="46">
        <v>45641</v>
      </c>
      <c r="V195" s="148">
        <v>45651</v>
      </c>
      <c r="W195" s="51">
        <v>45652</v>
      </c>
      <c r="X195" s="189"/>
      <c r="Y195" s="2">
        <v>4</v>
      </c>
      <c r="Z195" s="5"/>
    </row>
    <row r="196" spans="2:26" s="59" customFormat="1" ht="30" hidden="1" customHeight="1" x14ac:dyDescent="0.35">
      <c r="B196" s="44"/>
      <c r="C196" s="48" t="s">
        <v>175</v>
      </c>
      <c r="D196" s="44" t="s">
        <v>68</v>
      </c>
      <c r="E196" s="44" t="s">
        <v>101</v>
      </c>
      <c r="F196" s="44" t="s">
        <v>278</v>
      </c>
      <c r="G196" s="44" t="s">
        <v>102</v>
      </c>
      <c r="H196" s="19">
        <v>236</v>
      </c>
      <c r="I196" s="19">
        <v>13</v>
      </c>
      <c r="J196" s="19">
        <v>249</v>
      </c>
      <c r="K196" s="19">
        <v>29.49</v>
      </c>
      <c r="L196" s="19">
        <v>2.86</v>
      </c>
      <c r="M196" s="19">
        <v>233.05</v>
      </c>
      <c r="N196" s="19">
        <v>1526</v>
      </c>
      <c r="O196" s="19">
        <v>0.86627600000000005</v>
      </c>
      <c r="P196" s="495">
        <v>645061.94810799998</v>
      </c>
      <c r="Q196" s="49">
        <v>45658</v>
      </c>
      <c r="R196" s="50" t="s">
        <v>108</v>
      </c>
      <c r="S196" s="18" t="s">
        <v>61</v>
      </c>
      <c r="T196" s="183">
        <v>45643</v>
      </c>
      <c r="U196" s="51">
        <v>45644</v>
      </c>
      <c r="V196" s="195">
        <v>45681</v>
      </c>
      <c r="W196" s="51">
        <v>45682</v>
      </c>
      <c r="X196" s="190"/>
      <c r="Y196" s="172"/>
      <c r="Z196" s="15"/>
    </row>
    <row r="197" spans="2:26" s="59" customFormat="1" ht="26" hidden="1" customHeight="1" x14ac:dyDescent="0.35">
      <c r="B197" s="44"/>
      <c r="C197" s="44" t="s">
        <v>202</v>
      </c>
      <c r="D197" s="44" t="s">
        <v>203</v>
      </c>
      <c r="E197" s="44" t="s">
        <v>101</v>
      </c>
      <c r="F197" s="44" t="s">
        <v>278</v>
      </c>
      <c r="G197" s="44" t="s">
        <v>204</v>
      </c>
      <c r="H197" s="19">
        <v>512</v>
      </c>
      <c r="I197" s="19">
        <v>25</v>
      </c>
      <c r="J197" s="19">
        <v>537</v>
      </c>
      <c r="K197" s="19">
        <v>63.98</v>
      </c>
      <c r="L197" s="19">
        <v>5.47</v>
      </c>
      <c r="M197" s="19">
        <v>428.13</v>
      </c>
      <c r="N197" s="19">
        <v>2899</v>
      </c>
      <c r="O197" s="19">
        <v>1.768</v>
      </c>
      <c r="P197" s="495">
        <v>1325884.491065</v>
      </c>
      <c r="Q197" s="49">
        <v>45658</v>
      </c>
      <c r="R197" s="50" t="s">
        <v>97</v>
      </c>
      <c r="S197" s="18" t="s">
        <v>61</v>
      </c>
      <c r="T197" s="183">
        <v>45658</v>
      </c>
      <c r="U197" s="51">
        <v>45659</v>
      </c>
      <c r="V197" s="195">
        <v>45671</v>
      </c>
      <c r="W197" s="51">
        <v>45674</v>
      </c>
      <c r="X197" s="190"/>
      <c r="Y197" s="172"/>
      <c r="Z197" s="15"/>
    </row>
    <row r="198" spans="2:26" s="59" customFormat="1" ht="21.5" hidden="1" customHeight="1" x14ac:dyDescent="0.35">
      <c r="B198" s="44"/>
      <c r="C198" s="48" t="s">
        <v>185</v>
      </c>
      <c r="D198" s="44" t="s">
        <v>79</v>
      </c>
      <c r="E198" s="44" t="s">
        <v>101</v>
      </c>
      <c r="F198" s="44" t="s">
        <v>278</v>
      </c>
      <c r="G198" s="44" t="s">
        <v>102</v>
      </c>
      <c r="H198" s="19">
        <v>236</v>
      </c>
      <c r="I198" s="19">
        <v>13</v>
      </c>
      <c r="J198" s="19">
        <v>249</v>
      </c>
      <c r="K198" s="19">
        <v>29.49</v>
      </c>
      <c r="L198" s="19">
        <v>2.86</v>
      </c>
      <c r="M198" s="19">
        <v>233.05</v>
      </c>
      <c r="N198" s="19">
        <v>1526</v>
      </c>
      <c r="O198" s="19">
        <v>0.86627600000000005</v>
      </c>
      <c r="P198" s="495">
        <v>645061.94810799998</v>
      </c>
      <c r="Q198" s="49">
        <v>45658</v>
      </c>
      <c r="R198" s="50" t="s">
        <v>97</v>
      </c>
      <c r="S198" s="18" t="s">
        <v>61</v>
      </c>
      <c r="T198" s="183">
        <v>45658</v>
      </c>
      <c r="U198" s="51">
        <v>45659</v>
      </c>
      <c r="V198" s="195">
        <v>45665</v>
      </c>
      <c r="W198" s="51">
        <v>45667</v>
      </c>
      <c r="X198" s="163"/>
      <c r="Y198" s="172"/>
      <c r="Z198" s="15"/>
    </row>
    <row r="199" spans="2:26" s="59" customFormat="1" ht="22" hidden="1" customHeight="1" x14ac:dyDescent="0.35">
      <c r="B199" s="44"/>
      <c r="C199" s="48" t="s">
        <v>215</v>
      </c>
      <c r="D199" s="44" t="s">
        <v>65</v>
      </c>
      <c r="E199" s="44" t="s">
        <v>101</v>
      </c>
      <c r="F199" s="44" t="s">
        <v>278</v>
      </c>
      <c r="G199" s="44" t="s">
        <v>102</v>
      </c>
      <c r="H199" s="19">
        <v>236</v>
      </c>
      <c r="I199" s="19">
        <v>13</v>
      </c>
      <c r="J199" s="19">
        <v>249</v>
      </c>
      <c r="K199" s="19">
        <v>29.49</v>
      </c>
      <c r="L199" s="19">
        <v>2.86</v>
      </c>
      <c r="M199" s="19">
        <v>233.05</v>
      </c>
      <c r="N199" s="19">
        <v>1526</v>
      </c>
      <c r="O199" s="19">
        <v>0.86627600000000005</v>
      </c>
      <c r="P199" s="495">
        <v>645061.94810799998</v>
      </c>
      <c r="Q199" s="49">
        <v>45658</v>
      </c>
      <c r="R199" s="50" t="s">
        <v>194</v>
      </c>
      <c r="S199" s="56" t="s">
        <v>61</v>
      </c>
      <c r="T199" s="183">
        <v>45675</v>
      </c>
      <c r="U199" s="51">
        <v>45679</v>
      </c>
      <c r="V199" s="195">
        <v>45682</v>
      </c>
      <c r="W199" s="51">
        <v>45682</v>
      </c>
      <c r="X199" s="190"/>
      <c r="Y199" s="172"/>
      <c r="Z199" s="15"/>
    </row>
    <row r="200" spans="2:26" s="59" customFormat="1" ht="24.5" hidden="1" customHeight="1" x14ac:dyDescent="0.35">
      <c r="B200" s="44">
        <v>5</v>
      </c>
      <c r="C200" s="48" t="s">
        <v>184</v>
      </c>
      <c r="D200" s="44" t="s">
        <v>68</v>
      </c>
      <c r="E200" s="44" t="s">
        <v>74</v>
      </c>
      <c r="F200" s="44" t="s">
        <v>278</v>
      </c>
      <c r="G200" s="44" t="s">
        <v>75</v>
      </c>
      <c r="H200" s="19">
        <v>221</v>
      </c>
      <c r="I200" s="19">
        <v>12</v>
      </c>
      <c r="J200" s="19">
        <v>233</v>
      </c>
      <c r="K200" s="19">
        <v>27.61</v>
      </c>
      <c r="L200" s="19">
        <v>2.61</v>
      </c>
      <c r="M200" s="19">
        <v>146.96</v>
      </c>
      <c r="N200" s="19">
        <v>1450</v>
      </c>
      <c r="O200" s="19">
        <v>0.86627600000000005</v>
      </c>
      <c r="P200" s="495">
        <v>650458.11210799997</v>
      </c>
      <c r="Q200" s="49">
        <v>45658</v>
      </c>
      <c r="R200" s="50" t="s">
        <v>94</v>
      </c>
      <c r="S200" s="18" t="s">
        <v>61</v>
      </c>
      <c r="T200" s="183">
        <v>45648</v>
      </c>
      <c r="U200" s="51">
        <v>45673</v>
      </c>
      <c r="V200" s="195">
        <v>45677</v>
      </c>
      <c r="W200" s="51">
        <v>45678</v>
      </c>
      <c r="X200" s="163"/>
      <c r="Y200" s="172"/>
      <c r="Z200" s="15"/>
    </row>
    <row r="201" spans="2:26" s="59" customFormat="1" ht="24" hidden="1" customHeight="1" x14ac:dyDescent="0.35">
      <c r="B201" s="44"/>
      <c r="C201" s="48" t="s">
        <v>515</v>
      </c>
      <c r="D201" s="44" t="s">
        <v>79</v>
      </c>
      <c r="E201" s="44" t="s">
        <v>74</v>
      </c>
      <c r="F201" s="44" t="s">
        <v>278</v>
      </c>
      <c r="G201" s="44"/>
      <c r="H201" s="19">
        <v>221</v>
      </c>
      <c r="I201" s="19">
        <v>12</v>
      </c>
      <c r="J201" s="19">
        <v>233</v>
      </c>
      <c r="K201" s="19">
        <v>27.61</v>
      </c>
      <c r="L201" s="19">
        <v>2.61</v>
      </c>
      <c r="M201" s="19">
        <v>146.96</v>
      </c>
      <c r="N201" s="19">
        <v>1450</v>
      </c>
      <c r="O201" s="19">
        <v>0.86627600000000005</v>
      </c>
      <c r="P201" s="495">
        <v>650458.11210799997</v>
      </c>
      <c r="Q201" s="49">
        <v>45822</v>
      </c>
      <c r="R201" s="50" t="s">
        <v>115</v>
      </c>
      <c r="S201" s="51" t="s">
        <v>61</v>
      </c>
      <c r="T201" s="143"/>
      <c r="U201" s="138"/>
      <c r="V201" s="149"/>
      <c r="W201" s="510">
        <v>45821</v>
      </c>
      <c r="X201" s="161"/>
      <c r="Y201" s="4"/>
      <c r="Z201" s="5"/>
    </row>
    <row r="202" spans="2:26" s="59" customFormat="1" ht="23" hidden="1" customHeight="1" x14ac:dyDescent="0.35">
      <c r="B202" s="44"/>
      <c r="C202" s="48" t="s">
        <v>186</v>
      </c>
      <c r="D202" s="44" t="s">
        <v>65</v>
      </c>
      <c r="E202" s="44" t="s">
        <v>74</v>
      </c>
      <c r="F202" s="44" t="s">
        <v>278</v>
      </c>
      <c r="G202" s="44" t="s">
        <v>75</v>
      </c>
      <c r="H202" s="19">
        <v>221</v>
      </c>
      <c r="I202" s="19">
        <v>12</v>
      </c>
      <c r="J202" s="19">
        <v>233</v>
      </c>
      <c r="K202" s="19">
        <v>27.61</v>
      </c>
      <c r="L202" s="19">
        <v>2.61</v>
      </c>
      <c r="M202" s="19">
        <v>146.96</v>
      </c>
      <c r="N202" s="19">
        <v>1450</v>
      </c>
      <c r="O202" s="19">
        <v>0.86627600000000005</v>
      </c>
      <c r="P202" s="495">
        <v>650458.11210799997</v>
      </c>
      <c r="Q202" s="49">
        <v>45658</v>
      </c>
      <c r="R202" s="50" t="s">
        <v>97</v>
      </c>
      <c r="S202" s="18" t="s">
        <v>61</v>
      </c>
      <c r="T202" s="183">
        <v>45678</v>
      </c>
      <c r="U202" s="51">
        <v>45679</v>
      </c>
      <c r="V202" s="195">
        <v>45684</v>
      </c>
      <c r="W202" s="51">
        <v>45685</v>
      </c>
      <c r="X202" s="165"/>
      <c r="Y202" s="172"/>
      <c r="Z202" s="15"/>
    </row>
    <row r="203" spans="2:26" s="59" customFormat="1" ht="20.5" hidden="1" customHeight="1" x14ac:dyDescent="0.35">
      <c r="B203" s="44"/>
      <c r="C203" s="48" t="s">
        <v>172</v>
      </c>
      <c r="D203" s="44" t="s">
        <v>77</v>
      </c>
      <c r="E203" s="44" t="s">
        <v>74</v>
      </c>
      <c r="F203" s="44" t="s">
        <v>278</v>
      </c>
      <c r="G203" s="44" t="s">
        <v>114</v>
      </c>
      <c r="H203" s="19">
        <v>252</v>
      </c>
      <c r="I203" s="19">
        <v>13</v>
      </c>
      <c r="J203" s="19">
        <v>265</v>
      </c>
      <c r="K203" s="19">
        <v>31.4</v>
      </c>
      <c r="L203" s="19">
        <v>2.89</v>
      </c>
      <c r="M203" s="19">
        <v>164.7</v>
      </c>
      <c r="N203" s="19">
        <v>1802</v>
      </c>
      <c r="O203" s="19">
        <v>0.86627600000000005</v>
      </c>
      <c r="P203" s="495">
        <v>752440.09410799993</v>
      </c>
      <c r="Q203" s="49">
        <v>45627</v>
      </c>
      <c r="R203" s="50" t="s">
        <v>97</v>
      </c>
      <c r="S203" s="18" t="s">
        <v>61</v>
      </c>
      <c r="T203" s="146">
        <v>45641</v>
      </c>
      <c r="U203" s="46">
        <v>45646</v>
      </c>
      <c r="V203" s="148">
        <v>45647</v>
      </c>
      <c r="W203" s="51">
        <v>45648</v>
      </c>
      <c r="X203" s="161"/>
      <c r="Y203" s="2">
        <v>3</v>
      </c>
      <c r="Z203" s="5"/>
    </row>
    <row r="204" spans="2:26" s="59" customFormat="1" ht="30" hidden="1" customHeight="1" x14ac:dyDescent="0.35">
      <c r="B204" s="44"/>
      <c r="C204" s="48" t="s">
        <v>173</v>
      </c>
      <c r="D204" s="44" t="s">
        <v>77</v>
      </c>
      <c r="E204" s="44" t="s">
        <v>74</v>
      </c>
      <c r="F204" s="44" t="s">
        <v>278</v>
      </c>
      <c r="G204" s="44" t="s">
        <v>114</v>
      </c>
      <c r="H204" s="19">
        <v>252</v>
      </c>
      <c r="I204" s="19">
        <v>13</v>
      </c>
      <c r="J204" s="19">
        <v>265</v>
      </c>
      <c r="K204" s="19">
        <v>31.4</v>
      </c>
      <c r="L204" s="19">
        <v>2.89</v>
      </c>
      <c r="M204" s="19">
        <v>164.7</v>
      </c>
      <c r="N204" s="19">
        <v>1802</v>
      </c>
      <c r="O204" s="19">
        <v>0.86627600000000005</v>
      </c>
      <c r="P204" s="495">
        <v>752440.09410799993</v>
      </c>
      <c r="Q204" s="49">
        <v>45627</v>
      </c>
      <c r="R204" s="50" t="s">
        <v>97</v>
      </c>
      <c r="S204" s="18" t="s">
        <v>61</v>
      </c>
      <c r="T204" s="182">
        <v>45645</v>
      </c>
      <c r="U204" s="147">
        <v>45651</v>
      </c>
      <c r="V204" s="194">
        <v>45652</v>
      </c>
      <c r="W204" s="51">
        <v>45653</v>
      </c>
      <c r="X204" s="161"/>
      <c r="Y204" s="2">
        <v>4</v>
      </c>
      <c r="Z204" s="5"/>
    </row>
    <row r="205" spans="2:26" s="59" customFormat="1" ht="19.5" hidden="1" customHeight="1" x14ac:dyDescent="0.35">
      <c r="B205" s="44"/>
      <c r="C205" s="48" t="s">
        <v>179</v>
      </c>
      <c r="D205" s="44" t="s">
        <v>77</v>
      </c>
      <c r="E205" s="44" t="s">
        <v>101</v>
      </c>
      <c r="F205" s="44" t="s">
        <v>278</v>
      </c>
      <c r="G205" s="44" t="s">
        <v>107</v>
      </c>
      <c r="H205" s="19">
        <v>268</v>
      </c>
      <c r="I205" s="19">
        <v>14</v>
      </c>
      <c r="J205" s="19">
        <v>282</v>
      </c>
      <c r="K205" s="19">
        <v>33.42</v>
      </c>
      <c r="L205" s="19">
        <v>3.15</v>
      </c>
      <c r="M205" s="19">
        <v>255.26</v>
      </c>
      <c r="N205" s="19">
        <v>1904</v>
      </c>
      <c r="O205" s="19">
        <v>0.86627600000000005</v>
      </c>
      <c r="P205" s="495">
        <v>745277.51610799995</v>
      </c>
      <c r="Q205" s="49">
        <v>45658</v>
      </c>
      <c r="R205" s="50" t="s">
        <v>97</v>
      </c>
      <c r="S205" s="18" t="s">
        <v>61</v>
      </c>
      <c r="T205" s="146">
        <v>45651</v>
      </c>
      <c r="U205" s="46">
        <v>45654</v>
      </c>
      <c r="V205" s="148">
        <v>45657</v>
      </c>
      <c r="W205" s="51">
        <v>45659</v>
      </c>
      <c r="X205" s="161"/>
      <c r="Y205" s="2"/>
      <c r="Z205" s="5"/>
    </row>
    <row r="206" spans="2:26" s="59" customFormat="1" ht="19" hidden="1" customHeight="1" x14ac:dyDescent="0.35">
      <c r="B206" s="44"/>
      <c r="C206" s="48" t="s">
        <v>191</v>
      </c>
      <c r="D206" s="44" t="s">
        <v>65</v>
      </c>
      <c r="E206" s="44" t="s">
        <v>74</v>
      </c>
      <c r="F206" s="44" t="s">
        <v>278</v>
      </c>
      <c r="G206" s="44" t="s">
        <v>75</v>
      </c>
      <c r="H206" s="19">
        <v>221</v>
      </c>
      <c r="I206" s="19">
        <v>12</v>
      </c>
      <c r="J206" s="19">
        <v>233</v>
      </c>
      <c r="K206" s="19">
        <v>27.61</v>
      </c>
      <c r="L206" s="19">
        <v>2.61</v>
      </c>
      <c r="M206" s="19">
        <v>146.96</v>
      </c>
      <c r="N206" s="19">
        <v>1450</v>
      </c>
      <c r="O206" s="19">
        <v>0.86627600000000005</v>
      </c>
      <c r="P206" s="495">
        <v>650458.11210799997</v>
      </c>
      <c r="Q206" s="49">
        <v>45658</v>
      </c>
      <c r="R206" s="50" t="s">
        <v>97</v>
      </c>
      <c r="S206" s="18" t="s">
        <v>61</v>
      </c>
      <c r="T206" s="629">
        <v>45651</v>
      </c>
      <c r="U206" s="630">
        <v>45679</v>
      </c>
      <c r="V206" s="634">
        <v>45680</v>
      </c>
      <c r="W206" s="51">
        <v>45680</v>
      </c>
      <c r="X206" s="163"/>
      <c r="Y206" s="172"/>
      <c r="Z206" s="15"/>
    </row>
    <row r="207" spans="2:26" s="59" customFormat="1" ht="20.5" hidden="1" customHeight="1" x14ac:dyDescent="0.35">
      <c r="B207" s="44">
        <v>7</v>
      </c>
      <c r="C207" s="48" t="s">
        <v>190</v>
      </c>
      <c r="D207" s="44" t="s">
        <v>63</v>
      </c>
      <c r="E207" s="44" t="s">
        <v>74</v>
      </c>
      <c r="F207" s="44" t="s">
        <v>278</v>
      </c>
      <c r="G207" s="44" t="s">
        <v>114</v>
      </c>
      <c r="H207" s="19">
        <v>252</v>
      </c>
      <c r="I207" s="19">
        <v>13</v>
      </c>
      <c r="J207" s="19">
        <v>265</v>
      </c>
      <c r="K207" s="19">
        <v>31.4</v>
      </c>
      <c r="L207" s="19">
        <v>2.89</v>
      </c>
      <c r="M207" s="19">
        <v>164.7</v>
      </c>
      <c r="N207" s="19">
        <v>1802</v>
      </c>
      <c r="O207" s="19">
        <v>0.86627600000000005</v>
      </c>
      <c r="P207" s="495">
        <v>752440.09410799993</v>
      </c>
      <c r="Q207" s="49">
        <v>45658</v>
      </c>
      <c r="R207" s="50" t="s">
        <v>94</v>
      </c>
      <c r="S207" s="18" t="s">
        <v>61</v>
      </c>
      <c r="T207" s="146">
        <v>45650</v>
      </c>
      <c r="U207" s="46">
        <v>45658</v>
      </c>
      <c r="V207" s="148">
        <v>45661</v>
      </c>
      <c r="W207" s="51">
        <v>45662</v>
      </c>
      <c r="X207" s="161"/>
      <c r="Y207" s="2"/>
      <c r="Z207" s="5"/>
    </row>
    <row r="208" spans="2:26" ht="32" hidden="1" customHeight="1" x14ac:dyDescent="0.35">
      <c r="B208" s="44"/>
      <c r="C208" s="44" t="s">
        <v>193</v>
      </c>
      <c r="D208" s="44" t="s">
        <v>63</v>
      </c>
      <c r="E208" s="44" t="s">
        <v>91</v>
      </c>
      <c r="F208" s="44" t="s">
        <v>278</v>
      </c>
      <c r="G208" s="44" t="s">
        <v>105</v>
      </c>
      <c r="H208" s="19">
        <v>419</v>
      </c>
      <c r="I208" s="19">
        <v>24</v>
      </c>
      <c r="J208" s="19">
        <v>443</v>
      </c>
      <c r="K208" s="19">
        <v>52.36</v>
      </c>
      <c r="L208" s="19">
        <v>5.43</v>
      </c>
      <c r="M208" s="19">
        <v>425.04</v>
      </c>
      <c r="N208" s="19">
        <v>2850</v>
      </c>
      <c r="O208" s="19">
        <v>0.86627600000000005</v>
      </c>
      <c r="P208" s="495">
        <v>1161364.312108</v>
      </c>
      <c r="Q208" s="49">
        <v>45658</v>
      </c>
      <c r="R208" s="50" t="s">
        <v>194</v>
      </c>
      <c r="S208" s="18" t="s">
        <v>61</v>
      </c>
      <c r="T208" s="183">
        <v>45654</v>
      </c>
      <c r="U208" s="51">
        <v>45654</v>
      </c>
      <c r="V208" s="195">
        <v>45665</v>
      </c>
      <c r="W208" s="51">
        <v>45673</v>
      </c>
      <c r="X208" s="163"/>
      <c r="Y208" s="172"/>
      <c r="Z208" s="15"/>
    </row>
    <row r="209" spans="2:26" ht="22" hidden="1" customHeight="1" x14ac:dyDescent="0.35">
      <c r="B209" s="44"/>
      <c r="C209" s="48" t="s">
        <v>183</v>
      </c>
      <c r="D209" s="44" t="s">
        <v>63</v>
      </c>
      <c r="E209" s="44" t="s">
        <v>101</v>
      </c>
      <c r="F209" s="44" t="s">
        <v>278</v>
      </c>
      <c r="G209" s="44" t="s">
        <v>107</v>
      </c>
      <c r="H209" s="19">
        <v>268</v>
      </c>
      <c r="I209" s="19">
        <v>14</v>
      </c>
      <c r="J209" s="19">
        <v>282</v>
      </c>
      <c r="K209" s="19">
        <v>33.42</v>
      </c>
      <c r="L209" s="19">
        <v>3.15</v>
      </c>
      <c r="M209" s="19">
        <v>255.26</v>
      </c>
      <c r="N209" s="19">
        <v>1904</v>
      </c>
      <c r="O209" s="19">
        <v>0.86627600000000005</v>
      </c>
      <c r="P209" s="495">
        <v>745277.51610799995</v>
      </c>
      <c r="Q209" s="49">
        <v>45627</v>
      </c>
      <c r="R209" s="50" t="s">
        <v>80</v>
      </c>
      <c r="S209" s="18" t="s">
        <v>61</v>
      </c>
      <c r="T209" s="146">
        <v>45649</v>
      </c>
      <c r="U209" s="46">
        <v>45651</v>
      </c>
      <c r="V209" s="148">
        <v>45655</v>
      </c>
      <c r="W209" s="51">
        <v>45655</v>
      </c>
      <c r="X209" s="161"/>
      <c r="Y209" s="2">
        <v>4</v>
      </c>
    </row>
    <row r="210" spans="2:26" ht="26.5" hidden="1" customHeight="1" x14ac:dyDescent="0.35">
      <c r="B210" s="43"/>
      <c r="C210" s="48" t="s">
        <v>700</v>
      </c>
      <c r="D210" s="44" t="s">
        <v>170</v>
      </c>
      <c r="E210" s="44" t="s">
        <v>91</v>
      </c>
      <c r="F210" s="44" t="s">
        <v>278</v>
      </c>
      <c r="G210" s="19"/>
      <c r="H210" s="19">
        <f>K210*8</f>
        <v>758.8</v>
      </c>
      <c r="I210" s="19">
        <f>L210*4.4</f>
        <v>40.216000000000008</v>
      </c>
      <c r="J210" s="19">
        <f>SUM(H210:I210)</f>
        <v>799.01599999999996</v>
      </c>
      <c r="K210" s="19">
        <v>94.85</v>
      </c>
      <c r="L210" s="19">
        <v>9.14</v>
      </c>
      <c r="M210" s="19">
        <v>697.81</v>
      </c>
      <c r="N210" s="19">
        <v>5870</v>
      </c>
      <c r="O210" s="602">
        <v>1.768</v>
      </c>
      <c r="P210" s="19"/>
      <c r="Q210" s="49">
        <v>46005</v>
      </c>
      <c r="R210" s="52" t="s">
        <v>548</v>
      </c>
      <c r="S210" s="51" t="s">
        <v>61</v>
      </c>
      <c r="T210" s="143"/>
      <c r="U210" s="138"/>
      <c r="V210" s="149"/>
      <c r="W210" s="138">
        <v>46004</v>
      </c>
      <c r="X210" s="161"/>
    </row>
    <row r="211" spans="2:26" ht="23" hidden="1" customHeight="1" x14ac:dyDescent="0.35">
      <c r="B211" s="43"/>
      <c r="C211" s="48" t="s">
        <v>701</v>
      </c>
      <c r="D211" s="44" t="s">
        <v>703</v>
      </c>
      <c r="E211" s="43" t="s">
        <v>58</v>
      </c>
      <c r="F211" s="44" t="s">
        <v>278</v>
      </c>
      <c r="G211" s="19"/>
      <c r="H211" s="19">
        <f>K211*8</f>
        <v>804.8</v>
      </c>
      <c r="I211" s="19">
        <f>L211*4.4</f>
        <v>38.896000000000001</v>
      </c>
      <c r="J211" s="19">
        <f>SUM(H211:I211)</f>
        <v>843.69599999999991</v>
      </c>
      <c r="K211" s="19">
        <v>100.6</v>
      </c>
      <c r="L211" s="19">
        <v>8.84</v>
      </c>
      <c r="M211" s="19">
        <v>552.01</v>
      </c>
      <c r="N211" s="19">
        <v>5671.38</v>
      </c>
      <c r="O211" s="602">
        <v>1.768</v>
      </c>
      <c r="P211" s="19"/>
      <c r="Q211" s="49">
        <v>46005</v>
      </c>
      <c r="R211" s="52" t="s">
        <v>548</v>
      </c>
      <c r="S211" s="51" t="s">
        <v>61</v>
      </c>
      <c r="T211" s="143"/>
      <c r="U211" s="138"/>
      <c r="V211" s="149"/>
      <c r="W211" s="138">
        <v>46005</v>
      </c>
      <c r="X211" s="161"/>
    </row>
    <row r="212" spans="2:26" ht="23" hidden="1" customHeight="1" x14ac:dyDescent="0.35">
      <c r="B212" s="44"/>
      <c r="C212" s="48" t="s">
        <v>221</v>
      </c>
      <c r="D212" s="44" t="s">
        <v>68</v>
      </c>
      <c r="E212" s="44" t="s">
        <v>74</v>
      </c>
      <c r="F212" s="44" t="s">
        <v>278</v>
      </c>
      <c r="G212" s="44" t="s">
        <v>75</v>
      </c>
      <c r="H212" s="19">
        <v>221</v>
      </c>
      <c r="I212" s="19">
        <v>12</v>
      </c>
      <c r="J212" s="19">
        <v>233</v>
      </c>
      <c r="K212" s="19">
        <v>27.61</v>
      </c>
      <c r="L212" s="19">
        <v>2.61</v>
      </c>
      <c r="M212" s="19">
        <v>146.96</v>
      </c>
      <c r="N212" s="19">
        <v>1450</v>
      </c>
      <c r="O212" s="19">
        <v>0.86627600000000005</v>
      </c>
      <c r="P212" s="495">
        <v>650458.11210799997</v>
      </c>
      <c r="Q212" s="49">
        <v>45658</v>
      </c>
      <c r="R212" s="50" t="s">
        <v>115</v>
      </c>
      <c r="S212" s="18" t="s">
        <v>61</v>
      </c>
      <c r="T212" s="146">
        <v>45680</v>
      </c>
      <c r="U212" s="46">
        <v>45684</v>
      </c>
      <c r="V212" s="148">
        <v>45686</v>
      </c>
      <c r="W212" s="51">
        <v>45687</v>
      </c>
      <c r="X212" s="161"/>
    </row>
    <row r="213" spans="2:26" ht="24.5" hidden="1" customHeight="1" x14ac:dyDescent="0.35">
      <c r="B213" s="44">
        <v>6</v>
      </c>
      <c r="C213" s="48" t="s">
        <v>216</v>
      </c>
      <c r="D213" s="48" t="s">
        <v>79</v>
      </c>
      <c r="E213" s="44" t="s">
        <v>74</v>
      </c>
      <c r="F213" s="44" t="s">
        <v>278</v>
      </c>
      <c r="G213" s="44" t="s">
        <v>75</v>
      </c>
      <c r="H213" s="19">
        <v>221</v>
      </c>
      <c r="I213" s="19">
        <v>12</v>
      </c>
      <c r="J213" s="19">
        <v>233</v>
      </c>
      <c r="K213" s="19">
        <v>27.61</v>
      </c>
      <c r="L213" s="19">
        <v>2.61</v>
      </c>
      <c r="M213" s="19">
        <v>146.96</v>
      </c>
      <c r="N213" s="19">
        <v>1450</v>
      </c>
      <c r="O213" s="19">
        <v>0.86627600000000005</v>
      </c>
      <c r="P213" s="495">
        <v>650458.11210799997</v>
      </c>
      <c r="Q213" s="49">
        <v>45689</v>
      </c>
      <c r="R213" s="50" t="s">
        <v>115</v>
      </c>
      <c r="S213" s="18" t="s">
        <v>61</v>
      </c>
      <c r="T213" s="146">
        <v>45671</v>
      </c>
      <c r="U213" s="46">
        <v>45673</v>
      </c>
      <c r="V213" s="148">
        <v>45688</v>
      </c>
      <c r="W213" s="51">
        <v>45692</v>
      </c>
      <c r="X213" s="161"/>
      <c r="Y213" s="2"/>
    </row>
    <row r="214" spans="2:26" ht="24" hidden="1" customHeight="1" x14ac:dyDescent="0.35">
      <c r="B214" s="44"/>
      <c r="C214" s="44" t="s">
        <v>187</v>
      </c>
      <c r="D214" s="44" t="s">
        <v>79</v>
      </c>
      <c r="E214" s="44" t="s">
        <v>74</v>
      </c>
      <c r="F214" s="44" t="s">
        <v>278</v>
      </c>
      <c r="G214" s="44" t="s">
        <v>75</v>
      </c>
      <c r="H214" s="19">
        <v>221</v>
      </c>
      <c r="I214" s="19">
        <v>12</v>
      </c>
      <c r="J214" s="19">
        <v>233</v>
      </c>
      <c r="K214" s="19">
        <v>27.61</v>
      </c>
      <c r="L214" s="19">
        <v>2.61</v>
      </c>
      <c r="M214" s="19">
        <v>146.96</v>
      </c>
      <c r="N214" s="19">
        <v>1450</v>
      </c>
      <c r="O214" s="19">
        <v>0.86627600000000005</v>
      </c>
      <c r="P214" s="495">
        <v>650458.11210799997</v>
      </c>
      <c r="Q214" s="49">
        <v>45689</v>
      </c>
      <c r="R214" s="50" t="s">
        <v>80</v>
      </c>
      <c r="S214" s="18" t="s">
        <v>61</v>
      </c>
      <c r="T214" s="183">
        <v>45648</v>
      </c>
      <c r="U214" s="51">
        <v>45696</v>
      </c>
      <c r="V214" s="195">
        <v>45691</v>
      </c>
      <c r="W214" s="51">
        <v>45716</v>
      </c>
      <c r="X214" s="163"/>
      <c r="Y214" s="172"/>
      <c r="Z214" s="15"/>
    </row>
    <row r="215" spans="2:26" ht="24" hidden="1" customHeight="1" x14ac:dyDescent="0.35">
      <c r="B215" s="44"/>
      <c r="C215" s="48" t="s">
        <v>554</v>
      </c>
      <c r="D215" s="44" t="s">
        <v>77</v>
      </c>
      <c r="E215" s="44" t="s">
        <v>101</v>
      </c>
      <c r="F215" s="44" t="s">
        <v>278</v>
      </c>
      <c r="G215" s="44"/>
      <c r="H215" s="19">
        <f>K215*8</f>
        <v>267.36</v>
      </c>
      <c r="I215" s="19">
        <f>L215*4.4</f>
        <v>13.860000000000001</v>
      </c>
      <c r="J215" s="19">
        <f>SUM(H215:I215)</f>
        <v>281.22000000000003</v>
      </c>
      <c r="K215" s="19">
        <v>33.42</v>
      </c>
      <c r="L215" s="19">
        <v>3.15</v>
      </c>
      <c r="M215" s="19">
        <v>255.26</v>
      </c>
      <c r="N215" s="19">
        <v>1904</v>
      </c>
      <c r="O215" s="19">
        <v>0.86627600000000005</v>
      </c>
      <c r="P215" s="495">
        <v>705045.34674800001</v>
      </c>
      <c r="Q215" s="49">
        <v>45914</v>
      </c>
      <c r="R215" s="50" t="s">
        <v>60</v>
      </c>
      <c r="S215" s="51" t="s">
        <v>61</v>
      </c>
      <c r="T215" s="143"/>
      <c r="U215" s="138"/>
      <c r="V215" s="149"/>
      <c r="W215" s="510">
        <v>45930</v>
      </c>
      <c r="X215" s="161"/>
    </row>
    <row r="216" spans="2:26" ht="23.5" hidden="1" customHeight="1" x14ac:dyDescent="0.35">
      <c r="B216" s="44">
        <v>13</v>
      </c>
      <c r="C216" s="48" t="s">
        <v>236</v>
      </c>
      <c r="D216" s="44" t="s">
        <v>65</v>
      </c>
      <c r="E216" s="44" t="s">
        <v>101</v>
      </c>
      <c r="F216" s="44" t="s">
        <v>278</v>
      </c>
      <c r="G216" s="44" t="s">
        <v>102</v>
      </c>
      <c r="H216" s="19">
        <v>236</v>
      </c>
      <c r="I216" s="19">
        <v>13</v>
      </c>
      <c r="J216" s="19">
        <v>249</v>
      </c>
      <c r="K216" s="19">
        <v>29.49</v>
      </c>
      <c r="L216" s="19">
        <v>2.86</v>
      </c>
      <c r="M216" s="19">
        <v>233.05</v>
      </c>
      <c r="N216" s="19">
        <v>1526</v>
      </c>
      <c r="O216" s="19">
        <v>0.86627600000000005</v>
      </c>
      <c r="P216" s="495">
        <v>645061.94810799998</v>
      </c>
      <c r="Q216" s="49">
        <v>45689</v>
      </c>
      <c r="R216" s="50" t="s">
        <v>115</v>
      </c>
      <c r="S216" s="18" t="s">
        <v>61</v>
      </c>
      <c r="T216" s="146">
        <v>45688</v>
      </c>
      <c r="U216" s="46">
        <v>45691</v>
      </c>
      <c r="V216" s="148">
        <v>45695</v>
      </c>
      <c r="W216" s="51">
        <v>45696</v>
      </c>
      <c r="X216" s="161"/>
    </row>
    <row r="217" spans="2:26" ht="18.5" hidden="1" customHeight="1" x14ac:dyDescent="0.35">
      <c r="B217" s="43"/>
      <c r="C217" s="48" t="s">
        <v>702</v>
      </c>
      <c r="D217" s="44" t="s">
        <v>150</v>
      </c>
      <c r="E217" s="44" t="s">
        <v>101</v>
      </c>
      <c r="F217" s="44" t="s">
        <v>278</v>
      </c>
      <c r="G217" s="19"/>
      <c r="H217" s="19">
        <f>K217*8</f>
        <v>835.52</v>
      </c>
      <c r="I217" s="19">
        <f>L217*4.4</f>
        <v>36.475999999999999</v>
      </c>
      <c r="J217" s="19">
        <f>SUM(H217:I217)</f>
        <v>871.99599999999998</v>
      </c>
      <c r="K217" s="19">
        <v>104.44</v>
      </c>
      <c r="L217" s="19">
        <v>8.2899999999999991</v>
      </c>
      <c r="M217" s="19">
        <v>635.99</v>
      </c>
      <c r="N217" s="19">
        <v>5172</v>
      </c>
      <c r="O217" s="19">
        <v>2.3490000000000002</v>
      </c>
      <c r="P217" s="19"/>
      <c r="Q217" s="49">
        <v>45944</v>
      </c>
      <c r="R217" s="50" t="s">
        <v>548</v>
      </c>
      <c r="S217" s="51" t="s">
        <v>61</v>
      </c>
      <c r="T217" s="518"/>
      <c r="U217" s="510"/>
      <c r="V217" s="633"/>
      <c r="W217" s="510">
        <v>45947</v>
      </c>
      <c r="X217" s="161"/>
    </row>
    <row r="218" spans="2:26" ht="25.5" hidden="1" customHeight="1" x14ac:dyDescent="0.35">
      <c r="B218" s="44">
        <v>8</v>
      </c>
      <c r="C218" s="48" t="s">
        <v>224</v>
      </c>
      <c r="D218" s="44" t="s">
        <v>65</v>
      </c>
      <c r="E218" s="44" t="s">
        <v>101</v>
      </c>
      <c r="F218" s="44" t="s">
        <v>278</v>
      </c>
      <c r="G218" s="44" t="s">
        <v>102</v>
      </c>
      <c r="H218" s="19">
        <v>236</v>
      </c>
      <c r="I218" s="19">
        <v>13</v>
      </c>
      <c r="J218" s="19">
        <v>249</v>
      </c>
      <c r="K218" s="19">
        <v>29.49</v>
      </c>
      <c r="L218" s="19">
        <v>2.86</v>
      </c>
      <c r="M218" s="19">
        <v>233.05</v>
      </c>
      <c r="N218" s="19">
        <v>1526</v>
      </c>
      <c r="O218" s="19">
        <v>0.86627600000000005</v>
      </c>
      <c r="P218" s="495">
        <v>645061.94810799998</v>
      </c>
      <c r="Q218" s="49">
        <v>45689</v>
      </c>
      <c r="R218" s="50" t="s">
        <v>94</v>
      </c>
      <c r="S218" s="18" t="s">
        <v>61</v>
      </c>
      <c r="T218" s="146">
        <v>45690</v>
      </c>
      <c r="U218" s="46">
        <v>45700</v>
      </c>
      <c r="V218" s="148">
        <v>45704</v>
      </c>
      <c r="W218" s="51">
        <v>45712</v>
      </c>
      <c r="X218" s="161"/>
    </row>
    <row r="219" spans="2:26" ht="15.5" hidden="1" x14ac:dyDescent="0.35">
      <c r="B219" s="44">
        <v>9</v>
      </c>
      <c r="C219" s="48" t="s">
        <v>226</v>
      </c>
      <c r="D219" s="44" t="s">
        <v>77</v>
      </c>
      <c r="E219" s="44" t="s">
        <v>101</v>
      </c>
      <c r="F219" s="44" t="s">
        <v>278</v>
      </c>
      <c r="G219" s="44" t="s">
        <v>107</v>
      </c>
      <c r="H219" s="19">
        <v>268</v>
      </c>
      <c r="I219" s="19">
        <v>14</v>
      </c>
      <c r="J219" s="19">
        <v>282</v>
      </c>
      <c r="K219" s="19">
        <v>33.42</v>
      </c>
      <c r="L219" s="19">
        <v>3.15</v>
      </c>
      <c r="M219" s="19">
        <v>255.26</v>
      </c>
      <c r="N219" s="19">
        <v>1904</v>
      </c>
      <c r="O219" s="19">
        <v>0.86627600000000005</v>
      </c>
      <c r="P219" s="495">
        <v>745277.51610799995</v>
      </c>
      <c r="Q219" s="49">
        <v>45689</v>
      </c>
      <c r="R219" s="50" t="s">
        <v>94</v>
      </c>
      <c r="S219" s="18" t="s">
        <v>61</v>
      </c>
      <c r="T219" s="146">
        <v>45705</v>
      </c>
      <c r="U219" s="46">
        <v>45706</v>
      </c>
      <c r="V219" s="148">
        <v>45713</v>
      </c>
      <c r="W219" s="51">
        <v>45716</v>
      </c>
      <c r="X219" s="161"/>
    </row>
    <row r="220" spans="2:26" ht="15.5" hidden="1" x14ac:dyDescent="0.35">
      <c r="B220" s="44"/>
      <c r="C220" s="48" t="s">
        <v>192</v>
      </c>
      <c r="D220" s="44" t="s">
        <v>65</v>
      </c>
      <c r="E220" s="44" t="s">
        <v>74</v>
      </c>
      <c r="F220" s="44" t="s">
        <v>278</v>
      </c>
      <c r="G220" s="44" t="s">
        <v>75</v>
      </c>
      <c r="H220" s="19">
        <v>221</v>
      </c>
      <c r="I220" s="19">
        <v>12</v>
      </c>
      <c r="J220" s="19">
        <v>233</v>
      </c>
      <c r="K220" s="19">
        <v>27.61</v>
      </c>
      <c r="L220" s="19">
        <v>2.61</v>
      </c>
      <c r="M220" s="19">
        <v>146.96</v>
      </c>
      <c r="N220" s="19">
        <v>1450</v>
      </c>
      <c r="O220" s="19">
        <v>0.86627600000000005</v>
      </c>
      <c r="P220" s="495">
        <v>650458.11210799997</v>
      </c>
      <c r="Q220" s="49">
        <v>45658</v>
      </c>
      <c r="R220" s="50" t="s">
        <v>82</v>
      </c>
      <c r="S220" s="18" t="s">
        <v>61</v>
      </c>
      <c r="T220" s="183">
        <v>45651</v>
      </c>
      <c r="U220" s="51">
        <v>45655</v>
      </c>
      <c r="V220" s="195">
        <v>45677</v>
      </c>
      <c r="W220" s="51">
        <v>45678</v>
      </c>
      <c r="X220" s="163"/>
      <c r="Y220" s="172"/>
      <c r="Z220" s="15"/>
    </row>
    <row r="221" spans="2:26" ht="15.5" hidden="1" x14ac:dyDescent="0.35">
      <c r="B221" s="44">
        <v>6</v>
      </c>
      <c r="C221" s="44" t="s">
        <v>188</v>
      </c>
      <c r="D221" s="44" t="s">
        <v>65</v>
      </c>
      <c r="E221" s="44" t="s">
        <v>74</v>
      </c>
      <c r="F221" s="44" t="s">
        <v>278</v>
      </c>
      <c r="G221" s="44" t="s">
        <v>75</v>
      </c>
      <c r="H221" s="19">
        <v>221</v>
      </c>
      <c r="I221" s="19">
        <v>12</v>
      </c>
      <c r="J221" s="19">
        <v>233</v>
      </c>
      <c r="K221" s="19">
        <v>27.61</v>
      </c>
      <c r="L221" s="19">
        <v>2.61</v>
      </c>
      <c r="M221" s="19">
        <v>146.96</v>
      </c>
      <c r="N221" s="19">
        <v>1450</v>
      </c>
      <c r="O221" s="19">
        <v>0.86627600000000005</v>
      </c>
      <c r="P221" s="495">
        <v>650458.11210799997</v>
      </c>
      <c r="Q221" s="49">
        <v>45689</v>
      </c>
      <c r="R221" s="50" t="s">
        <v>94</v>
      </c>
      <c r="S221" s="18" t="s">
        <v>61</v>
      </c>
      <c r="T221" s="183">
        <v>45652</v>
      </c>
      <c r="U221" s="51">
        <v>45694</v>
      </c>
      <c r="V221" s="195">
        <v>45695</v>
      </c>
      <c r="W221" s="51">
        <v>45698</v>
      </c>
      <c r="X221" s="163"/>
      <c r="Y221" s="172"/>
      <c r="Z221" s="15"/>
    </row>
    <row r="222" spans="2:26" ht="22" hidden="1" customHeight="1" x14ac:dyDescent="0.35">
      <c r="B222" s="44"/>
      <c r="C222" s="44" t="s">
        <v>189</v>
      </c>
      <c r="D222" s="44" t="s">
        <v>77</v>
      </c>
      <c r="E222" s="44" t="s">
        <v>74</v>
      </c>
      <c r="F222" s="44" t="s">
        <v>278</v>
      </c>
      <c r="G222" s="44" t="s">
        <v>114</v>
      </c>
      <c r="H222" s="19">
        <v>252</v>
      </c>
      <c r="I222" s="19">
        <v>13</v>
      </c>
      <c r="J222" s="19">
        <v>265</v>
      </c>
      <c r="K222" s="19">
        <v>31.4</v>
      </c>
      <c r="L222" s="19">
        <v>2.89</v>
      </c>
      <c r="M222" s="19">
        <v>164.7</v>
      </c>
      <c r="N222" s="19">
        <v>1802</v>
      </c>
      <c r="O222" s="19">
        <v>0.86627600000000005</v>
      </c>
      <c r="P222" s="495">
        <v>752440.09410799993</v>
      </c>
      <c r="Q222" s="49">
        <v>45658</v>
      </c>
      <c r="R222" s="50" t="s">
        <v>82</v>
      </c>
      <c r="S222" s="18" t="s">
        <v>61</v>
      </c>
      <c r="T222" s="183">
        <v>45649</v>
      </c>
      <c r="U222" s="51">
        <v>45655</v>
      </c>
      <c r="V222" s="195">
        <v>45670</v>
      </c>
      <c r="W222" s="51">
        <v>45672</v>
      </c>
      <c r="X222" s="163"/>
      <c r="Y222" s="172"/>
      <c r="Z222" s="15"/>
    </row>
    <row r="223" spans="2:26" ht="15.5" hidden="1" x14ac:dyDescent="0.35">
      <c r="B223" s="44">
        <v>4</v>
      </c>
      <c r="C223" s="48" t="s">
        <v>243</v>
      </c>
      <c r="D223" s="44" t="s">
        <v>132</v>
      </c>
      <c r="E223" s="44" t="s">
        <v>74</v>
      </c>
      <c r="F223" s="44" t="s">
        <v>278</v>
      </c>
      <c r="G223" s="44" t="s">
        <v>168</v>
      </c>
      <c r="H223" s="19">
        <f>K223*8</f>
        <v>610.79999999999995</v>
      </c>
      <c r="I223" s="19">
        <f>L223*4.4</f>
        <v>27.808000000000003</v>
      </c>
      <c r="J223" s="19">
        <f>SUBTOTAL(9,H223:I223)</f>
        <v>0</v>
      </c>
      <c r="K223" s="19">
        <v>76.349999999999994</v>
      </c>
      <c r="L223" s="19">
        <v>6.32</v>
      </c>
      <c r="M223" s="19">
        <v>385.79</v>
      </c>
      <c r="N223" s="19">
        <v>3898</v>
      </c>
      <c r="O223" s="19">
        <v>2.348757</v>
      </c>
      <c r="P223" s="495">
        <v>1761921.9257309998</v>
      </c>
      <c r="Q223" s="49">
        <v>45839</v>
      </c>
      <c r="R223" s="50" t="s">
        <v>60</v>
      </c>
      <c r="S223" s="18" t="s">
        <v>61</v>
      </c>
      <c r="T223" s="146">
        <v>45691</v>
      </c>
      <c r="U223" s="627"/>
      <c r="V223" s="627"/>
      <c r="W223" s="51">
        <v>45853</v>
      </c>
      <c r="X223" s="637" t="s">
        <v>244</v>
      </c>
    </row>
    <row r="224" spans="2:26" ht="15.5" hidden="1" x14ac:dyDescent="0.35">
      <c r="B224" s="44">
        <v>7</v>
      </c>
      <c r="C224" s="48" t="s">
        <v>217</v>
      </c>
      <c r="D224" s="44" t="s">
        <v>63</v>
      </c>
      <c r="E224" s="44" t="s">
        <v>74</v>
      </c>
      <c r="F224" s="44" t="s">
        <v>278</v>
      </c>
      <c r="G224" s="44" t="s">
        <v>114</v>
      </c>
      <c r="H224" s="19">
        <v>252</v>
      </c>
      <c r="I224" s="19">
        <v>13</v>
      </c>
      <c r="J224" s="19">
        <v>265</v>
      </c>
      <c r="K224" s="19">
        <v>31.4</v>
      </c>
      <c r="L224" s="19">
        <v>2.89</v>
      </c>
      <c r="M224" s="19">
        <v>164.7</v>
      </c>
      <c r="N224" s="19">
        <v>1802</v>
      </c>
      <c r="O224" s="19">
        <v>0.86627600000000005</v>
      </c>
      <c r="P224" s="495">
        <v>752440.09410799993</v>
      </c>
      <c r="Q224" s="49">
        <v>45689</v>
      </c>
      <c r="R224" s="50" t="s">
        <v>108</v>
      </c>
      <c r="S224" s="18" t="s">
        <v>61</v>
      </c>
      <c r="T224" s="146">
        <v>45666</v>
      </c>
      <c r="U224" s="632">
        <v>45694</v>
      </c>
      <c r="V224" s="627">
        <v>45696</v>
      </c>
      <c r="W224" s="51">
        <v>45700</v>
      </c>
      <c r="X224" s="161"/>
      <c r="Y224" s="2"/>
    </row>
    <row r="225" spans="2:25" ht="25" customHeight="1" x14ac:dyDescent="0.35">
      <c r="B225" s="43"/>
      <c r="C225" s="48" t="s">
        <v>704</v>
      </c>
      <c r="D225" s="44" t="s">
        <v>77</v>
      </c>
      <c r="E225" s="43"/>
      <c r="F225" s="44" t="s">
        <v>278</v>
      </c>
      <c r="G225" s="19"/>
      <c r="H225" s="19">
        <f>K225*8</f>
        <v>0</v>
      </c>
      <c r="I225" s="19">
        <f>L225*4.4</f>
        <v>0</v>
      </c>
      <c r="J225" s="19">
        <f>SUM(H225:I225)</f>
        <v>0</v>
      </c>
      <c r="K225" s="19"/>
      <c r="L225" s="19"/>
      <c r="M225" s="19"/>
      <c r="N225" s="19"/>
      <c r="O225" s="19"/>
      <c r="P225" s="19"/>
      <c r="Q225" s="49">
        <v>46095</v>
      </c>
      <c r="R225" s="52" t="s">
        <v>548</v>
      </c>
      <c r="S225" s="18" t="s">
        <v>61</v>
      </c>
      <c r="T225" s="58"/>
      <c r="U225" s="58"/>
      <c r="V225" s="58"/>
      <c r="W225" s="658">
        <v>46091</v>
      </c>
      <c r="X225" s="161"/>
    </row>
    <row r="226" spans="2:25" ht="15.5" hidden="1" x14ac:dyDescent="0.35">
      <c r="B226" s="44">
        <v>8</v>
      </c>
      <c r="C226" s="48" t="s">
        <v>219</v>
      </c>
      <c r="D226" s="44" t="s">
        <v>65</v>
      </c>
      <c r="E226" s="44" t="s">
        <v>74</v>
      </c>
      <c r="F226" s="44" t="s">
        <v>278</v>
      </c>
      <c r="G226" s="44" t="s">
        <v>75</v>
      </c>
      <c r="H226" s="19">
        <v>221</v>
      </c>
      <c r="I226" s="19">
        <v>12</v>
      </c>
      <c r="J226" s="19">
        <v>233</v>
      </c>
      <c r="K226" s="19">
        <v>27.61</v>
      </c>
      <c r="L226" s="19">
        <v>2.61</v>
      </c>
      <c r="M226" s="19">
        <v>146.96</v>
      </c>
      <c r="N226" s="19">
        <v>1450</v>
      </c>
      <c r="O226" s="19">
        <v>0.86627600000000005</v>
      </c>
      <c r="P226" s="495">
        <v>650458.11210799997</v>
      </c>
      <c r="Q226" s="49">
        <v>45689</v>
      </c>
      <c r="R226" s="50" t="s">
        <v>108</v>
      </c>
      <c r="S226" s="18" t="s">
        <v>61</v>
      </c>
      <c r="T226" s="627">
        <v>45672</v>
      </c>
      <c r="U226" s="627">
        <v>45707</v>
      </c>
      <c r="V226" s="627">
        <v>45707</v>
      </c>
      <c r="W226" s="51">
        <v>45710</v>
      </c>
      <c r="X226" s="161"/>
      <c r="Y226" s="2"/>
    </row>
    <row r="227" spans="2:25" ht="15.5" hidden="1" x14ac:dyDescent="0.35">
      <c r="B227" s="44">
        <v>12</v>
      </c>
      <c r="C227" s="48" t="s">
        <v>233</v>
      </c>
      <c r="D227" s="44" t="s">
        <v>79</v>
      </c>
      <c r="E227" s="44" t="s">
        <v>74</v>
      </c>
      <c r="F227" s="44" t="s">
        <v>278</v>
      </c>
      <c r="G227" s="44" t="s">
        <v>75</v>
      </c>
      <c r="H227" s="19">
        <v>221</v>
      </c>
      <c r="I227" s="19">
        <v>12</v>
      </c>
      <c r="J227" s="19">
        <v>233</v>
      </c>
      <c r="K227" s="19">
        <v>27.61</v>
      </c>
      <c r="L227" s="19">
        <v>2.61</v>
      </c>
      <c r="M227" s="19">
        <v>146.96</v>
      </c>
      <c r="N227" s="19">
        <v>1450</v>
      </c>
      <c r="O227" s="19">
        <v>0.86627600000000005</v>
      </c>
      <c r="P227" s="495">
        <v>650458.11210799997</v>
      </c>
      <c r="Q227" s="49">
        <v>45689</v>
      </c>
      <c r="R227" s="50" t="s">
        <v>97</v>
      </c>
      <c r="S227" s="18" t="s">
        <v>61</v>
      </c>
      <c r="T227" s="146">
        <v>45685</v>
      </c>
      <c r="U227" s="46">
        <v>45691</v>
      </c>
      <c r="V227" s="148">
        <v>45693</v>
      </c>
      <c r="W227" s="51">
        <v>45693</v>
      </c>
      <c r="X227" s="161"/>
    </row>
    <row r="228" spans="2:25" ht="23.5" hidden="1" customHeight="1" x14ac:dyDescent="0.35">
      <c r="B228" s="43"/>
      <c r="C228" s="551" t="s">
        <v>706</v>
      </c>
      <c r="D228" s="43" t="s">
        <v>65</v>
      </c>
      <c r="E228" s="43" t="s">
        <v>74</v>
      </c>
      <c r="F228" s="44" t="s">
        <v>882</v>
      </c>
      <c r="G228" s="43"/>
      <c r="H228" s="45">
        <f>K228*8</f>
        <v>220.88</v>
      </c>
      <c r="I228" s="45">
        <f>L228*4.4</f>
        <v>11.484</v>
      </c>
      <c r="J228" s="45">
        <f>SUBTOTAL(9,H228:I228)</f>
        <v>0</v>
      </c>
      <c r="K228" s="45">
        <v>27.61</v>
      </c>
      <c r="L228" s="45">
        <v>2.61</v>
      </c>
      <c r="M228" s="45">
        <v>146.96</v>
      </c>
      <c r="N228" s="45">
        <v>1450</v>
      </c>
      <c r="O228" s="45">
        <v>0.86599999999999999</v>
      </c>
      <c r="P228" s="514"/>
      <c r="Q228" s="49">
        <v>46067</v>
      </c>
      <c r="R228" s="50" t="s">
        <v>548</v>
      </c>
      <c r="S228" s="47" t="s">
        <v>61</v>
      </c>
      <c r="T228" s="143">
        <v>46059</v>
      </c>
      <c r="U228" s="138"/>
      <c r="V228" s="149"/>
      <c r="W228" s="138">
        <v>46060</v>
      </c>
      <c r="X228" s="161"/>
    </row>
    <row r="229" spans="2:25" ht="21.5" hidden="1" customHeight="1" x14ac:dyDescent="0.35">
      <c r="B229" s="43"/>
      <c r="C229" s="551" t="s">
        <v>842</v>
      </c>
      <c r="D229" s="43" t="s">
        <v>696</v>
      </c>
      <c r="E229" s="43" t="s">
        <v>74</v>
      </c>
      <c r="F229" s="44" t="s">
        <v>854</v>
      </c>
      <c r="G229" s="43"/>
      <c r="H229" s="19">
        <f>K229*8</f>
        <v>784.48</v>
      </c>
      <c r="I229" s="19">
        <f>L229*4.4</f>
        <v>33.836000000000006</v>
      </c>
      <c r="J229" s="19">
        <f>SUM(H229:I229)</f>
        <v>818.31600000000003</v>
      </c>
      <c r="K229" s="45">
        <v>98.06</v>
      </c>
      <c r="L229" s="45">
        <v>7.69</v>
      </c>
      <c r="M229" s="45">
        <v>475.74</v>
      </c>
      <c r="N229" s="45">
        <v>5381</v>
      </c>
      <c r="O229" s="45">
        <v>2.3860000000000001</v>
      </c>
      <c r="P229" s="514"/>
      <c r="Q229" s="49">
        <v>46005</v>
      </c>
      <c r="R229" s="52" t="s">
        <v>548</v>
      </c>
      <c r="S229" s="51" t="s">
        <v>61</v>
      </c>
      <c r="T229" s="143"/>
      <c r="U229" s="138"/>
      <c r="V229" s="149"/>
      <c r="W229" s="138">
        <v>46022</v>
      </c>
      <c r="X229" s="161"/>
    </row>
    <row r="230" spans="2:25" ht="15.5" hidden="1" x14ac:dyDescent="0.35">
      <c r="B230" s="43"/>
      <c r="C230" s="551" t="s">
        <v>709</v>
      </c>
      <c r="D230" s="43" t="s">
        <v>63</v>
      </c>
      <c r="E230" s="43" t="s">
        <v>74</v>
      </c>
      <c r="F230" s="44" t="s">
        <v>854</v>
      </c>
      <c r="G230" s="43"/>
      <c r="H230" s="19">
        <f>K230*8</f>
        <v>251.2</v>
      </c>
      <c r="I230" s="19">
        <f>L230*4.4</f>
        <v>12.716000000000001</v>
      </c>
      <c r="J230" s="19">
        <f>SUM(H230:I230)</f>
        <v>263.916</v>
      </c>
      <c r="K230" s="45">
        <v>31.4</v>
      </c>
      <c r="L230" s="45">
        <v>2.89</v>
      </c>
      <c r="M230" s="45">
        <v>164.7</v>
      </c>
      <c r="N230" s="45">
        <v>1802</v>
      </c>
      <c r="O230" s="61">
        <v>0.86599999999999999</v>
      </c>
      <c r="P230" s="514"/>
      <c r="Q230" s="49">
        <v>46005</v>
      </c>
      <c r="R230" s="52" t="s">
        <v>548</v>
      </c>
      <c r="S230" s="51" t="s">
        <v>61</v>
      </c>
      <c r="T230" s="58"/>
      <c r="U230" s="58"/>
      <c r="V230" s="58"/>
      <c r="W230" s="138">
        <v>46022</v>
      </c>
      <c r="X230" s="161"/>
    </row>
    <row r="231" spans="2:25" ht="15.5" hidden="1" x14ac:dyDescent="0.35">
      <c r="B231" s="44"/>
      <c r="C231" s="48" t="s">
        <v>483</v>
      </c>
      <c r="D231" s="44" t="s">
        <v>65</v>
      </c>
      <c r="E231" s="44" t="s">
        <v>101</v>
      </c>
      <c r="F231" s="44" t="s">
        <v>279</v>
      </c>
      <c r="G231" s="44"/>
      <c r="H231" s="19">
        <v>193</v>
      </c>
      <c r="I231" s="19">
        <v>11</v>
      </c>
      <c r="J231" s="19">
        <v>204</v>
      </c>
      <c r="K231" s="19">
        <v>24.04</v>
      </c>
      <c r="L231" s="19">
        <v>2.4500000000000002</v>
      </c>
      <c r="M231" s="19">
        <v>194.78</v>
      </c>
      <c r="N231" s="19">
        <v>1979.14</v>
      </c>
      <c r="O231" s="19">
        <v>0.86627600000000005</v>
      </c>
      <c r="P231" s="495">
        <v>608271.66794800002</v>
      </c>
      <c r="Q231" s="49">
        <v>45789</v>
      </c>
      <c r="R231" s="50" t="s">
        <v>115</v>
      </c>
      <c r="S231" s="51" t="s">
        <v>61</v>
      </c>
      <c r="T231" s="58"/>
      <c r="U231" s="58"/>
      <c r="V231" s="58"/>
      <c r="W231" s="510">
        <v>45793</v>
      </c>
      <c r="X231" s="161"/>
    </row>
    <row r="232" spans="2:25" ht="15.5" hidden="1" x14ac:dyDescent="0.35">
      <c r="B232" s="44"/>
      <c r="C232" s="48" t="s">
        <v>474</v>
      </c>
      <c r="D232" s="44" t="s">
        <v>68</v>
      </c>
      <c r="E232" s="44" t="s">
        <v>101</v>
      </c>
      <c r="F232" s="44" t="s">
        <v>279</v>
      </c>
      <c r="G232" s="44"/>
      <c r="H232" s="19">
        <v>193</v>
      </c>
      <c r="I232" s="19">
        <v>11</v>
      </c>
      <c r="J232" s="19">
        <v>204</v>
      </c>
      <c r="K232" s="19">
        <v>24.04</v>
      </c>
      <c r="L232" s="19">
        <v>2.4500000000000002</v>
      </c>
      <c r="M232" s="19">
        <v>194.78</v>
      </c>
      <c r="N232" s="19">
        <v>1979.14</v>
      </c>
      <c r="O232" s="19">
        <v>0.86627600000000005</v>
      </c>
      <c r="P232" s="495">
        <v>608271.66794800002</v>
      </c>
      <c r="Q232" s="49">
        <v>45781</v>
      </c>
      <c r="R232" s="50" t="s">
        <v>115</v>
      </c>
      <c r="S232" s="18" t="s">
        <v>61</v>
      </c>
      <c r="T232" s="143"/>
      <c r="U232" s="58"/>
      <c r="V232" s="58"/>
      <c r="W232" s="510">
        <v>45786</v>
      </c>
      <c r="X232" s="161"/>
    </row>
    <row r="233" spans="2:25" ht="15.5" hidden="1" x14ac:dyDescent="0.35">
      <c r="B233" s="44">
        <v>21</v>
      </c>
      <c r="C233" s="48" t="s">
        <v>248</v>
      </c>
      <c r="D233" s="44" t="s">
        <v>126</v>
      </c>
      <c r="E233" s="44" t="s">
        <v>101</v>
      </c>
      <c r="F233" s="44" t="s">
        <v>279</v>
      </c>
      <c r="G233" s="44" t="s">
        <v>249</v>
      </c>
      <c r="H233" s="19">
        <v>565</v>
      </c>
      <c r="I233" s="19">
        <v>26</v>
      </c>
      <c r="J233" s="19">
        <v>591</v>
      </c>
      <c r="K233" s="19">
        <v>70.56</v>
      </c>
      <c r="L233" s="19">
        <v>5.83</v>
      </c>
      <c r="M233" s="19">
        <v>454.86</v>
      </c>
      <c r="N233" s="19">
        <v>5149</v>
      </c>
      <c r="O233" s="19">
        <v>1.7680549999999999</v>
      </c>
      <c r="P233" s="495">
        <v>1662016.3703449999</v>
      </c>
      <c r="Q233" s="49">
        <v>45689</v>
      </c>
      <c r="R233" s="50" t="s">
        <v>97</v>
      </c>
      <c r="S233" s="18" t="s">
        <v>61</v>
      </c>
      <c r="T233" s="146">
        <v>45697</v>
      </c>
      <c r="U233" s="627">
        <v>45704</v>
      </c>
      <c r="V233" s="627">
        <v>45710</v>
      </c>
      <c r="W233" s="51">
        <v>45712</v>
      </c>
      <c r="X233" s="161"/>
    </row>
    <row r="234" spans="2:25" ht="15.5" hidden="1" x14ac:dyDescent="0.35">
      <c r="B234" s="44">
        <v>21</v>
      </c>
      <c r="C234" s="48" t="s">
        <v>359</v>
      </c>
      <c r="D234" s="44" t="s">
        <v>65</v>
      </c>
      <c r="E234" s="142" t="s">
        <v>101</v>
      </c>
      <c r="F234" s="44" t="s">
        <v>279</v>
      </c>
      <c r="G234" s="44" t="s">
        <v>389</v>
      </c>
      <c r="H234" s="19">
        <v>193</v>
      </c>
      <c r="I234" s="19">
        <v>11</v>
      </c>
      <c r="J234" s="19">
        <v>204</v>
      </c>
      <c r="K234" s="19">
        <v>24.04</v>
      </c>
      <c r="L234" s="19">
        <v>2.4500000000000002</v>
      </c>
      <c r="M234" s="19">
        <v>194.78</v>
      </c>
      <c r="N234" s="19">
        <v>1979.14</v>
      </c>
      <c r="O234" s="19">
        <v>0.86627600000000005</v>
      </c>
      <c r="P234" s="495">
        <v>608271.66794800002</v>
      </c>
      <c r="Q234" s="49">
        <v>45717</v>
      </c>
      <c r="R234" s="50" t="s">
        <v>97</v>
      </c>
      <c r="S234" s="51" t="s">
        <v>61</v>
      </c>
      <c r="T234" s="146"/>
      <c r="U234" s="627"/>
      <c r="V234" s="627"/>
      <c r="W234" s="51">
        <v>45735</v>
      </c>
      <c r="X234" s="637"/>
    </row>
    <row r="235" spans="2:25" ht="19.5" hidden="1" customHeight="1" x14ac:dyDescent="0.35">
      <c r="B235" s="44"/>
      <c r="C235" s="48" t="s">
        <v>470</v>
      </c>
      <c r="D235" s="44" t="s">
        <v>65</v>
      </c>
      <c r="E235" s="44" t="s">
        <v>101</v>
      </c>
      <c r="F235" s="44" t="s">
        <v>279</v>
      </c>
      <c r="G235" s="44"/>
      <c r="H235" s="19">
        <v>193</v>
      </c>
      <c r="I235" s="19">
        <v>11</v>
      </c>
      <c r="J235" s="19">
        <v>204</v>
      </c>
      <c r="K235" s="19">
        <v>24.04</v>
      </c>
      <c r="L235" s="19">
        <v>2.4500000000000002</v>
      </c>
      <c r="M235" s="19">
        <v>194.78</v>
      </c>
      <c r="N235" s="19">
        <v>1979.14</v>
      </c>
      <c r="O235" s="19">
        <v>0.86627600000000005</v>
      </c>
      <c r="P235" s="495">
        <v>608271.66794800002</v>
      </c>
      <c r="Q235" s="49">
        <v>45779</v>
      </c>
      <c r="R235" s="50" t="s">
        <v>115</v>
      </c>
      <c r="S235" s="18" t="s">
        <v>61</v>
      </c>
      <c r="T235" s="143"/>
      <c r="U235" s="58"/>
      <c r="V235" s="58"/>
      <c r="W235" s="510">
        <v>45781</v>
      </c>
      <c r="X235" s="161"/>
    </row>
    <row r="236" spans="2:25" ht="24" hidden="1" customHeight="1" x14ac:dyDescent="0.35">
      <c r="B236" s="44">
        <v>20</v>
      </c>
      <c r="C236" s="48" t="s">
        <v>246</v>
      </c>
      <c r="D236" s="44" t="s">
        <v>65</v>
      </c>
      <c r="E236" s="44" t="s">
        <v>101</v>
      </c>
      <c r="F236" s="44" t="s">
        <v>279</v>
      </c>
      <c r="G236" s="44" t="s">
        <v>247</v>
      </c>
      <c r="H236" s="19">
        <v>193</v>
      </c>
      <c r="I236" s="19">
        <v>11</v>
      </c>
      <c r="J236" s="19">
        <v>204</v>
      </c>
      <c r="K236" s="19">
        <v>24.04</v>
      </c>
      <c r="L236" s="19">
        <v>2.4500000000000002</v>
      </c>
      <c r="M236" s="19">
        <v>194.78</v>
      </c>
      <c r="N236" s="19">
        <v>1979.14</v>
      </c>
      <c r="O236" s="19">
        <v>0.86627600000000005</v>
      </c>
      <c r="P236" s="495">
        <v>608271.66794800002</v>
      </c>
      <c r="Q236" s="49">
        <v>45689</v>
      </c>
      <c r="R236" s="50" t="s">
        <v>97</v>
      </c>
      <c r="S236" s="18" t="s">
        <v>61</v>
      </c>
      <c r="T236" s="627">
        <v>45696</v>
      </c>
      <c r="U236" s="627">
        <v>45696</v>
      </c>
      <c r="V236" s="627">
        <v>45704</v>
      </c>
      <c r="W236" s="51">
        <v>45704</v>
      </c>
      <c r="X236" s="161"/>
    </row>
    <row r="237" spans="2:25" ht="22.5" hidden="1" customHeight="1" x14ac:dyDescent="0.35">
      <c r="B237" s="44">
        <v>23</v>
      </c>
      <c r="C237" s="48" t="s">
        <v>251</v>
      </c>
      <c r="D237" s="44" t="s">
        <v>203</v>
      </c>
      <c r="E237" s="44" t="s">
        <v>101</v>
      </c>
      <c r="F237" s="44" t="s">
        <v>279</v>
      </c>
      <c r="G237" s="44" t="s">
        <v>252</v>
      </c>
      <c r="H237" s="19">
        <v>406</v>
      </c>
      <c r="I237" s="19">
        <v>22</v>
      </c>
      <c r="J237" s="19">
        <v>428</v>
      </c>
      <c r="K237" s="19">
        <v>50.64</v>
      </c>
      <c r="L237" s="19">
        <v>4.8</v>
      </c>
      <c r="M237" s="19">
        <v>378.56</v>
      </c>
      <c r="N237" s="19">
        <v>4711.55</v>
      </c>
      <c r="O237" s="19">
        <v>1.7680549999999999</v>
      </c>
      <c r="P237" s="495">
        <v>1326238.3038650001</v>
      </c>
      <c r="Q237" s="49">
        <v>45689</v>
      </c>
      <c r="R237" s="50" t="s">
        <v>115</v>
      </c>
      <c r="S237" s="18" t="s">
        <v>61</v>
      </c>
      <c r="T237" s="627">
        <v>45704</v>
      </c>
      <c r="U237" s="627">
        <v>45706</v>
      </c>
      <c r="V237" s="627">
        <v>45680</v>
      </c>
      <c r="W237" s="51">
        <v>45713</v>
      </c>
      <c r="X237" s="161"/>
    </row>
    <row r="238" spans="2:25" ht="15.5" hidden="1" x14ac:dyDescent="0.35">
      <c r="B238" s="44"/>
      <c r="C238" s="48" t="s">
        <v>265</v>
      </c>
      <c r="D238" s="44" t="s">
        <v>68</v>
      </c>
      <c r="E238" s="44" t="s">
        <v>101</v>
      </c>
      <c r="F238" s="44" t="s">
        <v>279</v>
      </c>
      <c r="G238" s="44" t="s">
        <v>247</v>
      </c>
      <c r="H238" s="19">
        <v>193</v>
      </c>
      <c r="I238" s="19">
        <v>11</v>
      </c>
      <c r="J238" s="19">
        <v>204</v>
      </c>
      <c r="K238" s="44">
        <v>24.04</v>
      </c>
      <c r="L238" s="44">
        <v>2.4500000000000002</v>
      </c>
      <c r="M238" s="44">
        <v>194.78</v>
      </c>
      <c r="N238" s="19">
        <v>1979.14</v>
      </c>
      <c r="O238" s="19">
        <v>0.86627600000000005</v>
      </c>
      <c r="P238" s="495">
        <v>608271.66794800002</v>
      </c>
      <c r="Q238" s="49">
        <v>45717</v>
      </c>
      <c r="R238" s="50" t="s">
        <v>115</v>
      </c>
      <c r="S238" s="18" t="s">
        <v>61</v>
      </c>
      <c r="T238" s="627">
        <v>45712</v>
      </c>
      <c r="U238" s="627">
        <v>45718</v>
      </c>
      <c r="V238" s="627">
        <v>45720</v>
      </c>
      <c r="W238" s="51">
        <v>45720</v>
      </c>
      <c r="X238" s="161"/>
    </row>
    <row r="239" spans="2:25" ht="15.5" hidden="1" x14ac:dyDescent="0.35">
      <c r="B239" s="44"/>
      <c r="C239" s="48" t="s">
        <v>253</v>
      </c>
      <c r="D239" s="44" t="s">
        <v>68</v>
      </c>
      <c r="E239" s="44" t="s">
        <v>101</v>
      </c>
      <c r="F239" s="44" t="s">
        <v>279</v>
      </c>
      <c r="G239" s="44" t="s">
        <v>247</v>
      </c>
      <c r="H239" s="19">
        <v>193</v>
      </c>
      <c r="I239" s="19">
        <v>11</v>
      </c>
      <c r="J239" s="19">
        <v>204</v>
      </c>
      <c r="K239" s="19">
        <v>24.04</v>
      </c>
      <c r="L239" s="19">
        <v>2.4500000000000002</v>
      </c>
      <c r="M239" s="19">
        <v>194.78</v>
      </c>
      <c r="N239" s="19">
        <v>1979.14</v>
      </c>
      <c r="O239" s="19">
        <v>0.86627600000000005</v>
      </c>
      <c r="P239" s="495">
        <v>608271.66794800002</v>
      </c>
      <c r="Q239" s="49">
        <v>45689</v>
      </c>
      <c r="R239" s="50" t="s">
        <v>115</v>
      </c>
      <c r="S239" s="18" t="s">
        <v>61</v>
      </c>
      <c r="T239" s="627">
        <v>45707</v>
      </c>
      <c r="U239" s="627">
        <v>45709</v>
      </c>
      <c r="V239" s="627">
        <v>45715</v>
      </c>
      <c r="W239" s="51">
        <v>45716</v>
      </c>
      <c r="X239" s="161"/>
    </row>
    <row r="240" spans="2:25" ht="15.5" hidden="1" x14ac:dyDescent="0.35">
      <c r="B240" s="44">
        <v>24</v>
      </c>
      <c r="C240" s="48" t="s">
        <v>254</v>
      </c>
      <c r="D240" s="44" t="s">
        <v>65</v>
      </c>
      <c r="E240" s="44" t="s">
        <v>101</v>
      </c>
      <c r="F240" s="44" t="s">
        <v>279</v>
      </c>
      <c r="G240" s="44" t="s">
        <v>247</v>
      </c>
      <c r="H240" s="19">
        <v>193</v>
      </c>
      <c r="I240" s="19">
        <v>11</v>
      </c>
      <c r="J240" s="19">
        <v>204</v>
      </c>
      <c r="K240" s="19">
        <v>24.04</v>
      </c>
      <c r="L240" s="19">
        <v>2.4500000000000002</v>
      </c>
      <c r="M240" s="19">
        <v>194.78</v>
      </c>
      <c r="N240" s="19">
        <v>1979.14</v>
      </c>
      <c r="O240" s="19">
        <v>0.86627600000000005</v>
      </c>
      <c r="P240" s="495">
        <v>608271.66794800002</v>
      </c>
      <c r="Q240" s="49">
        <v>45689</v>
      </c>
      <c r="R240" s="50" t="s">
        <v>115</v>
      </c>
      <c r="S240" s="18" t="s">
        <v>61</v>
      </c>
      <c r="T240" s="627">
        <v>45698</v>
      </c>
      <c r="U240" s="627">
        <v>45699</v>
      </c>
      <c r="V240" s="627">
        <v>45703</v>
      </c>
      <c r="W240" s="51">
        <v>45703</v>
      </c>
      <c r="X240" s="161"/>
    </row>
    <row r="241" spans="2:26" ht="15.5" hidden="1" x14ac:dyDescent="0.35">
      <c r="B241" s="44">
        <v>10</v>
      </c>
      <c r="C241" s="48" t="s">
        <v>268</v>
      </c>
      <c r="D241" s="44" t="s">
        <v>65</v>
      </c>
      <c r="E241" s="142" t="s">
        <v>101</v>
      </c>
      <c r="F241" s="44" t="s">
        <v>279</v>
      </c>
      <c r="G241" s="44" t="s">
        <v>247</v>
      </c>
      <c r="H241" s="19">
        <v>193</v>
      </c>
      <c r="I241" s="19">
        <v>11</v>
      </c>
      <c r="J241" s="19">
        <v>204</v>
      </c>
      <c r="K241" s="44">
        <v>24.04</v>
      </c>
      <c r="L241" s="44">
        <v>2.4500000000000002</v>
      </c>
      <c r="M241" s="44">
        <v>194.78</v>
      </c>
      <c r="N241" s="19">
        <v>1979.14</v>
      </c>
      <c r="O241" s="19">
        <v>0.86627600000000005</v>
      </c>
      <c r="P241" s="495">
        <v>608271.66794800002</v>
      </c>
      <c r="Q241" s="49">
        <v>45717</v>
      </c>
      <c r="R241" s="50" t="s">
        <v>115</v>
      </c>
      <c r="S241" s="51" t="s">
        <v>61</v>
      </c>
      <c r="T241" s="627">
        <v>45718</v>
      </c>
      <c r="U241" s="627">
        <v>45719</v>
      </c>
      <c r="V241" s="627"/>
      <c r="W241" s="51">
        <v>45724</v>
      </c>
      <c r="X241" s="640"/>
    </row>
    <row r="242" spans="2:26" ht="15.5" hidden="1" x14ac:dyDescent="0.35">
      <c r="B242" s="502">
        <v>11</v>
      </c>
      <c r="C242" s="503" t="s">
        <v>269</v>
      </c>
      <c r="D242" s="44" t="s">
        <v>65</v>
      </c>
      <c r="E242" s="142" t="s">
        <v>101</v>
      </c>
      <c r="F242" s="44" t="s">
        <v>279</v>
      </c>
      <c r="G242" s="504" t="s">
        <v>247</v>
      </c>
      <c r="H242" s="19">
        <v>193</v>
      </c>
      <c r="I242" s="19">
        <v>11</v>
      </c>
      <c r="J242" s="19">
        <v>204</v>
      </c>
      <c r="K242" s="44">
        <v>24.04</v>
      </c>
      <c r="L242" s="44">
        <v>2.4500000000000002</v>
      </c>
      <c r="M242" s="44">
        <v>194.78</v>
      </c>
      <c r="N242" s="19">
        <v>1979.14</v>
      </c>
      <c r="O242" s="19">
        <v>0.86627600000000005</v>
      </c>
      <c r="P242" s="495">
        <v>608271.66794800002</v>
      </c>
      <c r="Q242" s="49">
        <v>45717</v>
      </c>
      <c r="R242" s="505" t="s">
        <v>115</v>
      </c>
      <c r="S242" s="51" t="s">
        <v>61</v>
      </c>
      <c r="T242" s="627"/>
      <c r="U242" s="627"/>
      <c r="V242" s="627"/>
      <c r="W242" s="635">
        <v>45747</v>
      </c>
      <c r="X242" s="640" t="s">
        <v>376</v>
      </c>
    </row>
    <row r="243" spans="2:26" ht="15.5" hidden="1" x14ac:dyDescent="0.35">
      <c r="B243" s="499">
        <v>40</v>
      </c>
      <c r="C243" s="48" t="s">
        <v>400</v>
      </c>
      <c r="D243" s="44" t="s">
        <v>401</v>
      </c>
      <c r="E243" s="44" t="s">
        <v>101</v>
      </c>
      <c r="F243" s="44" t="s">
        <v>279</v>
      </c>
      <c r="G243" s="499"/>
      <c r="H243" s="501">
        <f>K243*8</f>
        <v>566.79999999999995</v>
      </c>
      <c r="I243" s="501">
        <f>L243*4.4</f>
        <v>25.872</v>
      </c>
      <c r="J243" s="501">
        <f>SUBTOTAL(9,H243:I243)</f>
        <v>0</v>
      </c>
      <c r="K243" s="501">
        <v>70.849999999999994</v>
      </c>
      <c r="L243" s="501">
        <v>5.88</v>
      </c>
      <c r="M243" s="501">
        <v>454.86</v>
      </c>
      <c r="N243" s="501">
        <v>5149</v>
      </c>
      <c r="O243" s="19">
        <v>1.7680549999999999</v>
      </c>
      <c r="P243" s="495">
        <v>1649958.0770650001</v>
      </c>
      <c r="Q243" s="498" t="s">
        <v>415</v>
      </c>
      <c r="R243" s="496" t="s">
        <v>115</v>
      </c>
      <c r="S243" s="51" t="s">
        <v>61</v>
      </c>
      <c r="T243" s="58"/>
      <c r="U243" s="58"/>
      <c r="V243" s="58"/>
      <c r="W243" s="510">
        <v>45775</v>
      </c>
      <c r="X243" s="167"/>
      <c r="Y243" s="57"/>
      <c r="Z243" s="59"/>
    </row>
    <row r="244" spans="2:26" ht="15.5" hidden="1" x14ac:dyDescent="0.35">
      <c r="B244" s="499">
        <v>26</v>
      </c>
      <c r="C244" s="500" t="s">
        <v>368</v>
      </c>
      <c r="D244" s="44" t="s">
        <v>77</v>
      </c>
      <c r="E244" s="44" t="s">
        <v>101</v>
      </c>
      <c r="F244" s="44" t="s">
        <v>279</v>
      </c>
      <c r="G244" s="44" t="s">
        <v>409</v>
      </c>
      <c r="H244" s="19">
        <v>214</v>
      </c>
      <c r="I244" s="19">
        <v>12</v>
      </c>
      <c r="J244" s="19">
        <v>226</v>
      </c>
      <c r="K244" s="19">
        <v>26.74</v>
      </c>
      <c r="L244" s="19">
        <v>2.68</v>
      </c>
      <c r="M244" s="19">
        <v>219.54</v>
      </c>
      <c r="N244" s="19">
        <v>2473.94</v>
      </c>
      <c r="O244" s="19">
        <v>0.86627600000000005</v>
      </c>
      <c r="P244" s="495">
        <v>705045.34674800001</v>
      </c>
      <c r="Q244" s="49">
        <v>45717</v>
      </c>
      <c r="R244" s="496" t="s">
        <v>97</v>
      </c>
      <c r="S244" s="51" t="s">
        <v>61</v>
      </c>
      <c r="T244" s="143"/>
      <c r="U244" s="138"/>
      <c r="V244" s="149"/>
      <c r="W244" s="510">
        <v>45742</v>
      </c>
      <c r="X244" s="639" t="s">
        <v>376</v>
      </c>
      <c r="Y244" s="57"/>
      <c r="Z244" s="59"/>
    </row>
    <row r="245" spans="2:26" ht="15.5" hidden="1" x14ac:dyDescent="0.35">
      <c r="B245" s="44"/>
      <c r="C245" s="48" t="s">
        <v>28</v>
      </c>
      <c r="D245" s="44" t="s">
        <v>77</v>
      </c>
      <c r="E245" s="142" t="s">
        <v>101</v>
      </c>
      <c r="F245" s="44" t="s">
        <v>279</v>
      </c>
      <c r="G245" s="44" t="s">
        <v>387</v>
      </c>
      <c r="H245" s="19">
        <v>214</v>
      </c>
      <c r="I245" s="19">
        <v>12</v>
      </c>
      <c r="J245" s="19">
        <v>226</v>
      </c>
      <c r="K245" s="19">
        <v>26.74</v>
      </c>
      <c r="L245" s="19">
        <v>2.68</v>
      </c>
      <c r="M245" s="19">
        <v>219.54</v>
      </c>
      <c r="N245" s="19">
        <v>2473.94</v>
      </c>
      <c r="O245" s="19">
        <v>0.86627600000000005</v>
      </c>
      <c r="P245" s="495">
        <v>705045.34674800001</v>
      </c>
      <c r="Q245" s="49">
        <v>45717</v>
      </c>
      <c r="R245" s="50" t="s">
        <v>97</v>
      </c>
      <c r="S245" s="18" t="s">
        <v>61</v>
      </c>
      <c r="T245" s="146">
        <v>45718</v>
      </c>
      <c r="U245" s="46">
        <v>45719</v>
      </c>
      <c r="V245" s="148">
        <v>45722</v>
      </c>
      <c r="W245" s="51">
        <v>45722</v>
      </c>
      <c r="X245" s="161"/>
    </row>
    <row r="246" spans="2:26" ht="15.5" hidden="1" x14ac:dyDescent="0.35">
      <c r="B246" s="499">
        <v>38</v>
      </c>
      <c r="C246" s="500" t="s">
        <v>397</v>
      </c>
      <c r="D246" s="44" t="s">
        <v>77</v>
      </c>
      <c r="E246" s="44" t="s">
        <v>101</v>
      </c>
      <c r="F246" s="44" t="s">
        <v>279</v>
      </c>
      <c r="G246" s="44" t="s">
        <v>409</v>
      </c>
      <c r="H246" s="19">
        <v>214</v>
      </c>
      <c r="I246" s="19">
        <v>12</v>
      </c>
      <c r="J246" s="19">
        <v>226</v>
      </c>
      <c r="K246" s="19">
        <v>26.74</v>
      </c>
      <c r="L246" s="19">
        <v>2.68</v>
      </c>
      <c r="M246" s="19">
        <v>219.54</v>
      </c>
      <c r="N246" s="19">
        <v>2473.94</v>
      </c>
      <c r="O246" s="19">
        <v>0.86627600000000005</v>
      </c>
      <c r="P246" s="495">
        <v>705045.34674800001</v>
      </c>
      <c r="Q246" s="49">
        <v>45717</v>
      </c>
      <c r="R246" s="496" t="s">
        <v>97</v>
      </c>
      <c r="S246" s="51" t="s">
        <v>61</v>
      </c>
      <c r="T246" s="58"/>
      <c r="U246" s="58"/>
      <c r="V246" s="58"/>
      <c r="W246" s="510">
        <v>45747</v>
      </c>
      <c r="X246" s="167"/>
      <c r="Y246" s="57"/>
      <c r="Z246" s="59"/>
    </row>
    <row r="247" spans="2:26" ht="15.5" hidden="1" x14ac:dyDescent="0.35">
      <c r="B247" s="44">
        <v>8</v>
      </c>
      <c r="C247" s="48" t="s">
        <v>255</v>
      </c>
      <c r="D247" s="44" t="s">
        <v>65</v>
      </c>
      <c r="E247" s="44" t="s">
        <v>101</v>
      </c>
      <c r="F247" s="44" t="s">
        <v>279</v>
      </c>
      <c r="G247" s="44" t="s">
        <v>247</v>
      </c>
      <c r="H247" s="19">
        <v>193</v>
      </c>
      <c r="I247" s="19">
        <v>11</v>
      </c>
      <c r="J247" s="19">
        <v>204</v>
      </c>
      <c r="K247" s="19">
        <v>24.04</v>
      </c>
      <c r="L247" s="19">
        <v>2.4500000000000002</v>
      </c>
      <c r="M247" s="19">
        <v>194.78</v>
      </c>
      <c r="N247" s="19">
        <v>1979.14</v>
      </c>
      <c r="O247" s="19">
        <v>0.86627600000000005</v>
      </c>
      <c r="P247" s="495">
        <v>608271.66794800002</v>
      </c>
      <c r="Q247" s="49">
        <v>45689</v>
      </c>
      <c r="R247" s="50" t="s">
        <v>97</v>
      </c>
      <c r="S247" s="18" t="s">
        <v>61</v>
      </c>
      <c r="T247" s="627">
        <v>45702</v>
      </c>
      <c r="U247" s="627">
        <v>45706</v>
      </c>
      <c r="V247" s="627">
        <v>45714</v>
      </c>
      <c r="W247" s="51">
        <v>45715</v>
      </c>
      <c r="X247" s="161"/>
    </row>
    <row r="248" spans="2:26" ht="15.5" hidden="1" x14ac:dyDescent="0.35">
      <c r="B248" s="44">
        <v>8</v>
      </c>
      <c r="C248" s="44" t="s">
        <v>266</v>
      </c>
      <c r="D248" s="44" t="s">
        <v>63</v>
      </c>
      <c r="E248" s="142" t="s">
        <v>101</v>
      </c>
      <c r="F248" s="44" t="s">
        <v>279</v>
      </c>
      <c r="G248" s="44" t="s">
        <v>325</v>
      </c>
      <c r="H248" s="19">
        <v>214</v>
      </c>
      <c r="I248" s="19">
        <v>12</v>
      </c>
      <c r="J248" s="19">
        <v>226</v>
      </c>
      <c r="K248" s="19">
        <v>26.74</v>
      </c>
      <c r="L248" s="19">
        <v>2.68</v>
      </c>
      <c r="M248" s="19">
        <v>219.54</v>
      </c>
      <c r="N248" s="19">
        <v>2473.94</v>
      </c>
      <c r="O248" s="19">
        <v>0.86627600000000005</v>
      </c>
      <c r="P248" s="495">
        <v>705045.34674800001</v>
      </c>
      <c r="Q248" s="49">
        <v>45717</v>
      </c>
      <c r="R248" s="50" t="s">
        <v>97</v>
      </c>
      <c r="S248" s="18" t="s">
        <v>61</v>
      </c>
      <c r="T248" s="146">
        <v>45718</v>
      </c>
      <c r="U248" s="46">
        <v>45720</v>
      </c>
      <c r="V248" s="148">
        <v>45725</v>
      </c>
      <c r="W248" s="51">
        <v>45727</v>
      </c>
      <c r="X248" s="640"/>
    </row>
    <row r="249" spans="2:26" ht="33" hidden="1" customHeight="1" x14ac:dyDescent="0.35">
      <c r="B249" s="43"/>
      <c r="C249" s="43" t="s">
        <v>267</v>
      </c>
      <c r="D249" s="43" t="s">
        <v>126</v>
      </c>
      <c r="E249" s="44" t="s">
        <v>101</v>
      </c>
      <c r="F249" s="44" t="s">
        <v>279</v>
      </c>
      <c r="G249" s="43"/>
      <c r="H249" s="45">
        <f t="shared" ref="H249:H254" si="9">K249*8</f>
        <v>564.48</v>
      </c>
      <c r="I249" s="45">
        <f t="shared" ref="I249:I254" si="10">L249*4.4</f>
        <v>25.652000000000001</v>
      </c>
      <c r="J249" s="45">
        <f t="shared" ref="J249:J254" si="11">SUBTOTAL(9,H249:I249)</f>
        <v>0</v>
      </c>
      <c r="K249" s="45">
        <v>70.56</v>
      </c>
      <c r="L249" s="45">
        <v>5.83</v>
      </c>
      <c r="M249" s="45">
        <v>454.86</v>
      </c>
      <c r="N249" s="45">
        <v>5149.38</v>
      </c>
      <c r="O249" s="61">
        <v>1.768</v>
      </c>
      <c r="P249" s="495"/>
      <c r="Q249" s="49">
        <v>46023</v>
      </c>
      <c r="R249" s="52" t="s">
        <v>97</v>
      </c>
      <c r="S249" s="18" t="s">
        <v>61</v>
      </c>
      <c r="T249" s="146"/>
      <c r="U249" s="46"/>
      <c r="V249" s="148"/>
      <c r="W249" s="46">
        <v>46029</v>
      </c>
      <c r="X249" s="640" t="s">
        <v>322</v>
      </c>
    </row>
    <row r="250" spans="2:26" ht="29" hidden="1" x14ac:dyDescent="0.35">
      <c r="B250" s="43"/>
      <c r="C250" s="551" t="s">
        <v>712</v>
      </c>
      <c r="D250" s="43" t="s">
        <v>65</v>
      </c>
      <c r="E250" s="43" t="s">
        <v>101</v>
      </c>
      <c r="F250" s="44" t="s">
        <v>279</v>
      </c>
      <c r="G250" s="43"/>
      <c r="H250" s="45">
        <f t="shared" si="9"/>
        <v>192.32</v>
      </c>
      <c r="I250" s="45">
        <f t="shared" si="10"/>
        <v>10.340000000000002</v>
      </c>
      <c r="J250" s="45">
        <f t="shared" si="11"/>
        <v>0</v>
      </c>
      <c r="K250" s="45">
        <v>24.04</v>
      </c>
      <c r="L250" s="45">
        <v>2.35</v>
      </c>
      <c r="M250" s="45">
        <v>194.78</v>
      </c>
      <c r="N250" s="45">
        <v>1979.14</v>
      </c>
      <c r="O250" s="45">
        <v>0.86599999999999999</v>
      </c>
      <c r="P250" s="514"/>
      <c r="Q250" s="49">
        <v>46036</v>
      </c>
      <c r="R250" s="52" t="s">
        <v>841</v>
      </c>
      <c r="S250" s="51" t="s">
        <v>61</v>
      </c>
      <c r="T250" s="143"/>
      <c r="U250" s="138"/>
      <c r="V250" s="149"/>
      <c r="W250" s="138">
        <v>46046</v>
      </c>
      <c r="X250" s="161"/>
    </row>
    <row r="251" spans="2:26" ht="29" hidden="1" x14ac:dyDescent="0.35">
      <c r="B251" s="43"/>
      <c r="C251" s="551" t="s">
        <v>713</v>
      </c>
      <c r="D251" s="43" t="s">
        <v>65</v>
      </c>
      <c r="E251" s="43" t="s">
        <v>101</v>
      </c>
      <c r="F251" s="44" t="s">
        <v>279</v>
      </c>
      <c r="G251" s="43"/>
      <c r="H251" s="45">
        <f t="shared" si="9"/>
        <v>192.32</v>
      </c>
      <c r="I251" s="45">
        <f t="shared" si="10"/>
        <v>10.340000000000002</v>
      </c>
      <c r="J251" s="45">
        <f t="shared" si="11"/>
        <v>0</v>
      </c>
      <c r="K251" s="45">
        <v>24.04</v>
      </c>
      <c r="L251" s="45">
        <v>2.35</v>
      </c>
      <c r="M251" s="45">
        <v>194.78</v>
      </c>
      <c r="N251" s="45">
        <v>1979.14</v>
      </c>
      <c r="O251" s="45">
        <v>0.86599999999999999</v>
      </c>
      <c r="P251" s="514"/>
      <c r="Q251" s="49">
        <v>46036</v>
      </c>
      <c r="R251" s="52" t="s">
        <v>841</v>
      </c>
      <c r="S251" s="51" t="s">
        <v>61</v>
      </c>
      <c r="T251" s="143"/>
      <c r="U251" s="138"/>
      <c r="V251" s="149"/>
      <c r="W251" s="138">
        <v>46030</v>
      </c>
      <c r="X251" s="161"/>
    </row>
    <row r="252" spans="2:26" ht="29" hidden="1" x14ac:dyDescent="0.35">
      <c r="B252" s="43"/>
      <c r="C252" s="551" t="s">
        <v>714</v>
      </c>
      <c r="D252" s="43" t="s">
        <v>717</v>
      </c>
      <c r="E252" s="43" t="s">
        <v>74</v>
      </c>
      <c r="F252" s="44" t="s">
        <v>279</v>
      </c>
      <c r="G252" s="43"/>
      <c r="H252" s="45">
        <f t="shared" si="9"/>
        <v>457.92</v>
      </c>
      <c r="I252" s="45">
        <f t="shared" si="10"/>
        <v>20.856000000000002</v>
      </c>
      <c r="J252" s="45">
        <f t="shared" si="11"/>
        <v>0</v>
      </c>
      <c r="K252" s="45">
        <v>57.24</v>
      </c>
      <c r="L252" s="45">
        <v>4.74</v>
      </c>
      <c r="M252" s="45">
        <v>283.45</v>
      </c>
      <c r="N252" s="45">
        <v>2630</v>
      </c>
      <c r="O252" s="45">
        <v>1.752</v>
      </c>
      <c r="P252" s="514"/>
      <c r="Q252" s="49">
        <v>46036</v>
      </c>
      <c r="R252" s="52" t="s">
        <v>379</v>
      </c>
      <c r="S252" s="51" t="s">
        <v>61</v>
      </c>
      <c r="T252" s="143"/>
      <c r="U252" s="138"/>
      <c r="V252" s="149"/>
      <c r="W252" s="138">
        <v>46045</v>
      </c>
      <c r="X252" s="161"/>
    </row>
    <row r="253" spans="2:26" ht="29" hidden="1" x14ac:dyDescent="0.35">
      <c r="B253" s="43"/>
      <c r="C253" s="551" t="s">
        <v>715</v>
      </c>
      <c r="D253" s="43" t="s">
        <v>696</v>
      </c>
      <c r="E253" s="43" t="s">
        <v>74</v>
      </c>
      <c r="F253" s="44" t="s">
        <v>279</v>
      </c>
      <c r="G253" s="43"/>
      <c r="H253" s="45">
        <f t="shared" si="9"/>
        <v>784.48</v>
      </c>
      <c r="I253" s="45">
        <f t="shared" si="10"/>
        <v>33.836000000000006</v>
      </c>
      <c r="J253" s="45">
        <f t="shared" si="11"/>
        <v>0</v>
      </c>
      <c r="K253" s="45">
        <v>98.06</v>
      </c>
      <c r="L253" s="45">
        <v>7.69</v>
      </c>
      <c r="M253" s="45">
        <v>475.74</v>
      </c>
      <c r="N253" s="45">
        <v>5381</v>
      </c>
      <c r="O253" s="45">
        <v>2.3860000000000001</v>
      </c>
      <c r="P253" s="514"/>
      <c r="Q253" s="49">
        <v>46036</v>
      </c>
      <c r="R253" s="52" t="s">
        <v>379</v>
      </c>
      <c r="S253" s="51" t="s">
        <v>61</v>
      </c>
      <c r="T253" s="143"/>
      <c r="U253" s="138"/>
      <c r="V253" s="149"/>
      <c r="W253" s="138">
        <v>46041</v>
      </c>
      <c r="X253" s="161"/>
    </row>
    <row r="254" spans="2:26" ht="29" hidden="1" x14ac:dyDescent="0.35">
      <c r="B254" s="43"/>
      <c r="C254" s="551" t="s">
        <v>716</v>
      </c>
      <c r="D254" s="43" t="s">
        <v>57</v>
      </c>
      <c r="E254" s="43" t="s">
        <v>74</v>
      </c>
      <c r="F254" s="44" t="s">
        <v>279</v>
      </c>
      <c r="G254" s="43"/>
      <c r="H254" s="45">
        <f t="shared" si="9"/>
        <v>251.2</v>
      </c>
      <c r="I254" s="45">
        <f t="shared" si="10"/>
        <v>12.716000000000001</v>
      </c>
      <c r="J254" s="45">
        <f t="shared" si="11"/>
        <v>0</v>
      </c>
      <c r="K254" s="45">
        <v>31.4</v>
      </c>
      <c r="L254" s="45">
        <v>2.89</v>
      </c>
      <c r="M254" s="45">
        <v>164.7</v>
      </c>
      <c r="N254" s="45">
        <v>1802</v>
      </c>
      <c r="O254" s="45">
        <v>0.86599999999999999</v>
      </c>
      <c r="P254" s="514"/>
      <c r="Q254" s="49">
        <v>46036</v>
      </c>
      <c r="R254" s="52" t="s">
        <v>379</v>
      </c>
      <c r="S254" s="51" t="s">
        <v>61</v>
      </c>
      <c r="T254" s="143"/>
      <c r="U254" s="138"/>
      <c r="V254" s="149"/>
      <c r="W254" s="138">
        <v>46047</v>
      </c>
      <c r="X254" s="161"/>
    </row>
    <row r="255" spans="2:26" ht="15.5" hidden="1" x14ac:dyDescent="0.35">
      <c r="B255" s="499">
        <v>23</v>
      </c>
      <c r="C255" s="500" t="s">
        <v>364</v>
      </c>
      <c r="D255" s="44" t="s">
        <v>65</v>
      </c>
      <c r="E255" s="44" t="s">
        <v>101</v>
      </c>
      <c r="F255" s="44" t="s">
        <v>279</v>
      </c>
      <c r="G255" s="44" t="s">
        <v>389</v>
      </c>
      <c r="H255" s="19">
        <v>193</v>
      </c>
      <c r="I255" s="19">
        <v>11</v>
      </c>
      <c r="J255" s="19">
        <v>204</v>
      </c>
      <c r="K255" s="19">
        <v>24.04</v>
      </c>
      <c r="L255" s="19">
        <v>2.4500000000000002</v>
      </c>
      <c r="M255" s="19">
        <v>194.78</v>
      </c>
      <c r="N255" s="19">
        <v>1979.14</v>
      </c>
      <c r="O255" s="19">
        <v>0.86627600000000005</v>
      </c>
      <c r="P255" s="495">
        <v>608271.66794800002</v>
      </c>
      <c r="Q255" s="49">
        <v>45717</v>
      </c>
      <c r="R255" s="50" t="s">
        <v>261</v>
      </c>
      <c r="S255" s="51" t="s">
        <v>61</v>
      </c>
      <c r="T255" s="143"/>
      <c r="U255" s="138"/>
      <c r="V255" s="149"/>
      <c r="W255" s="510">
        <v>45747</v>
      </c>
      <c r="X255" s="637" t="s">
        <v>288</v>
      </c>
      <c r="Y255" s="57"/>
      <c r="Z255" s="59"/>
    </row>
    <row r="256" spans="2:26" ht="15.5" hidden="1" x14ac:dyDescent="0.35">
      <c r="B256" s="44">
        <v>5</v>
      </c>
      <c r="C256" s="48" t="s">
        <v>260</v>
      </c>
      <c r="D256" s="44" t="s">
        <v>77</v>
      </c>
      <c r="E256" s="44" t="s">
        <v>101</v>
      </c>
      <c r="F256" s="44" t="s">
        <v>279</v>
      </c>
      <c r="G256" s="44" t="s">
        <v>409</v>
      </c>
      <c r="H256" s="19">
        <v>214</v>
      </c>
      <c r="I256" s="19">
        <v>12</v>
      </c>
      <c r="J256" s="19">
        <v>226</v>
      </c>
      <c r="K256" s="19">
        <v>26.74</v>
      </c>
      <c r="L256" s="19">
        <v>2.68</v>
      </c>
      <c r="M256" s="19">
        <v>219.54</v>
      </c>
      <c r="N256" s="19">
        <v>2473.94</v>
      </c>
      <c r="O256" s="19">
        <v>0.86627600000000005</v>
      </c>
      <c r="P256" s="495">
        <v>705045.34674800001</v>
      </c>
      <c r="Q256" s="49">
        <v>45717</v>
      </c>
      <c r="R256" s="50" t="s">
        <v>261</v>
      </c>
      <c r="S256" s="18" t="s">
        <v>61</v>
      </c>
      <c r="T256" s="627"/>
      <c r="U256" s="627"/>
      <c r="V256" s="627"/>
      <c r="W256" s="51">
        <v>45379</v>
      </c>
      <c r="X256" s="637" t="s">
        <v>377</v>
      </c>
    </row>
    <row r="257" spans="2:24" ht="15.5" hidden="1" x14ac:dyDescent="0.35">
      <c r="B257" s="44">
        <v>6</v>
      </c>
      <c r="C257" s="48" t="s">
        <v>262</v>
      </c>
      <c r="D257" s="44" t="s">
        <v>65</v>
      </c>
      <c r="E257" s="44" t="s">
        <v>101</v>
      </c>
      <c r="F257" s="44" t="s">
        <v>279</v>
      </c>
      <c r="G257" s="44" t="s">
        <v>247</v>
      </c>
      <c r="H257" s="19">
        <v>193</v>
      </c>
      <c r="I257" s="19">
        <v>11</v>
      </c>
      <c r="J257" s="19">
        <v>204</v>
      </c>
      <c r="K257" s="19">
        <v>24.04</v>
      </c>
      <c r="L257" s="19">
        <v>2.4500000000000002</v>
      </c>
      <c r="M257" s="19">
        <v>194.78</v>
      </c>
      <c r="N257" s="19">
        <v>1979.14</v>
      </c>
      <c r="O257" s="19">
        <v>0.86627600000000005</v>
      </c>
      <c r="P257" s="495">
        <v>608271.66794800002</v>
      </c>
      <c r="Q257" s="49">
        <v>45717</v>
      </c>
      <c r="R257" s="50" t="s">
        <v>261</v>
      </c>
      <c r="S257" s="18" t="s">
        <v>61</v>
      </c>
      <c r="T257" s="146">
        <v>45714</v>
      </c>
      <c r="U257" s="46">
        <v>45722</v>
      </c>
      <c r="V257" s="148"/>
      <c r="W257" s="51">
        <v>45732</v>
      </c>
      <c r="X257" s="637"/>
    </row>
    <row r="258" spans="2:24" ht="15.5" hidden="1" x14ac:dyDescent="0.35">
      <c r="B258" s="44">
        <v>25</v>
      </c>
      <c r="C258" s="44" t="s">
        <v>256</v>
      </c>
      <c r="D258" s="44" t="s">
        <v>63</v>
      </c>
      <c r="E258" s="44" t="s">
        <v>101</v>
      </c>
      <c r="F258" s="44" t="s">
        <v>279</v>
      </c>
      <c r="G258" s="44" t="s">
        <v>257</v>
      </c>
      <c r="H258" s="19">
        <v>214</v>
      </c>
      <c r="I258" s="19">
        <v>12</v>
      </c>
      <c r="J258" s="19">
        <v>226</v>
      </c>
      <c r="K258" s="19">
        <v>26.74</v>
      </c>
      <c r="L258" s="19">
        <v>2.68</v>
      </c>
      <c r="M258" s="19">
        <v>219.54</v>
      </c>
      <c r="N258" s="19">
        <v>2473.94</v>
      </c>
      <c r="O258" s="19">
        <v>0.86627600000000005</v>
      </c>
      <c r="P258" s="495">
        <v>705045.34674800001</v>
      </c>
      <c r="Q258" s="49">
        <v>45689</v>
      </c>
      <c r="R258" s="50" t="s">
        <v>284</v>
      </c>
      <c r="S258" s="18" t="s">
        <v>61</v>
      </c>
      <c r="T258" s="146">
        <v>45702</v>
      </c>
      <c r="U258" s="46">
        <v>45704</v>
      </c>
      <c r="V258" s="148">
        <v>45712</v>
      </c>
      <c r="W258" s="51">
        <v>45714</v>
      </c>
      <c r="X258" s="161"/>
    </row>
    <row r="259" spans="2:24" ht="15.5" hidden="1" x14ac:dyDescent="0.35">
      <c r="B259" s="44">
        <v>7</v>
      </c>
      <c r="C259" s="48" t="s">
        <v>263</v>
      </c>
      <c r="D259" s="44" t="s">
        <v>77</v>
      </c>
      <c r="E259" s="44" t="s">
        <v>101</v>
      </c>
      <c r="F259" s="44" t="s">
        <v>279</v>
      </c>
      <c r="G259" s="44" t="s">
        <v>387</v>
      </c>
      <c r="H259" s="19">
        <v>214</v>
      </c>
      <c r="I259" s="19">
        <v>12</v>
      </c>
      <c r="J259" s="19">
        <v>226</v>
      </c>
      <c r="K259" s="19">
        <v>26.74</v>
      </c>
      <c r="L259" s="19">
        <v>2.68</v>
      </c>
      <c r="M259" s="19">
        <v>219.54</v>
      </c>
      <c r="N259" s="19">
        <v>2473.94</v>
      </c>
      <c r="O259" s="19">
        <v>0.86627600000000005</v>
      </c>
      <c r="P259" s="495">
        <v>705045.34674800001</v>
      </c>
      <c r="Q259" s="49">
        <v>45717</v>
      </c>
      <c r="R259" s="50" t="s">
        <v>194</v>
      </c>
      <c r="S259" s="18" t="s">
        <v>61</v>
      </c>
      <c r="T259" s="627">
        <v>45710</v>
      </c>
      <c r="U259" s="627">
        <v>45714</v>
      </c>
      <c r="V259" s="627"/>
      <c r="W259" s="51">
        <v>45723</v>
      </c>
      <c r="X259" s="161"/>
    </row>
    <row r="260" spans="2:24" ht="15.5" hidden="1" x14ac:dyDescent="0.35">
      <c r="B260" s="44">
        <v>17</v>
      </c>
      <c r="C260" s="48" t="s">
        <v>276</v>
      </c>
      <c r="D260" s="44" t="s">
        <v>77</v>
      </c>
      <c r="E260" s="44" t="s">
        <v>101</v>
      </c>
      <c r="F260" s="44" t="s">
        <v>279</v>
      </c>
      <c r="G260" s="44" t="s">
        <v>387</v>
      </c>
      <c r="H260" s="19">
        <v>214</v>
      </c>
      <c r="I260" s="19">
        <v>12</v>
      </c>
      <c r="J260" s="19">
        <v>226</v>
      </c>
      <c r="K260" s="19">
        <v>26.74</v>
      </c>
      <c r="L260" s="19">
        <v>2.68</v>
      </c>
      <c r="M260" s="19">
        <v>219.54</v>
      </c>
      <c r="N260" s="19">
        <v>2473.94</v>
      </c>
      <c r="O260" s="19">
        <v>0.86627600000000005</v>
      </c>
      <c r="P260" s="495">
        <v>705045.34674800001</v>
      </c>
      <c r="Q260" s="497" t="s">
        <v>415</v>
      </c>
      <c r="R260" s="50" t="s">
        <v>284</v>
      </c>
      <c r="S260" s="51" t="s">
        <v>61</v>
      </c>
      <c r="T260" s="627"/>
      <c r="U260" s="627"/>
      <c r="V260" s="627"/>
      <c r="W260" s="51">
        <v>45755</v>
      </c>
      <c r="X260" s="637" t="s">
        <v>288</v>
      </c>
    </row>
    <row r="261" spans="2:24" ht="46.5" hidden="1" customHeight="1" x14ac:dyDescent="0.35">
      <c r="B261" s="44">
        <v>17</v>
      </c>
      <c r="C261" s="48" t="s">
        <v>426</v>
      </c>
      <c r="D261" s="44" t="s">
        <v>77</v>
      </c>
      <c r="E261" s="44" t="s">
        <v>101</v>
      </c>
      <c r="F261" s="44" t="s">
        <v>279</v>
      </c>
      <c r="G261" s="44"/>
      <c r="H261" s="19">
        <v>214</v>
      </c>
      <c r="I261" s="19">
        <v>12</v>
      </c>
      <c r="J261" s="19">
        <v>226</v>
      </c>
      <c r="K261" s="19">
        <v>26.74</v>
      </c>
      <c r="L261" s="19">
        <v>2.68</v>
      </c>
      <c r="M261" s="19">
        <v>219.54</v>
      </c>
      <c r="N261" s="19">
        <v>2473.94</v>
      </c>
      <c r="O261" s="19">
        <v>0.86627600000000005</v>
      </c>
      <c r="P261" s="495">
        <v>705045.34674800001</v>
      </c>
      <c r="Q261" s="497" t="s">
        <v>415</v>
      </c>
      <c r="R261" s="50" t="s">
        <v>284</v>
      </c>
      <c r="S261" s="18" t="s">
        <v>61</v>
      </c>
      <c r="T261" s="627"/>
      <c r="U261" s="627"/>
      <c r="V261" s="627"/>
      <c r="W261" s="51">
        <v>45762</v>
      </c>
      <c r="X261" s="161"/>
    </row>
    <row r="262" spans="2:24" ht="15.5" hidden="1" x14ac:dyDescent="0.35">
      <c r="B262" s="43">
        <v>22</v>
      </c>
      <c r="C262" s="48" t="s">
        <v>718</v>
      </c>
      <c r="D262" s="44" t="s">
        <v>170</v>
      </c>
      <c r="E262" s="44" t="s">
        <v>74</v>
      </c>
      <c r="F262" s="44" t="s">
        <v>279</v>
      </c>
      <c r="G262" s="19"/>
      <c r="H262" s="19">
        <f>K262*8</f>
        <v>470.72</v>
      </c>
      <c r="I262" s="19">
        <f>L262*4.4</f>
        <v>21.868000000000002</v>
      </c>
      <c r="J262" s="19">
        <f>SUM(H262:I262)</f>
        <v>492.58800000000002</v>
      </c>
      <c r="K262" s="19">
        <v>58.84</v>
      </c>
      <c r="L262" s="19">
        <v>4.97</v>
      </c>
      <c r="M262" s="19">
        <v>298.13</v>
      </c>
      <c r="N262" s="19">
        <v>3428</v>
      </c>
      <c r="O262" s="19">
        <v>1.9279999999999999</v>
      </c>
      <c r="P262" s="19"/>
      <c r="Q262" s="49">
        <v>45944</v>
      </c>
      <c r="R262" s="50" t="s">
        <v>94</v>
      </c>
      <c r="S262" s="51" t="s">
        <v>61</v>
      </c>
      <c r="T262" s="628"/>
      <c r="U262" s="628"/>
      <c r="V262" s="628"/>
      <c r="W262" s="510">
        <v>45952</v>
      </c>
      <c r="X262" s="161"/>
    </row>
    <row r="263" spans="2:24" ht="15.5" hidden="1" x14ac:dyDescent="0.35">
      <c r="B263" s="44"/>
      <c r="C263" s="48" t="s">
        <v>420</v>
      </c>
      <c r="D263" s="44" t="s">
        <v>63</v>
      </c>
      <c r="E263" s="44" t="s">
        <v>74</v>
      </c>
      <c r="F263" s="499" t="s">
        <v>279</v>
      </c>
      <c r="G263" s="44"/>
      <c r="H263" s="19">
        <f>K263*8</f>
        <v>251.2</v>
      </c>
      <c r="I263" s="19">
        <f>L263*4.4</f>
        <v>12.716000000000001</v>
      </c>
      <c r="J263" s="19">
        <f>SUBTOTAL(9,H263:I263)</f>
        <v>0</v>
      </c>
      <c r="K263" s="19">
        <v>31.4</v>
      </c>
      <c r="L263" s="19">
        <v>2.89</v>
      </c>
      <c r="M263" s="19">
        <v>164.7</v>
      </c>
      <c r="N263" s="19">
        <v>1802</v>
      </c>
      <c r="O263" s="19">
        <v>0.86627600000000005</v>
      </c>
      <c r="P263" s="495">
        <v>752440.09410799993</v>
      </c>
      <c r="Q263" s="498" t="s">
        <v>415</v>
      </c>
      <c r="R263" s="50" t="s">
        <v>261</v>
      </c>
      <c r="S263" s="51" t="s">
        <v>61</v>
      </c>
      <c r="T263" s="143"/>
      <c r="U263" s="138"/>
      <c r="V263" s="149"/>
      <c r="W263" s="510">
        <v>45777</v>
      </c>
      <c r="X263" s="161"/>
    </row>
    <row r="264" spans="2:24" ht="20" hidden="1" customHeight="1" x14ac:dyDescent="0.35">
      <c r="B264" s="43">
        <v>23</v>
      </c>
      <c r="C264" s="48" t="s">
        <v>719</v>
      </c>
      <c r="D264" s="44" t="s">
        <v>65</v>
      </c>
      <c r="E264" s="44" t="s">
        <v>74</v>
      </c>
      <c r="F264" s="44" t="s">
        <v>279</v>
      </c>
      <c r="G264" s="19"/>
      <c r="H264" s="19">
        <f>K264*8</f>
        <v>259.21600000000001</v>
      </c>
      <c r="I264" s="19">
        <f>L264*4.4</f>
        <v>11.4488</v>
      </c>
      <c r="J264" s="19">
        <f>SUM(H264:I264)</f>
        <v>270.66480000000001</v>
      </c>
      <c r="K264" s="19">
        <v>32.402000000000001</v>
      </c>
      <c r="L264" s="19">
        <v>2.6019999999999999</v>
      </c>
      <c r="M264" s="19">
        <v>149.96</v>
      </c>
      <c r="N264" s="19">
        <v>2496.13</v>
      </c>
      <c r="O264" s="19">
        <v>1.0029999999999999</v>
      </c>
      <c r="P264" s="19"/>
      <c r="Q264" s="49">
        <v>45975</v>
      </c>
      <c r="R264" s="52" t="s">
        <v>94</v>
      </c>
      <c r="S264" s="51" t="s">
        <v>61</v>
      </c>
      <c r="T264" s="143"/>
      <c r="U264" s="138"/>
      <c r="V264" s="149"/>
      <c r="W264" s="138">
        <v>45968</v>
      </c>
      <c r="X264" s="161"/>
    </row>
    <row r="265" spans="2:24" ht="15.5" hidden="1" x14ac:dyDescent="0.35">
      <c r="B265" s="44"/>
      <c r="C265" s="48" t="s">
        <v>421</v>
      </c>
      <c r="D265" s="44" t="s">
        <v>65</v>
      </c>
      <c r="E265" s="44" t="s">
        <v>101</v>
      </c>
      <c r="F265" s="499" t="s">
        <v>279</v>
      </c>
      <c r="G265" s="44"/>
      <c r="H265" s="19">
        <v>193</v>
      </c>
      <c r="I265" s="19">
        <v>11</v>
      </c>
      <c r="J265" s="19">
        <v>204</v>
      </c>
      <c r="K265" s="19">
        <v>24.04</v>
      </c>
      <c r="L265" s="19">
        <v>2.4500000000000002</v>
      </c>
      <c r="M265" s="19">
        <v>194.78</v>
      </c>
      <c r="N265" s="19">
        <v>1979.14</v>
      </c>
      <c r="O265" s="19">
        <v>0.86627600000000005</v>
      </c>
      <c r="P265" s="495">
        <v>608271.66794800002</v>
      </c>
      <c r="Q265" s="498" t="s">
        <v>415</v>
      </c>
      <c r="R265" s="50" t="s">
        <v>261</v>
      </c>
      <c r="S265" s="51" t="s">
        <v>61</v>
      </c>
      <c r="T265" s="143"/>
      <c r="U265" s="138"/>
      <c r="V265" s="149"/>
      <c r="W265" s="510">
        <v>45765</v>
      </c>
      <c r="X265" s="161"/>
    </row>
    <row r="266" spans="2:24" ht="15.5" hidden="1" x14ac:dyDescent="0.35">
      <c r="B266" s="44"/>
      <c r="C266" s="48" t="s">
        <v>413</v>
      </c>
      <c r="D266" s="44" t="s">
        <v>79</v>
      </c>
      <c r="E266" s="44" t="s">
        <v>101</v>
      </c>
      <c r="F266" s="44" t="s">
        <v>279</v>
      </c>
      <c r="G266" s="44"/>
      <c r="H266" s="19">
        <v>193</v>
      </c>
      <c r="I266" s="19">
        <v>11</v>
      </c>
      <c r="J266" s="19">
        <v>204</v>
      </c>
      <c r="K266" s="19">
        <v>24.04</v>
      </c>
      <c r="L266" s="19">
        <v>2.4500000000000002</v>
      </c>
      <c r="M266" s="19">
        <v>194.78</v>
      </c>
      <c r="N266" s="19">
        <v>1979.14</v>
      </c>
      <c r="O266" s="19">
        <v>0.86627600000000005</v>
      </c>
      <c r="P266" s="495">
        <v>608271.66794800002</v>
      </c>
      <c r="Q266" s="497" t="s">
        <v>415</v>
      </c>
      <c r="R266" s="50" t="s">
        <v>97</v>
      </c>
      <c r="S266" s="51" t="s">
        <v>61</v>
      </c>
      <c r="T266" s="143"/>
      <c r="U266" s="138"/>
      <c r="V266" s="149"/>
      <c r="W266" s="510">
        <v>45760</v>
      </c>
      <c r="X266" s="161"/>
    </row>
    <row r="267" spans="2:24" ht="15.5" hidden="1" x14ac:dyDescent="0.35">
      <c r="B267" s="44"/>
      <c r="C267" s="48" t="s">
        <v>414</v>
      </c>
      <c r="D267" s="44" t="s">
        <v>79</v>
      </c>
      <c r="E267" s="44" t="s">
        <v>101</v>
      </c>
      <c r="F267" s="44" t="s">
        <v>279</v>
      </c>
      <c r="G267" s="44"/>
      <c r="H267" s="19">
        <f>K267*8</f>
        <v>192.32</v>
      </c>
      <c r="I267" s="19">
        <f>L267*4.4</f>
        <v>10.780000000000001</v>
      </c>
      <c r="J267" s="19">
        <f>SUBTOTAL(9,H267:I267)</f>
        <v>0</v>
      </c>
      <c r="K267" s="19">
        <v>24.04</v>
      </c>
      <c r="L267" s="19">
        <v>2.4500000000000002</v>
      </c>
      <c r="M267" s="19">
        <v>194.78</v>
      </c>
      <c r="N267" s="19">
        <v>1979.14</v>
      </c>
      <c r="O267" s="19">
        <v>0.86627600000000005</v>
      </c>
      <c r="P267" s="495">
        <v>608271.66794800002</v>
      </c>
      <c r="Q267" s="497" t="s">
        <v>415</v>
      </c>
      <c r="R267" s="50" t="s">
        <v>97</v>
      </c>
      <c r="S267" s="51" t="s">
        <v>61</v>
      </c>
      <c r="T267" s="143"/>
      <c r="U267" s="138"/>
      <c r="V267" s="149"/>
      <c r="W267" s="510">
        <v>45776</v>
      </c>
      <c r="X267" s="161"/>
    </row>
    <row r="268" spans="2:24" ht="15.5" hidden="1" x14ac:dyDescent="0.35">
      <c r="B268" s="44"/>
      <c r="C268" s="48" t="s">
        <v>433</v>
      </c>
      <c r="D268" s="44" t="s">
        <v>79</v>
      </c>
      <c r="E268" s="44" t="s">
        <v>101</v>
      </c>
      <c r="F268" s="44" t="s">
        <v>279</v>
      </c>
      <c r="G268" s="44" t="s">
        <v>437</v>
      </c>
      <c r="H268" s="19">
        <v>193</v>
      </c>
      <c r="I268" s="19">
        <v>11</v>
      </c>
      <c r="J268" s="19">
        <v>204</v>
      </c>
      <c r="K268" s="19">
        <v>24.04</v>
      </c>
      <c r="L268" s="19">
        <v>2.4500000000000002</v>
      </c>
      <c r="M268" s="19">
        <v>194.78</v>
      </c>
      <c r="N268" s="19">
        <v>1979.14</v>
      </c>
      <c r="O268" s="19">
        <v>0.86627600000000005</v>
      </c>
      <c r="P268" s="495">
        <v>608271.66794800002</v>
      </c>
      <c r="Q268" s="498" t="s">
        <v>415</v>
      </c>
      <c r="R268" s="50" t="s">
        <v>97</v>
      </c>
      <c r="S268" s="51" t="s">
        <v>61</v>
      </c>
      <c r="T268" s="143"/>
      <c r="U268" s="138"/>
      <c r="V268" s="149"/>
      <c r="W268" s="510">
        <v>45756</v>
      </c>
      <c r="X268" s="161"/>
    </row>
    <row r="269" spans="2:24" ht="18" hidden="1" customHeight="1" x14ac:dyDescent="0.35">
      <c r="B269" s="44"/>
      <c r="C269" s="48" t="s">
        <v>412</v>
      </c>
      <c r="D269" s="44" t="s">
        <v>132</v>
      </c>
      <c r="E269" s="44" t="s">
        <v>74</v>
      </c>
      <c r="F269" s="44" t="s">
        <v>279</v>
      </c>
      <c r="G269" s="44"/>
      <c r="H269" s="19">
        <f>K269*8</f>
        <v>610.79999999999995</v>
      </c>
      <c r="I269" s="19">
        <f>L269*4.4</f>
        <v>27.808000000000003</v>
      </c>
      <c r="J269" s="19">
        <f>SUBTOTAL(9,H269:I269)</f>
        <v>0</v>
      </c>
      <c r="K269" s="19">
        <v>76.349999999999994</v>
      </c>
      <c r="L269" s="19">
        <v>6.32</v>
      </c>
      <c r="M269" s="19">
        <v>385.79</v>
      </c>
      <c r="N269" s="19">
        <v>3898</v>
      </c>
      <c r="O269" s="19">
        <v>2.348757</v>
      </c>
      <c r="P269" s="495">
        <v>1761921.9257309998</v>
      </c>
      <c r="Q269" s="497" t="s">
        <v>415</v>
      </c>
      <c r="R269" s="50" t="s">
        <v>97</v>
      </c>
      <c r="S269" s="51" t="s">
        <v>61</v>
      </c>
      <c r="T269" s="143"/>
      <c r="U269" s="138"/>
      <c r="V269" s="149"/>
      <c r="W269" s="510">
        <v>45771</v>
      </c>
      <c r="X269" s="161"/>
    </row>
    <row r="270" spans="2:24" ht="15.5" hidden="1" x14ac:dyDescent="0.35">
      <c r="B270" s="44">
        <v>15</v>
      </c>
      <c r="C270" s="48" t="s">
        <v>480</v>
      </c>
      <c r="D270" s="44" t="s">
        <v>79</v>
      </c>
      <c r="E270" s="44" t="s">
        <v>74</v>
      </c>
      <c r="F270" s="44" t="s">
        <v>279</v>
      </c>
      <c r="G270" s="44"/>
      <c r="H270" s="19">
        <v>221</v>
      </c>
      <c r="I270" s="19">
        <v>12</v>
      </c>
      <c r="J270" s="19">
        <v>233</v>
      </c>
      <c r="K270" s="19">
        <v>27.61</v>
      </c>
      <c r="L270" s="19">
        <v>2.61</v>
      </c>
      <c r="M270" s="19">
        <v>146.96</v>
      </c>
      <c r="N270" s="19">
        <v>1450</v>
      </c>
      <c r="O270" s="19">
        <v>0.86627600000000005</v>
      </c>
      <c r="P270" s="495">
        <v>650458.11210799997</v>
      </c>
      <c r="Q270" s="49">
        <v>45786</v>
      </c>
      <c r="R270" s="50" t="s">
        <v>94</v>
      </c>
      <c r="S270" s="51" t="s">
        <v>61</v>
      </c>
      <c r="T270" s="58"/>
      <c r="U270" s="58"/>
      <c r="V270" s="58"/>
      <c r="W270" s="510">
        <v>45790</v>
      </c>
      <c r="X270" s="161"/>
    </row>
    <row r="271" spans="2:24" ht="15.5" hidden="1" x14ac:dyDescent="0.35">
      <c r="B271" s="44">
        <v>14</v>
      </c>
      <c r="C271" s="48" t="s">
        <v>452</v>
      </c>
      <c r="D271" s="44" t="s">
        <v>65</v>
      </c>
      <c r="E271" s="44" t="s">
        <v>74</v>
      </c>
      <c r="F271" s="44" t="s">
        <v>279</v>
      </c>
      <c r="G271" s="44"/>
      <c r="H271" s="19">
        <v>221</v>
      </c>
      <c r="I271" s="19">
        <v>12</v>
      </c>
      <c r="J271" s="19">
        <v>233</v>
      </c>
      <c r="K271" s="19">
        <v>27.61</v>
      </c>
      <c r="L271" s="19">
        <v>2.61</v>
      </c>
      <c r="M271" s="19">
        <v>146.96</v>
      </c>
      <c r="N271" s="19">
        <v>1450</v>
      </c>
      <c r="O271" s="19">
        <v>0.86627600000000005</v>
      </c>
      <c r="P271" s="495">
        <v>650458.11210799997</v>
      </c>
      <c r="Q271" s="498" t="s">
        <v>415</v>
      </c>
      <c r="R271" s="496" t="s">
        <v>94</v>
      </c>
      <c r="S271" s="51" t="s">
        <v>61</v>
      </c>
      <c r="T271" s="143"/>
      <c r="U271" s="138"/>
      <c r="V271" s="149"/>
      <c r="W271" s="510">
        <v>45775</v>
      </c>
      <c r="X271" s="161"/>
    </row>
    <row r="272" spans="2:24" ht="15.5" hidden="1" x14ac:dyDescent="0.35">
      <c r="B272" s="44">
        <v>13</v>
      </c>
      <c r="C272" s="48" t="s">
        <v>431</v>
      </c>
      <c r="D272" s="44" t="s">
        <v>65</v>
      </c>
      <c r="E272" s="44" t="s">
        <v>101</v>
      </c>
      <c r="F272" s="44" t="s">
        <v>279</v>
      </c>
      <c r="G272" s="44"/>
      <c r="H272" s="19">
        <v>193</v>
      </c>
      <c r="I272" s="19">
        <v>11</v>
      </c>
      <c r="J272" s="19">
        <v>204</v>
      </c>
      <c r="K272" s="19">
        <v>24.04</v>
      </c>
      <c r="L272" s="19">
        <v>2.4500000000000002</v>
      </c>
      <c r="M272" s="19">
        <v>194.78</v>
      </c>
      <c r="N272" s="19">
        <v>1979.14</v>
      </c>
      <c r="O272" s="19">
        <v>0.86627600000000005</v>
      </c>
      <c r="P272" s="495">
        <v>608271.66794800002</v>
      </c>
      <c r="Q272" s="498" t="s">
        <v>415</v>
      </c>
      <c r="R272" s="50" t="s">
        <v>94</v>
      </c>
      <c r="S272" s="51" t="s">
        <v>61</v>
      </c>
      <c r="T272" s="143"/>
      <c r="U272" s="138"/>
      <c r="V272" s="149"/>
      <c r="W272" s="510">
        <v>45767</v>
      </c>
      <c r="X272" s="161"/>
    </row>
    <row r="273" spans="2:26" ht="15.5" hidden="1" x14ac:dyDescent="0.35">
      <c r="B273" s="44">
        <v>11</v>
      </c>
      <c r="C273" s="48" t="s">
        <v>362</v>
      </c>
      <c r="D273" s="44" t="s">
        <v>77</v>
      </c>
      <c r="E273" s="142" t="s">
        <v>101</v>
      </c>
      <c r="F273" s="44" t="s">
        <v>279</v>
      </c>
      <c r="G273" s="44" t="s">
        <v>409</v>
      </c>
      <c r="H273" s="19">
        <v>214</v>
      </c>
      <c r="I273" s="19">
        <v>12</v>
      </c>
      <c r="J273" s="19">
        <v>226</v>
      </c>
      <c r="K273" s="19">
        <v>26.74</v>
      </c>
      <c r="L273" s="19">
        <v>2.68</v>
      </c>
      <c r="M273" s="19">
        <v>219.54</v>
      </c>
      <c r="N273" s="19">
        <v>2473.94</v>
      </c>
      <c r="O273" s="19">
        <v>0.86627600000000005</v>
      </c>
      <c r="P273" s="495">
        <v>705045.34674800001</v>
      </c>
      <c r="Q273" s="49">
        <v>45717</v>
      </c>
      <c r="R273" s="50" t="s">
        <v>94</v>
      </c>
      <c r="S273" s="51" t="s">
        <v>61</v>
      </c>
      <c r="T273" s="146"/>
      <c r="U273" s="46"/>
      <c r="V273" s="148"/>
      <c r="W273" s="510">
        <v>45744</v>
      </c>
      <c r="X273" s="161" t="s">
        <v>394</v>
      </c>
    </row>
    <row r="274" spans="2:26" ht="17.5" hidden="1" customHeight="1" x14ac:dyDescent="0.35">
      <c r="B274" s="499">
        <v>12</v>
      </c>
      <c r="C274" s="500" t="s">
        <v>395</v>
      </c>
      <c r="D274" s="499" t="s">
        <v>65</v>
      </c>
      <c r="E274" s="499" t="s">
        <v>101</v>
      </c>
      <c r="F274" s="499" t="s">
        <v>279</v>
      </c>
      <c r="G274" s="44" t="s">
        <v>389</v>
      </c>
      <c r="H274" s="19">
        <v>193</v>
      </c>
      <c r="I274" s="19">
        <v>11</v>
      </c>
      <c r="J274" s="19">
        <v>204</v>
      </c>
      <c r="K274" s="19">
        <v>24.04</v>
      </c>
      <c r="L274" s="19">
        <v>2.4500000000000002</v>
      </c>
      <c r="M274" s="19">
        <v>194.78</v>
      </c>
      <c r="N274" s="19">
        <v>1979.14</v>
      </c>
      <c r="O274" s="19">
        <v>0.86627600000000005</v>
      </c>
      <c r="P274" s="495">
        <v>608271.66794800002</v>
      </c>
      <c r="Q274" s="49">
        <v>45717</v>
      </c>
      <c r="R274" s="496" t="s">
        <v>94</v>
      </c>
      <c r="S274" s="51" t="s">
        <v>61</v>
      </c>
      <c r="T274" s="58"/>
      <c r="U274" s="58"/>
      <c r="V274" s="58"/>
      <c r="W274" s="510">
        <v>45747</v>
      </c>
      <c r="X274" s="639" t="s">
        <v>385</v>
      </c>
      <c r="Y274" s="57"/>
      <c r="Z274" s="59"/>
    </row>
    <row r="275" spans="2:26" ht="15.5" hidden="1" x14ac:dyDescent="0.35">
      <c r="B275" s="44">
        <v>10</v>
      </c>
      <c r="C275" s="48" t="s">
        <v>270</v>
      </c>
      <c r="D275" s="44" t="s">
        <v>79</v>
      </c>
      <c r="E275" s="44" t="s">
        <v>101</v>
      </c>
      <c r="F275" s="44" t="s">
        <v>279</v>
      </c>
      <c r="G275" s="44"/>
      <c r="H275" s="19">
        <v>193</v>
      </c>
      <c r="I275" s="19">
        <v>11</v>
      </c>
      <c r="J275" s="19">
        <v>204</v>
      </c>
      <c r="K275" s="44">
        <v>24.04</v>
      </c>
      <c r="L275" s="44">
        <v>2.4500000000000002</v>
      </c>
      <c r="M275" s="44">
        <v>194.78</v>
      </c>
      <c r="N275" s="19">
        <v>1979.14</v>
      </c>
      <c r="O275" s="19">
        <v>0.86627600000000005</v>
      </c>
      <c r="P275" s="495">
        <v>608271.66794800002</v>
      </c>
      <c r="Q275" s="497" t="s">
        <v>415</v>
      </c>
      <c r="R275" s="50" t="s">
        <v>94</v>
      </c>
      <c r="S275" s="51" t="s">
        <v>61</v>
      </c>
      <c r="T275" s="627"/>
      <c r="U275" s="627"/>
      <c r="V275" s="627"/>
      <c r="W275" s="51">
        <v>45760</v>
      </c>
      <c r="X275" s="637" t="s">
        <v>280</v>
      </c>
    </row>
    <row r="276" spans="2:26" ht="15.5" hidden="1" x14ac:dyDescent="0.35">
      <c r="B276" s="44">
        <v>14</v>
      </c>
      <c r="C276" s="48" t="s">
        <v>271</v>
      </c>
      <c r="D276" s="44" t="s">
        <v>65</v>
      </c>
      <c r="E276" s="44" t="s">
        <v>101</v>
      </c>
      <c r="F276" s="44" t="s">
        <v>279</v>
      </c>
      <c r="G276" s="44"/>
      <c r="H276" s="19">
        <v>193</v>
      </c>
      <c r="I276" s="19">
        <v>11</v>
      </c>
      <c r="J276" s="19">
        <v>204</v>
      </c>
      <c r="K276" s="19">
        <v>24.04</v>
      </c>
      <c r="L276" s="19">
        <v>2.4500000000000002</v>
      </c>
      <c r="M276" s="19">
        <v>194.78</v>
      </c>
      <c r="N276" s="19">
        <v>1979.14</v>
      </c>
      <c r="O276" s="19">
        <v>0.86627600000000005</v>
      </c>
      <c r="P276" s="495">
        <v>608271.66794800002</v>
      </c>
      <c r="Q276" s="498" t="s">
        <v>415</v>
      </c>
      <c r="R276" s="50" t="s">
        <v>360</v>
      </c>
      <c r="S276" s="18" t="s">
        <v>61</v>
      </c>
      <c r="T276" s="627"/>
      <c r="U276" s="627"/>
      <c r="V276" s="627"/>
      <c r="W276" s="51"/>
      <c r="X276" s="637" t="s">
        <v>280</v>
      </c>
    </row>
    <row r="277" spans="2:26" ht="15.5" hidden="1" x14ac:dyDescent="0.35">
      <c r="B277" s="44">
        <v>13</v>
      </c>
      <c r="C277" s="48" t="s">
        <v>272</v>
      </c>
      <c r="D277" s="44" t="s">
        <v>65</v>
      </c>
      <c r="E277" s="44" t="s">
        <v>101</v>
      </c>
      <c r="F277" s="44" t="s">
        <v>279</v>
      </c>
      <c r="G277" s="44" t="s">
        <v>247</v>
      </c>
      <c r="H277" s="19">
        <v>193</v>
      </c>
      <c r="I277" s="19">
        <v>11</v>
      </c>
      <c r="J277" s="19">
        <v>204</v>
      </c>
      <c r="K277" s="19">
        <v>24.04</v>
      </c>
      <c r="L277" s="19">
        <v>2.4500000000000002</v>
      </c>
      <c r="M277" s="19">
        <v>194.78</v>
      </c>
      <c r="N277" s="19">
        <v>1979.14</v>
      </c>
      <c r="O277" s="19">
        <v>0.86627600000000005</v>
      </c>
      <c r="P277" s="495">
        <v>608271.66794800002</v>
      </c>
      <c r="Q277" s="497" t="s">
        <v>415</v>
      </c>
      <c r="R277" s="50" t="s">
        <v>360</v>
      </c>
      <c r="S277" s="51" t="s">
        <v>61</v>
      </c>
      <c r="T277" s="627"/>
      <c r="U277" s="627"/>
      <c r="V277" s="627"/>
      <c r="W277" s="51">
        <v>45755</v>
      </c>
      <c r="X277" s="637" t="s">
        <v>369</v>
      </c>
    </row>
    <row r="278" spans="2:26" ht="15" hidden="1" customHeight="1" x14ac:dyDescent="0.35">
      <c r="B278" s="44">
        <v>15</v>
      </c>
      <c r="C278" s="48" t="s">
        <v>273</v>
      </c>
      <c r="D278" s="44" t="s">
        <v>77</v>
      </c>
      <c r="E278" s="44" t="s">
        <v>74</v>
      </c>
      <c r="F278" s="44" t="s">
        <v>279</v>
      </c>
      <c r="G278" s="44"/>
      <c r="H278" s="19">
        <f>K278*8</f>
        <v>251.2</v>
      </c>
      <c r="I278" s="19">
        <f>L278*4.4</f>
        <v>12.716000000000001</v>
      </c>
      <c r="J278" s="19">
        <f>SUBTOTAL(9,H278:I278)</f>
        <v>0</v>
      </c>
      <c r="K278" s="19">
        <v>31.4</v>
      </c>
      <c r="L278" s="19">
        <v>2.89</v>
      </c>
      <c r="M278" s="19">
        <v>164.7</v>
      </c>
      <c r="N278" s="19">
        <v>1802</v>
      </c>
      <c r="O278" s="19">
        <v>0.86627600000000005</v>
      </c>
      <c r="P278" s="495">
        <v>752440.09410799993</v>
      </c>
      <c r="Q278" s="497" t="s">
        <v>415</v>
      </c>
      <c r="R278" s="50" t="s">
        <v>360</v>
      </c>
      <c r="S278" s="51" t="s">
        <v>61</v>
      </c>
      <c r="T278" s="146"/>
      <c r="U278" s="627"/>
      <c r="V278" s="627"/>
      <c r="W278" s="51">
        <v>45767</v>
      </c>
      <c r="X278" s="637" t="s">
        <v>280</v>
      </c>
    </row>
    <row r="279" spans="2:26" ht="15.5" hidden="1" x14ac:dyDescent="0.35">
      <c r="B279" s="44"/>
      <c r="C279" s="48" t="s">
        <v>469</v>
      </c>
      <c r="D279" s="44" t="s">
        <v>203</v>
      </c>
      <c r="E279" s="44" t="s">
        <v>101</v>
      </c>
      <c r="F279" s="44" t="s">
        <v>279</v>
      </c>
      <c r="G279" s="44"/>
      <c r="H279" s="19">
        <f>K279*8</f>
        <v>405.12</v>
      </c>
      <c r="I279" s="19">
        <f>L279*4.4</f>
        <v>21.12</v>
      </c>
      <c r="J279" s="19">
        <f>SUM(H279:I279)</f>
        <v>426.24</v>
      </c>
      <c r="K279" s="19">
        <v>50.64</v>
      </c>
      <c r="L279" s="19">
        <v>4.8</v>
      </c>
      <c r="M279" s="19">
        <v>378.56</v>
      </c>
      <c r="N279" s="19">
        <v>4711.55</v>
      </c>
      <c r="O279" s="19">
        <v>1.7680549999999999</v>
      </c>
      <c r="P279" s="495">
        <v>1326238.3038650001</v>
      </c>
      <c r="Q279" s="49">
        <v>45778</v>
      </c>
      <c r="R279" s="50" t="s">
        <v>360</v>
      </c>
      <c r="S279" s="18" t="s">
        <v>61</v>
      </c>
      <c r="T279" s="58"/>
      <c r="U279" s="58"/>
      <c r="V279" s="58"/>
      <c r="W279" s="510">
        <v>45780</v>
      </c>
      <c r="X279" s="161"/>
    </row>
    <row r="280" spans="2:26" ht="15.5" hidden="1" x14ac:dyDescent="0.35">
      <c r="B280" s="44"/>
      <c r="C280" s="48" t="s">
        <v>454</v>
      </c>
      <c r="D280" s="44" t="s">
        <v>65</v>
      </c>
      <c r="E280" s="44" t="s">
        <v>74</v>
      </c>
      <c r="F280" s="44" t="s">
        <v>279</v>
      </c>
      <c r="G280" s="44"/>
      <c r="H280" s="19">
        <v>221</v>
      </c>
      <c r="I280" s="19">
        <v>12</v>
      </c>
      <c r="J280" s="19">
        <v>233</v>
      </c>
      <c r="K280" s="19">
        <v>27.61</v>
      </c>
      <c r="L280" s="19">
        <v>2.61</v>
      </c>
      <c r="M280" s="19">
        <v>146.96</v>
      </c>
      <c r="N280" s="19">
        <v>1450</v>
      </c>
      <c r="O280" s="19">
        <v>0.86627600000000005</v>
      </c>
      <c r="P280" s="495">
        <v>650458.11210799997</v>
      </c>
      <c r="Q280" s="49">
        <v>45780</v>
      </c>
      <c r="R280" s="50" t="s">
        <v>360</v>
      </c>
      <c r="S280" s="51" t="s">
        <v>61</v>
      </c>
      <c r="T280" s="193"/>
      <c r="U280" s="58"/>
      <c r="V280" s="58"/>
      <c r="W280" s="510">
        <v>45786</v>
      </c>
      <c r="X280" s="161"/>
    </row>
    <row r="281" spans="2:26" ht="15.5" hidden="1" x14ac:dyDescent="0.35">
      <c r="B281" s="44"/>
      <c r="C281" s="48" t="s">
        <v>496</v>
      </c>
      <c r="D281" s="44" t="s">
        <v>65</v>
      </c>
      <c r="E281" s="44" t="s">
        <v>101</v>
      </c>
      <c r="F281" s="44" t="s">
        <v>279</v>
      </c>
      <c r="G281" s="44"/>
      <c r="H281" s="19">
        <v>193</v>
      </c>
      <c r="I281" s="19">
        <v>11</v>
      </c>
      <c r="J281" s="19">
        <v>204</v>
      </c>
      <c r="K281" s="19">
        <v>24.04</v>
      </c>
      <c r="L281" s="19">
        <v>2.4500000000000002</v>
      </c>
      <c r="M281" s="19">
        <v>194.78</v>
      </c>
      <c r="N281" s="19">
        <v>1979.14</v>
      </c>
      <c r="O281" s="19">
        <v>0.86627600000000005</v>
      </c>
      <c r="P281" s="495">
        <v>608271.66794800002</v>
      </c>
      <c r="Q281" s="49">
        <v>45789</v>
      </c>
      <c r="R281" s="50" t="s">
        <v>284</v>
      </c>
      <c r="S281" s="51" t="s">
        <v>61</v>
      </c>
      <c r="T281" s="143"/>
      <c r="U281" s="138"/>
      <c r="V281" s="149"/>
      <c r="W281" s="510">
        <v>45804</v>
      </c>
      <c r="X281" s="161"/>
    </row>
    <row r="282" spans="2:26" ht="15.5" hidden="1" x14ac:dyDescent="0.35">
      <c r="B282" s="44"/>
      <c r="C282" s="48" t="s">
        <v>465</v>
      </c>
      <c r="D282" s="44" t="s">
        <v>65</v>
      </c>
      <c r="E282" s="44" t="s">
        <v>74</v>
      </c>
      <c r="F282" s="44" t="s">
        <v>279</v>
      </c>
      <c r="G282" s="44"/>
      <c r="H282" s="19">
        <v>221</v>
      </c>
      <c r="I282" s="19">
        <v>12</v>
      </c>
      <c r="J282" s="19">
        <v>233</v>
      </c>
      <c r="K282" s="19">
        <v>27.61</v>
      </c>
      <c r="L282" s="19">
        <v>2.61</v>
      </c>
      <c r="M282" s="19">
        <v>146.96</v>
      </c>
      <c r="N282" s="19">
        <v>1450</v>
      </c>
      <c r="O282" s="19">
        <v>0.86627600000000005</v>
      </c>
      <c r="P282" s="495">
        <v>650458.11210799997</v>
      </c>
      <c r="Q282" s="49">
        <v>45778</v>
      </c>
      <c r="R282" s="50" t="s">
        <v>284</v>
      </c>
      <c r="S282" s="18" t="s">
        <v>61</v>
      </c>
      <c r="T282" s="143"/>
      <c r="U282" s="138"/>
      <c r="V282" s="149"/>
      <c r="W282" s="510">
        <v>45806</v>
      </c>
      <c r="X282" s="161"/>
    </row>
    <row r="283" spans="2:26" ht="15.5" hidden="1" x14ac:dyDescent="0.35">
      <c r="B283" s="44"/>
      <c r="C283" s="48" t="s">
        <v>434</v>
      </c>
      <c r="D283" s="44" t="s">
        <v>65</v>
      </c>
      <c r="E283" s="44" t="s">
        <v>74</v>
      </c>
      <c r="F283" s="44" t="s">
        <v>279</v>
      </c>
      <c r="G283" s="44"/>
      <c r="H283" s="19">
        <v>221</v>
      </c>
      <c r="I283" s="19">
        <v>12</v>
      </c>
      <c r="J283" s="19">
        <v>233</v>
      </c>
      <c r="K283" s="19">
        <v>27.61</v>
      </c>
      <c r="L283" s="19">
        <v>2.61</v>
      </c>
      <c r="M283" s="19">
        <v>146.96</v>
      </c>
      <c r="N283" s="19">
        <v>1450</v>
      </c>
      <c r="O283" s="19">
        <v>0.86627600000000005</v>
      </c>
      <c r="P283" s="495">
        <v>650458.11210799997</v>
      </c>
      <c r="Q283" s="498" t="s">
        <v>415</v>
      </c>
      <c r="R283" s="50" t="s">
        <v>284</v>
      </c>
      <c r="S283" s="51" t="s">
        <v>61</v>
      </c>
      <c r="T283" s="143"/>
      <c r="U283" s="138"/>
      <c r="V283" s="149"/>
      <c r="W283" s="510">
        <v>45773</v>
      </c>
      <c r="X283" s="161"/>
    </row>
    <row r="284" spans="2:26" ht="15.5" hidden="1" x14ac:dyDescent="0.35">
      <c r="B284" s="44"/>
      <c r="C284" s="48" t="s">
        <v>435</v>
      </c>
      <c r="D284" s="44" t="s">
        <v>79</v>
      </c>
      <c r="E284" s="44" t="s">
        <v>74</v>
      </c>
      <c r="F284" s="44" t="s">
        <v>279</v>
      </c>
      <c r="G284" s="44"/>
      <c r="H284" s="19">
        <f>K284*8</f>
        <v>220.88</v>
      </c>
      <c r="I284" s="19">
        <f>L284*4.4</f>
        <v>11.484</v>
      </c>
      <c r="J284" s="19">
        <f>SUBTOTAL(9,H284:I284)</f>
        <v>0</v>
      </c>
      <c r="K284" s="19">
        <v>27.61</v>
      </c>
      <c r="L284" s="19">
        <v>2.61</v>
      </c>
      <c r="M284" s="19">
        <v>146.96</v>
      </c>
      <c r="N284" s="19">
        <v>1450</v>
      </c>
      <c r="O284" s="19">
        <v>0.86627600000000005</v>
      </c>
      <c r="P284" s="495">
        <v>650458.11210799997</v>
      </c>
      <c r="Q284" s="498" t="s">
        <v>415</v>
      </c>
      <c r="R284" s="50" t="s">
        <v>284</v>
      </c>
      <c r="S284" s="51" t="s">
        <v>61</v>
      </c>
      <c r="T284" s="143"/>
      <c r="U284" s="138"/>
      <c r="V284" s="149"/>
      <c r="W284" s="510">
        <v>45777</v>
      </c>
      <c r="X284" s="161"/>
    </row>
    <row r="285" spans="2:26" ht="15.5" hidden="1" x14ac:dyDescent="0.35">
      <c r="B285" s="43"/>
      <c r="C285" s="48" t="s">
        <v>720</v>
      </c>
      <c r="D285" s="44" t="s">
        <v>150</v>
      </c>
      <c r="E285" s="44" t="s">
        <v>58</v>
      </c>
      <c r="F285" s="44" t="s">
        <v>279</v>
      </c>
      <c r="G285" s="19"/>
      <c r="H285" s="19">
        <f>K285*8</f>
        <v>1044.32</v>
      </c>
      <c r="I285" s="19">
        <f>L285*4.4</f>
        <v>48.18</v>
      </c>
      <c r="J285" s="19">
        <f>SUM(H285:I285)</f>
        <v>1092.5</v>
      </c>
      <c r="K285" s="19">
        <v>130.54</v>
      </c>
      <c r="L285" s="19">
        <v>10.95</v>
      </c>
      <c r="M285" s="19">
        <v>691.74</v>
      </c>
      <c r="N285" s="19">
        <v>8037</v>
      </c>
      <c r="O285" s="19">
        <v>2.3490000000000002</v>
      </c>
      <c r="P285" s="19"/>
      <c r="Q285" s="49">
        <v>45944</v>
      </c>
      <c r="R285" s="50" t="s">
        <v>284</v>
      </c>
      <c r="S285" s="51" t="s">
        <v>61</v>
      </c>
      <c r="T285" s="518"/>
      <c r="U285" s="510"/>
      <c r="V285" s="633"/>
      <c r="W285" s="510">
        <v>45955</v>
      </c>
      <c r="X285" s="161"/>
    </row>
    <row r="286" spans="2:26" ht="15.5" hidden="1" x14ac:dyDescent="0.35">
      <c r="B286" s="43"/>
      <c r="C286" s="48" t="s">
        <v>721</v>
      </c>
      <c r="D286" s="44" t="s">
        <v>475</v>
      </c>
      <c r="E286" s="44" t="s">
        <v>58</v>
      </c>
      <c r="F286" s="44" t="s">
        <v>279</v>
      </c>
      <c r="G286" s="19"/>
      <c r="H286" s="19">
        <f>K286*8</f>
        <v>922.96</v>
      </c>
      <c r="I286" s="19">
        <f>L286*4.4</f>
        <v>41.887999999999998</v>
      </c>
      <c r="J286" s="19">
        <f>SUM(H286:I286)</f>
        <v>964.84800000000007</v>
      </c>
      <c r="K286" s="19">
        <v>115.37</v>
      </c>
      <c r="L286" s="19">
        <v>9.52</v>
      </c>
      <c r="M286" s="19">
        <v>596.84</v>
      </c>
      <c r="N286" s="19">
        <v>5822</v>
      </c>
      <c r="O286" s="19">
        <v>2.3490000000000002</v>
      </c>
      <c r="P286" s="19"/>
      <c r="Q286" s="49">
        <v>45975</v>
      </c>
      <c r="R286" s="50" t="s">
        <v>284</v>
      </c>
      <c r="S286" s="51" t="s">
        <v>61</v>
      </c>
      <c r="T286" s="143"/>
      <c r="U286" s="138"/>
      <c r="V286" s="149"/>
      <c r="W286" s="138">
        <v>45981</v>
      </c>
      <c r="X286" s="161"/>
    </row>
    <row r="287" spans="2:26" ht="49.5" hidden="1" customHeight="1" x14ac:dyDescent="0.35">
      <c r="B287" s="499">
        <v>34</v>
      </c>
      <c r="C287" s="559" t="s">
        <v>383</v>
      </c>
      <c r="D287" s="562" t="s">
        <v>68</v>
      </c>
      <c r="E287" s="562" t="s">
        <v>74</v>
      </c>
      <c r="F287" s="499" t="s">
        <v>279</v>
      </c>
      <c r="G287" s="499"/>
      <c r="H287" s="19">
        <v>221</v>
      </c>
      <c r="I287" s="19">
        <v>12</v>
      </c>
      <c r="J287" s="19">
        <v>233</v>
      </c>
      <c r="K287" s="19">
        <v>27.61</v>
      </c>
      <c r="L287" s="19">
        <v>2.61</v>
      </c>
      <c r="M287" s="19">
        <v>146.96</v>
      </c>
      <c r="N287" s="19">
        <v>1450</v>
      </c>
      <c r="O287" s="19">
        <v>0.86627600000000005</v>
      </c>
      <c r="P287" s="495">
        <v>650458.11210799997</v>
      </c>
      <c r="Q287" s="497" t="s">
        <v>415</v>
      </c>
      <c r="R287" s="561" t="s">
        <v>361</v>
      </c>
      <c r="S287" s="51" t="s">
        <v>61</v>
      </c>
      <c r="T287" s="143"/>
      <c r="U287" s="138"/>
      <c r="V287" s="149"/>
      <c r="W287" s="510">
        <v>45771</v>
      </c>
      <c r="X287" s="639" t="s">
        <v>280</v>
      </c>
      <c r="Y287" s="57"/>
      <c r="Z287" s="59"/>
    </row>
    <row r="288" spans="2:26" ht="15.5" hidden="1" x14ac:dyDescent="0.35">
      <c r="B288" s="44">
        <v>19</v>
      </c>
      <c r="C288" s="48" t="s">
        <v>323</v>
      </c>
      <c r="D288" s="44" t="s">
        <v>65</v>
      </c>
      <c r="E288" s="44" t="s">
        <v>74</v>
      </c>
      <c r="F288" s="44" t="s">
        <v>279</v>
      </c>
      <c r="G288" s="44"/>
      <c r="H288" s="19">
        <v>221</v>
      </c>
      <c r="I288" s="19">
        <v>12</v>
      </c>
      <c r="J288" s="19">
        <v>233</v>
      </c>
      <c r="K288" s="19">
        <v>27.61</v>
      </c>
      <c r="L288" s="19">
        <v>2.61</v>
      </c>
      <c r="M288" s="19">
        <v>146.96</v>
      </c>
      <c r="N288" s="19">
        <v>1450</v>
      </c>
      <c r="O288" s="19">
        <v>0.86627600000000005</v>
      </c>
      <c r="P288" s="495">
        <v>650458.11210799997</v>
      </c>
      <c r="Q288" s="497" t="s">
        <v>415</v>
      </c>
      <c r="R288" s="50" t="s">
        <v>361</v>
      </c>
      <c r="S288" s="51" t="s">
        <v>61</v>
      </c>
      <c r="T288" s="146"/>
      <c r="U288" s="46"/>
      <c r="V288" s="148"/>
      <c r="W288" s="51">
        <v>45761</v>
      </c>
      <c r="X288" s="161" t="s">
        <v>375</v>
      </c>
    </row>
    <row r="289" spans="2:26" ht="29" hidden="1" x14ac:dyDescent="0.35">
      <c r="B289" s="44">
        <v>20</v>
      </c>
      <c r="C289" s="48" t="s">
        <v>363</v>
      </c>
      <c r="D289" s="44" t="s">
        <v>65</v>
      </c>
      <c r="E289" s="44" t="s">
        <v>101</v>
      </c>
      <c r="F289" s="44" t="s">
        <v>279</v>
      </c>
      <c r="G289" s="44" t="s">
        <v>247</v>
      </c>
      <c r="H289" s="19">
        <v>193</v>
      </c>
      <c r="I289" s="19">
        <v>11</v>
      </c>
      <c r="J289" s="19">
        <v>204</v>
      </c>
      <c r="K289" s="19">
        <v>24.04</v>
      </c>
      <c r="L289" s="19">
        <v>2.4500000000000002</v>
      </c>
      <c r="M289" s="19">
        <v>194.78</v>
      </c>
      <c r="N289" s="19">
        <v>1979.14</v>
      </c>
      <c r="O289" s="19">
        <v>0.86627600000000005</v>
      </c>
      <c r="P289" s="495">
        <v>608271.66794800002</v>
      </c>
      <c r="Q289" s="497" t="s">
        <v>415</v>
      </c>
      <c r="R289" s="50" t="s">
        <v>361</v>
      </c>
      <c r="S289" s="51" t="s">
        <v>61</v>
      </c>
      <c r="T289" s="146"/>
      <c r="U289" s="46"/>
      <c r="V289" s="148"/>
      <c r="W289" s="51">
        <v>45754</v>
      </c>
      <c r="X289" s="161" t="s">
        <v>371</v>
      </c>
    </row>
    <row r="290" spans="2:26" ht="15.5" hidden="1" x14ac:dyDescent="0.35">
      <c r="B290" s="44"/>
      <c r="C290" s="48" t="s">
        <v>436</v>
      </c>
      <c r="D290" s="44" t="s">
        <v>65</v>
      </c>
      <c r="E290" s="44" t="s">
        <v>74</v>
      </c>
      <c r="F290" s="44" t="s">
        <v>279</v>
      </c>
      <c r="G290" s="44"/>
      <c r="H290" s="19">
        <v>221</v>
      </c>
      <c r="I290" s="19">
        <v>12</v>
      </c>
      <c r="J290" s="19">
        <v>233</v>
      </c>
      <c r="K290" s="19">
        <v>27.61</v>
      </c>
      <c r="L290" s="19">
        <v>2.61</v>
      </c>
      <c r="M290" s="19">
        <v>146.96</v>
      </c>
      <c r="N290" s="19">
        <v>1450</v>
      </c>
      <c r="O290" s="19">
        <v>0.86627600000000005</v>
      </c>
      <c r="P290" s="495">
        <v>650458.11210799997</v>
      </c>
      <c r="Q290" s="49">
        <v>45780</v>
      </c>
      <c r="R290" s="561" t="s">
        <v>361</v>
      </c>
      <c r="S290" s="51" t="s">
        <v>61</v>
      </c>
      <c r="T290" s="143"/>
      <c r="U290" s="138"/>
      <c r="V290" s="149"/>
      <c r="W290" s="510">
        <v>45781</v>
      </c>
      <c r="X290" s="161"/>
    </row>
    <row r="291" spans="2:26" ht="16" hidden="1" thickBot="1" x14ac:dyDescent="0.4">
      <c r="B291" s="44"/>
      <c r="C291" s="48" t="s">
        <v>464</v>
      </c>
      <c r="D291" s="44" t="s">
        <v>65</v>
      </c>
      <c r="E291" s="44" t="s">
        <v>74</v>
      </c>
      <c r="F291" s="44" t="s">
        <v>279</v>
      </c>
      <c r="G291" s="44"/>
      <c r="H291" s="19">
        <v>221</v>
      </c>
      <c r="I291" s="19">
        <v>12</v>
      </c>
      <c r="J291" s="19">
        <v>233</v>
      </c>
      <c r="K291" s="19">
        <v>27.61</v>
      </c>
      <c r="L291" s="19">
        <v>2.61</v>
      </c>
      <c r="M291" s="19">
        <v>146.96</v>
      </c>
      <c r="N291" s="19">
        <v>1450</v>
      </c>
      <c r="O291" s="19">
        <v>0.86627600000000005</v>
      </c>
      <c r="P291" s="495">
        <v>650458.11210799997</v>
      </c>
      <c r="Q291" s="49">
        <v>45778</v>
      </c>
      <c r="R291" s="50" t="s">
        <v>361</v>
      </c>
      <c r="S291" s="18" t="s">
        <v>61</v>
      </c>
      <c r="T291" s="143"/>
      <c r="U291" s="138"/>
      <c r="V291" s="149"/>
      <c r="W291" s="510">
        <v>45788</v>
      </c>
      <c r="X291" s="168"/>
    </row>
    <row r="292" spans="2:26" ht="15.5" hidden="1" x14ac:dyDescent="0.35">
      <c r="B292" s="44"/>
      <c r="C292" s="48" t="s">
        <v>494</v>
      </c>
      <c r="D292" s="44" t="s">
        <v>65</v>
      </c>
      <c r="E292" s="44" t="s">
        <v>74</v>
      </c>
      <c r="F292" s="44" t="s">
        <v>279</v>
      </c>
      <c r="G292" s="44"/>
      <c r="H292" s="19">
        <v>221</v>
      </c>
      <c r="I292" s="19">
        <v>12</v>
      </c>
      <c r="J292" s="19">
        <v>233</v>
      </c>
      <c r="K292" s="19">
        <v>27.61</v>
      </c>
      <c r="L292" s="19">
        <v>2.61</v>
      </c>
      <c r="M292" s="19">
        <v>146.96</v>
      </c>
      <c r="N292" s="19">
        <v>1450</v>
      </c>
      <c r="O292" s="19">
        <v>0.86627600000000005</v>
      </c>
      <c r="P292" s="495">
        <v>650458.11210799997</v>
      </c>
      <c r="Q292" s="49">
        <v>45789</v>
      </c>
      <c r="R292" s="50" t="s">
        <v>361</v>
      </c>
      <c r="S292" s="51" t="s">
        <v>61</v>
      </c>
      <c r="T292" s="143"/>
      <c r="U292" s="138"/>
      <c r="V292" s="149"/>
      <c r="W292" s="510">
        <v>45802</v>
      </c>
      <c r="X292" s="161"/>
    </row>
    <row r="293" spans="2:26" ht="18.5" hidden="1" customHeight="1" thickBot="1" x14ac:dyDescent="0.4">
      <c r="B293" s="44">
        <v>21</v>
      </c>
      <c r="C293" s="48" t="s">
        <v>521</v>
      </c>
      <c r="D293" s="44" t="s">
        <v>68</v>
      </c>
      <c r="E293" s="44" t="s">
        <v>74</v>
      </c>
      <c r="F293" s="44" t="s">
        <v>279</v>
      </c>
      <c r="G293" s="44"/>
      <c r="H293" s="19">
        <v>221</v>
      </c>
      <c r="I293" s="19">
        <v>12</v>
      </c>
      <c r="J293" s="19">
        <v>233</v>
      </c>
      <c r="K293" s="19">
        <v>27.61</v>
      </c>
      <c r="L293" s="19">
        <v>2.61</v>
      </c>
      <c r="M293" s="19">
        <v>146.96</v>
      </c>
      <c r="N293" s="19">
        <v>1450</v>
      </c>
      <c r="O293" s="19">
        <v>0.86627600000000005</v>
      </c>
      <c r="P293" s="495">
        <v>650458.11210799997</v>
      </c>
      <c r="Q293" s="49">
        <v>45852</v>
      </c>
      <c r="R293" s="50" t="s">
        <v>94</v>
      </c>
      <c r="S293" s="51" t="s">
        <v>61</v>
      </c>
      <c r="T293" s="143"/>
      <c r="U293" s="138"/>
      <c r="V293" s="149"/>
      <c r="W293" s="510">
        <v>45855</v>
      </c>
      <c r="X293" s="168"/>
    </row>
    <row r="294" spans="2:26" ht="16" hidden="1" thickBot="1" x14ac:dyDescent="0.4">
      <c r="B294" s="43"/>
      <c r="C294" s="48" t="s">
        <v>824</v>
      </c>
      <c r="D294" s="44" t="s">
        <v>79</v>
      </c>
      <c r="E294" s="44" t="s">
        <v>58</v>
      </c>
      <c r="F294" s="49" t="s">
        <v>279</v>
      </c>
      <c r="G294" s="19"/>
      <c r="H294" s="19">
        <f>K294*8</f>
        <v>332.32</v>
      </c>
      <c r="I294" s="19">
        <f>L294*4.4</f>
        <v>18.612000000000002</v>
      </c>
      <c r="J294" s="19">
        <f>SUM(H294:I294)</f>
        <v>350.93200000000002</v>
      </c>
      <c r="K294" s="19">
        <v>41.54</v>
      </c>
      <c r="L294" s="19">
        <v>4.2300000000000004</v>
      </c>
      <c r="M294" s="19">
        <v>250.46</v>
      </c>
      <c r="N294" s="19">
        <v>1909</v>
      </c>
      <c r="O294" s="602">
        <v>0.86599999999999999</v>
      </c>
      <c r="P294" s="19"/>
      <c r="Q294" s="49">
        <v>46005</v>
      </c>
      <c r="R294" s="50" t="s">
        <v>284</v>
      </c>
      <c r="S294" s="51" t="s">
        <v>61</v>
      </c>
      <c r="T294" s="143"/>
      <c r="U294" s="138"/>
      <c r="V294" s="149"/>
      <c r="W294" s="138">
        <v>45999</v>
      </c>
      <c r="X294" s="168"/>
    </row>
    <row r="295" spans="2:26" ht="15.5" hidden="1" x14ac:dyDescent="0.35">
      <c r="B295" s="44"/>
      <c r="C295" s="48" t="s">
        <v>416</v>
      </c>
      <c r="D295" s="44" t="s">
        <v>203</v>
      </c>
      <c r="E295" s="44" t="s">
        <v>74</v>
      </c>
      <c r="F295" s="499" t="s">
        <v>279</v>
      </c>
      <c r="G295" s="44"/>
      <c r="H295" s="19">
        <f>K295*8</f>
        <v>466.88</v>
      </c>
      <c r="I295" s="19">
        <f>L295*4.4</f>
        <v>21.472000000000001</v>
      </c>
      <c r="J295" s="19">
        <f>SUBTOTAL(9,H295:I295)</f>
        <v>0</v>
      </c>
      <c r="K295" s="19">
        <v>58.36</v>
      </c>
      <c r="L295" s="19">
        <v>4.88</v>
      </c>
      <c r="M295" s="19">
        <v>292.33</v>
      </c>
      <c r="N295" s="19">
        <v>2716</v>
      </c>
      <c r="O295" s="19">
        <v>1.768</v>
      </c>
      <c r="P295" s="495">
        <v>1317205.2180649999</v>
      </c>
      <c r="Q295" s="49">
        <v>45780</v>
      </c>
      <c r="R295" s="496" t="s">
        <v>366</v>
      </c>
      <c r="S295" s="51" t="s">
        <v>61</v>
      </c>
      <c r="T295" s="143"/>
      <c r="U295" s="138"/>
      <c r="V295" s="149"/>
      <c r="W295" s="510">
        <v>45793</v>
      </c>
    </row>
    <row r="296" spans="2:26" ht="15.5" hidden="1" x14ac:dyDescent="0.35">
      <c r="B296" s="499">
        <v>44</v>
      </c>
      <c r="C296" s="500" t="s">
        <v>405</v>
      </c>
      <c r="D296" s="499" t="s">
        <v>65</v>
      </c>
      <c r="E296" s="499" t="s">
        <v>74</v>
      </c>
      <c r="F296" s="499" t="s">
        <v>279</v>
      </c>
      <c r="G296" s="499"/>
      <c r="H296" s="19">
        <v>221</v>
      </c>
      <c r="I296" s="19">
        <v>12</v>
      </c>
      <c r="J296" s="19">
        <v>233</v>
      </c>
      <c r="K296" s="19">
        <v>27.61</v>
      </c>
      <c r="L296" s="19">
        <v>2.61</v>
      </c>
      <c r="M296" s="19">
        <v>146.96</v>
      </c>
      <c r="N296" s="19">
        <v>1450</v>
      </c>
      <c r="O296" s="19">
        <v>0.86627600000000005</v>
      </c>
      <c r="P296" s="495">
        <v>650458.11210799997</v>
      </c>
      <c r="Q296" s="498" t="s">
        <v>415</v>
      </c>
      <c r="R296" s="496" t="s">
        <v>366</v>
      </c>
      <c r="S296" s="51" t="s">
        <v>61</v>
      </c>
      <c r="T296" s="143"/>
      <c r="U296" s="138"/>
      <c r="V296" s="149"/>
      <c r="W296" s="510">
        <v>45758</v>
      </c>
      <c r="X296" s="636"/>
      <c r="Y296" s="57"/>
      <c r="Z296" s="59"/>
    </row>
    <row r="297" spans="2:26" ht="15.5" hidden="1" x14ac:dyDescent="0.35">
      <c r="B297" s="499">
        <v>43</v>
      </c>
      <c r="C297" s="559" t="s">
        <v>404</v>
      </c>
      <c r="D297" s="560" t="s">
        <v>65</v>
      </c>
      <c r="E297" s="560" t="s">
        <v>101</v>
      </c>
      <c r="F297" s="499" t="s">
        <v>279</v>
      </c>
      <c r="G297" s="499"/>
      <c r="H297" s="19">
        <v>193</v>
      </c>
      <c r="I297" s="19">
        <v>11</v>
      </c>
      <c r="J297" s="19">
        <v>204</v>
      </c>
      <c r="K297" s="19">
        <v>24.04</v>
      </c>
      <c r="L297" s="19">
        <v>2.4500000000000002</v>
      </c>
      <c r="M297" s="19">
        <v>194.78</v>
      </c>
      <c r="N297" s="19">
        <v>1979.14</v>
      </c>
      <c r="O297" s="19">
        <v>0.86627600000000005</v>
      </c>
      <c r="P297" s="495">
        <v>608271.66794800002</v>
      </c>
      <c r="Q297" s="498" t="s">
        <v>415</v>
      </c>
      <c r="R297" s="496" t="s">
        <v>374</v>
      </c>
      <c r="S297" s="51" t="s">
        <v>61</v>
      </c>
      <c r="T297" s="143"/>
      <c r="U297" s="138"/>
      <c r="V297" s="149"/>
      <c r="W297" s="510">
        <v>45759</v>
      </c>
      <c r="X297" s="59"/>
      <c r="Y297" s="57"/>
      <c r="Z297" s="59"/>
    </row>
    <row r="298" spans="2:26" ht="15.5" hidden="1" x14ac:dyDescent="0.35">
      <c r="B298" s="499">
        <v>25</v>
      </c>
      <c r="C298" s="500" t="s">
        <v>367</v>
      </c>
      <c r="D298" s="44" t="s">
        <v>65</v>
      </c>
      <c r="E298" s="44" t="s">
        <v>74</v>
      </c>
      <c r="F298" s="44" t="s">
        <v>279</v>
      </c>
      <c r="G298" s="44" t="s">
        <v>410</v>
      </c>
      <c r="H298" s="19">
        <v>221</v>
      </c>
      <c r="I298" s="19">
        <v>12</v>
      </c>
      <c r="J298" s="19">
        <v>233</v>
      </c>
      <c r="K298" s="19">
        <v>27.61</v>
      </c>
      <c r="L298" s="19">
        <v>2.61</v>
      </c>
      <c r="M298" s="19">
        <v>146.96</v>
      </c>
      <c r="N298" s="19">
        <v>1450</v>
      </c>
      <c r="O298" s="19">
        <v>0.86627600000000005</v>
      </c>
      <c r="P298" s="495">
        <v>650458.11210799997</v>
      </c>
      <c r="Q298" s="49">
        <v>45717</v>
      </c>
      <c r="R298" s="496" t="s">
        <v>366</v>
      </c>
      <c r="S298" s="51" t="s">
        <v>61</v>
      </c>
      <c r="T298" s="143"/>
      <c r="U298" s="138"/>
      <c r="V298" s="149"/>
      <c r="W298" s="510">
        <v>45746</v>
      </c>
      <c r="X298" s="642" t="s">
        <v>280</v>
      </c>
      <c r="Y298" s="57"/>
      <c r="Z298" s="59"/>
    </row>
    <row r="299" spans="2:26" ht="15.5" hidden="1" x14ac:dyDescent="0.35">
      <c r="B299" s="499">
        <v>24</v>
      </c>
      <c r="C299" s="500" t="s">
        <v>365</v>
      </c>
      <c r="D299" s="44" t="s">
        <v>65</v>
      </c>
      <c r="E299" s="44" t="s">
        <v>101</v>
      </c>
      <c r="F299" s="44" t="s">
        <v>279</v>
      </c>
      <c r="G299" s="44" t="s">
        <v>389</v>
      </c>
      <c r="H299" s="19">
        <v>193</v>
      </c>
      <c r="I299" s="19">
        <v>11</v>
      </c>
      <c r="J299" s="19">
        <v>204</v>
      </c>
      <c r="K299" s="19">
        <v>24.04</v>
      </c>
      <c r="L299" s="19">
        <v>2.4500000000000002</v>
      </c>
      <c r="M299" s="19">
        <v>194.78</v>
      </c>
      <c r="N299" s="19">
        <v>1979.14</v>
      </c>
      <c r="O299" s="19">
        <v>0.86627600000000005</v>
      </c>
      <c r="P299" s="495">
        <v>608271.66794800002</v>
      </c>
      <c r="Q299" s="49">
        <v>45717</v>
      </c>
      <c r="R299" s="496" t="s">
        <v>366</v>
      </c>
      <c r="S299" s="51" t="s">
        <v>61</v>
      </c>
      <c r="T299" s="143"/>
      <c r="U299" s="138"/>
      <c r="V299" s="149"/>
      <c r="W299" s="510">
        <v>45745</v>
      </c>
      <c r="X299" s="641" t="s">
        <v>378</v>
      </c>
      <c r="Y299" s="57"/>
      <c r="Z299" s="59"/>
    </row>
    <row r="300" spans="2:26" ht="15.5" hidden="1" x14ac:dyDescent="0.35">
      <c r="B300" s="499">
        <v>37</v>
      </c>
      <c r="C300" s="500" t="s">
        <v>396</v>
      </c>
      <c r="D300" s="44" t="s">
        <v>79</v>
      </c>
      <c r="E300" s="44" t="s">
        <v>74</v>
      </c>
      <c r="F300" s="44" t="s">
        <v>279</v>
      </c>
      <c r="G300" s="44" t="s">
        <v>439</v>
      </c>
      <c r="H300" s="19">
        <v>221</v>
      </c>
      <c r="I300" s="19">
        <v>12</v>
      </c>
      <c r="J300" s="19">
        <v>233</v>
      </c>
      <c r="K300" s="19">
        <v>27.61</v>
      </c>
      <c r="L300" s="19">
        <v>2.61</v>
      </c>
      <c r="M300" s="19">
        <v>146.96</v>
      </c>
      <c r="N300" s="19">
        <v>1450</v>
      </c>
      <c r="O300" s="19">
        <v>0.86627600000000005</v>
      </c>
      <c r="P300" s="495">
        <v>650458.11210799997</v>
      </c>
      <c r="Q300" s="498" t="s">
        <v>415</v>
      </c>
      <c r="R300" s="496" t="s">
        <v>366</v>
      </c>
      <c r="S300" s="51" t="s">
        <v>61</v>
      </c>
      <c r="T300" s="138"/>
      <c r="U300" s="138"/>
      <c r="V300" s="138"/>
      <c r="W300" s="510">
        <v>45386</v>
      </c>
      <c r="X300" s="636"/>
      <c r="Y300" s="57"/>
      <c r="Z300" s="59"/>
    </row>
    <row r="301" spans="2:26" ht="15.5" hidden="1" x14ac:dyDescent="0.35">
      <c r="B301" s="499">
        <v>44</v>
      </c>
      <c r="C301" s="500" t="s">
        <v>427</v>
      </c>
      <c r="D301" s="499" t="s">
        <v>65</v>
      </c>
      <c r="E301" s="44" t="s">
        <v>74</v>
      </c>
      <c r="F301" s="499" t="s">
        <v>279</v>
      </c>
      <c r="G301" s="499"/>
      <c r="H301" s="19">
        <v>221</v>
      </c>
      <c r="I301" s="19">
        <v>12</v>
      </c>
      <c r="J301" s="19">
        <v>233</v>
      </c>
      <c r="K301" s="19">
        <v>27.61</v>
      </c>
      <c r="L301" s="19">
        <v>2.61</v>
      </c>
      <c r="M301" s="19">
        <v>146.96</v>
      </c>
      <c r="N301" s="19">
        <v>1450</v>
      </c>
      <c r="O301" s="19">
        <v>0.86627600000000005</v>
      </c>
      <c r="P301" s="495">
        <v>650458.11210799997</v>
      </c>
      <c r="Q301" s="498" t="s">
        <v>415</v>
      </c>
      <c r="R301" s="496" t="s">
        <v>366</v>
      </c>
      <c r="S301" s="18" t="s">
        <v>61</v>
      </c>
      <c r="T301" s="138"/>
      <c r="U301" s="138"/>
      <c r="V301" s="138"/>
      <c r="W301" s="510">
        <v>45769</v>
      </c>
    </row>
    <row r="302" spans="2:26" ht="15.5" hidden="1" x14ac:dyDescent="0.35">
      <c r="B302" s="44"/>
      <c r="C302" s="48" t="s">
        <v>467</v>
      </c>
      <c r="D302" s="44" t="s">
        <v>79</v>
      </c>
      <c r="E302" s="44" t="s">
        <v>101</v>
      </c>
      <c r="F302" s="44" t="s">
        <v>279</v>
      </c>
      <c r="G302" s="44"/>
      <c r="H302" s="19">
        <v>193</v>
      </c>
      <c r="I302" s="19">
        <v>11</v>
      </c>
      <c r="J302" s="19">
        <v>204</v>
      </c>
      <c r="K302" s="19">
        <v>24.04</v>
      </c>
      <c r="L302" s="19">
        <v>2.4500000000000002</v>
      </c>
      <c r="M302" s="19">
        <v>194.78</v>
      </c>
      <c r="N302" s="19">
        <v>1979.14</v>
      </c>
      <c r="O302" s="19">
        <v>0.86627600000000005</v>
      </c>
      <c r="P302" s="495">
        <v>608271.66794800002</v>
      </c>
      <c r="Q302" s="49" t="s">
        <v>415</v>
      </c>
      <c r="R302" s="496" t="s">
        <v>366</v>
      </c>
      <c r="S302" s="18" t="s">
        <v>61</v>
      </c>
      <c r="T302" s="138"/>
      <c r="U302" s="138"/>
      <c r="V302" s="138"/>
      <c r="W302" s="510">
        <v>45775</v>
      </c>
    </row>
    <row r="303" spans="2:26" ht="15.5" hidden="1" x14ac:dyDescent="0.35">
      <c r="B303" s="499">
        <v>28</v>
      </c>
      <c r="C303" s="500" t="s">
        <v>372</v>
      </c>
      <c r="D303" s="44" t="s">
        <v>65</v>
      </c>
      <c r="E303" s="44" t="s">
        <v>101</v>
      </c>
      <c r="F303" s="44" t="s">
        <v>279</v>
      </c>
      <c r="G303" s="499"/>
      <c r="H303" s="19">
        <v>193</v>
      </c>
      <c r="I303" s="19">
        <v>11</v>
      </c>
      <c r="J303" s="19">
        <v>204</v>
      </c>
      <c r="K303" s="19">
        <v>24.04</v>
      </c>
      <c r="L303" s="19">
        <v>2.4500000000000002</v>
      </c>
      <c r="M303" s="19">
        <v>194.78</v>
      </c>
      <c r="N303" s="19">
        <v>1979.14</v>
      </c>
      <c r="O303" s="19">
        <v>0.86627600000000005</v>
      </c>
      <c r="P303" s="495">
        <v>608271.66794800002</v>
      </c>
      <c r="Q303" s="498" t="s">
        <v>415</v>
      </c>
      <c r="R303" s="496" t="s">
        <v>374</v>
      </c>
      <c r="S303" s="51" t="s">
        <v>61</v>
      </c>
      <c r="T303" s="138"/>
      <c r="U303" s="138"/>
      <c r="V303" s="138"/>
      <c r="W303" s="510">
        <v>45764</v>
      </c>
      <c r="X303" s="642" t="s">
        <v>280</v>
      </c>
      <c r="Y303" s="57"/>
      <c r="Z303" s="59"/>
    </row>
    <row r="304" spans="2:26" ht="15.5" hidden="1" x14ac:dyDescent="0.35">
      <c r="B304" s="620">
        <v>29</v>
      </c>
      <c r="C304" s="621" t="s">
        <v>373</v>
      </c>
      <c r="D304" s="506" t="s">
        <v>65</v>
      </c>
      <c r="E304" s="506" t="s">
        <v>101</v>
      </c>
      <c r="F304" s="506" t="s">
        <v>279</v>
      </c>
      <c r="G304" s="506" t="s">
        <v>389</v>
      </c>
      <c r="H304" s="214">
        <v>193</v>
      </c>
      <c r="I304" s="214">
        <v>11</v>
      </c>
      <c r="J304" s="214">
        <v>204</v>
      </c>
      <c r="K304" s="214">
        <v>24.04</v>
      </c>
      <c r="L304" s="214">
        <v>2.4500000000000002</v>
      </c>
      <c r="M304" s="214">
        <v>194.78</v>
      </c>
      <c r="N304" s="214">
        <v>1979.14</v>
      </c>
      <c r="O304" s="214">
        <v>0.86627600000000005</v>
      </c>
      <c r="P304" s="495">
        <v>608271.66794800002</v>
      </c>
      <c r="Q304" s="212">
        <v>45717</v>
      </c>
      <c r="R304" s="626" t="s">
        <v>374</v>
      </c>
      <c r="S304" s="509" t="s">
        <v>61</v>
      </c>
      <c r="T304" s="58"/>
      <c r="U304" s="58"/>
      <c r="V304" s="58"/>
      <c r="W304" s="511">
        <v>45747</v>
      </c>
      <c r="X304" s="642" t="s">
        <v>280</v>
      </c>
      <c r="Y304" s="57"/>
      <c r="Z304" s="59"/>
    </row>
    <row r="305" spans="2:26" ht="15.5" hidden="1" x14ac:dyDescent="0.35">
      <c r="B305" s="499">
        <v>35</v>
      </c>
      <c r="C305" s="559" t="s">
        <v>384</v>
      </c>
      <c r="D305" s="560" t="s">
        <v>65</v>
      </c>
      <c r="E305" s="560" t="s">
        <v>101</v>
      </c>
      <c r="F305" s="499" t="s">
        <v>279</v>
      </c>
      <c r="G305" s="44" t="s">
        <v>389</v>
      </c>
      <c r="H305" s="19">
        <v>193</v>
      </c>
      <c r="I305" s="19">
        <v>11</v>
      </c>
      <c r="J305" s="19">
        <v>204</v>
      </c>
      <c r="K305" s="19">
        <v>24.04</v>
      </c>
      <c r="L305" s="19">
        <v>2.4500000000000002</v>
      </c>
      <c r="M305" s="19">
        <v>194.78</v>
      </c>
      <c r="N305" s="19">
        <v>1979.14</v>
      </c>
      <c r="O305" s="19">
        <v>0.86627600000000005</v>
      </c>
      <c r="P305" s="495">
        <v>608271.66794800002</v>
      </c>
      <c r="Q305" s="498" t="s">
        <v>415</v>
      </c>
      <c r="R305" s="496" t="s">
        <v>374</v>
      </c>
      <c r="S305" s="509" t="s">
        <v>61</v>
      </c>
      <c r="T305" s="138"/>
      <c r="U305" s="138"/>
      <c r="V305" s="138"/>
      <c r="W305" s="510">
        <v>45754</v>
      </c>
      <c r="X305" s="59"/>
      <c r="Y305" s="57"/>
      <c r="Z305" s="59"/>
    </row>
    <row r="306" spans="2:26" ht="15.5" hidden="1" x14ac:dyDescent="0.35">
      <c r="B306" s="44"/>
      <c r="C306" s="48" t="s">
        <v>430</v>
      </c>
      <c r="D306" s="44" t="s">
        <v>203</v>
      </c>
      <c r="E306" s="44" t="s">
        <v>74</v>
      </c>
      <c r="F306" s="44" t="s">
        <v>279</v>
      </c>
      <c r="G306" s="44"/>
      <c r="H306" s="19">
        <f>K306*8</f>
        <v>466.88</v>
      </c>
      <c r="I306" s="19">
        <f>L306*4.4</f>
        <v>21.472000000000001</v>
      </c>
      <c r="J306" s="19">
        <f>SUBTOTAL(9,H306:I306)</f>
        <v>0</v>
      </c>
      <c r="K306" s="19">
        <v>58.36</v>
      </c>
      <c r="L306" s="19">
        <v>4.88</v>
      </c>
      <c r="M306" s="19">
        <v>292.33</v>
      </c>
      <c r="N306" s="19">
        <v>2716</v>
      </c>
      <c r="O306" s="19">
        <v>1.768</v>
      </c>
      <c r="P306" s="495">
        <v>1317205.2180649999</v>
      </c>
      <c r="Q306" s="49">
        <v>45822</v>
      </c>
      <c r="R306" s="561" t="s">
        <v>361</v>
      </c>
      <c r="S306" s="18" t="s">
        <v>61</v>
      </c>
      <c r="T306" s="138"/>
      <c r="U306" s="138"/>
      <c r="V306" s="138"/>
      <c r="W306" s="510">
        <v>45816</v>
      </c>
    </row>
    <row r="307" spans="2:26" ht="15.5" hidden="1" x14ac:dyDescent="0.35">
      <c r="B307" s="44"/>
      <c r="C307" s="48" t="s">
        <v>441</v>
      </c>
      <c r="D307" s="44" t="s">
        <v>79</v>
      </c>
      <c r="E307" s="44" t="s">
        <v>101</v>
      </c>
      <c r="F307" s="499" t="s">
        <v>279</v>
      </c>
      <c r="G307" s="44"/>
      <c r="H307" s="19">
        <v>193</v>
      </c>
      <c r="I307" s="19">
        <v>11</v>
      </c>
      <c r="J307" s="19">
        <v>204</v>
      </c>
      <c r="K307" s="19">
        <v>24.04</v>
      </c>
      <c r="L307" s="19">
        <v>2.4500000000000002</v>
      </c>
      <c r="M307" s="19">
        <v>194.78</v>
      </c>
      <c r="N307" s="19">
        <v>1979.14</v>
      </c>
      <c r="O307" s="19">
        <v>0.86627600000000005</v>
      </c>
      <c r="P307" s="495">
        <v>608271.66794800002</v>
      </c>
      <c r="Q307" s="498" t="s">
        <v>415</v>
      </c>
      <c r="R307" s="496" t="s">
        <v>374</v>
      </c>
      <c r="S307" s="51" t="s">
        <v>61</v>
      </c>
      <c r="T307" s="138"/>
      <c r="U307" s="138"/>
      <c r="V307" s="138"/>
      <c r="W307" s="510">
        <v>45769</v>
      </c>
    </row>
    <row r="308" spans="2:26" ht="15.5" hidden="1" x14ac:dyDescent="0.35">
      <c r="B308" s="44"/>
      <c r="C308" s="48" t="s">
        <v>450</v>
      </c>
      <c r="D308" s="44" t="s">
        <v>65</v>
      </c>
      <c r="E308" s="44" t="s">
        <v>74</v>
      </c>
      <c r="F308" s="44" t="s">
        <v>279</v>
      </c>
      <c r="G308" s="44"/>
      <c r="H308" s="19">
        <v>221</v>
      </c>
      <c r="I308" s="19">
        <v>12</v>
      </c>
      <c r="J308" s="19">
        <v>233</v>
      </c>
      <c r="K308" s="19">
        <v>27.61</v>
      </c>
      <c r="L308" s="19">
        <v>2.61</v>
      </c>
      <c r="M308" s="19">
        <v>146.96</v>
      </c>
      <c r="N308" s="19">
        <v>1450</v>
      </c>
      <c r="O308" s="19">
        <v>0.86627600000000005</v>
      </c>
      <c r="P308" s="495">
        <v>650458.11210799997</v>
      </c>
      <c r="Q308" s="49">
        <v>45975</v>
      </c>
      <c r="R308" s="50" t="s">
        <v>453</v>
      </c>
      <c r="S308" s="51" t="s">
        <v>61</v>
      </c>
      <c r="T308" s="138"/>
      <c r="U308" s="138"/>
      <c r="V308" s="138"/>
      <c r="W308" s="510">
        <v>42335</v>
      </c>
      <c r="Z308" s="546"/>
    </row>
    <row r="309" spans="2:26" ht="15.5" hidden="1" x14ac:dyDescent="0.35">
      <c r="B309" s="44"/>
      <c r="C309" s="48" t="s">
        <v>442</v>
      </c>
      <c r="D309" s="44" t="s">
        <v>65</v>
      </c>
      <c r="E309" s="44" t="s">
        <v>101</v>
      </c>
      <c r="F309" s="499" t="s">
        <v>279</v>
      </c>
      <c r="G309" s="44"/>
      <c r="H309" s="19">
        <v>193</v>
      </c>
      <c r="I309" s="19">
        <v>11</v>
      </c>
      <c r="J309" s="19">
        <v>204</v>
      </c>
      <c r="K309" s="19">
        <v>24.04</v>
      </c>
      <c r="L309" s="19">
        <v>2.4500000000000002</v>
      </c>
      <c r="M309" s="19">
        <v>194.78</v>
      </c>
      <c r="N309" s="19">
        <v>1979.14</v>
      </c>
      <c r="O309" s="19">
        <v>0.86627600000000005</v>
      </c>
      <c r="P309" s="495">
        <v>608271.66794800002</v>
      </c>
      <c r="Q309" s="498" t="s">
        <v>415</v>
      </c>
      <c r="R309" s="496" t="s">
        <v>374</v>
      </c>
      <c r="S309" s="51" t="s">
        <v>61</v>
      </c>
      <c r="T309" s="138"/>
      <c r="U309" s="138"/>
      <c r="V309" s="138"/>
      <c r="W309" s="510">
        <v>45773</v>
      </c>
    </row>
    <row r="310" spans="2:26" ht="15.5" hidden="1" x14ac:dyDescent="0.35">
      <c r="B310" s="44"/>
      <c r="C310" s="48" t="s">
        <v>461</v>
      </c>
      <c r="D310" s="44" t="s">
        <v>65</v>
      </c>
      <c r="E310" s="44" t="s">
        <v>101</v>
      </c>
      <c r="F310" s="44" t="s">
        <v>279</v>
      </c>
      <c r="G310" s="44"/>
      <c r="H310" s="19">
        <v>193</v>
      </c>
      <c r="I310" s="19">
        <v>11</v>
      </c>
      <c r="J310" s="19">
        <v>204</v>
      </c>
      <c r="K310" s="19">
        <v>24.04</v>
      </c>
      <c r="L310" s="19">
        <v>2.4500000000000002</v>
      </c>
      <c r="M310" s="19">
        <v>194.78</v>
      </c>
      <c r="N310" s="19">
        <v>1979.14</v>
      </c>
      <c r="O310" s="19">
        <v>0.86627600000000005</v>
      </c>
      <c r="P310" s="495">
        <v>608271.66794800002</v>
      </c>
      <c r="Q310" s="49">
        <v>45822</v>
      </c>
      <c r="R310" s="50" t="s">
        <v>261</v>
      </c>
      <c r="S310" s="51" t="s">
        <v>61</v>
      </c>
      <c r="T310" s="138"/>
      <c r="U310" s="138"/>
      <c r="V310" s="138"/>
      <c r="W310" s="510">
        <v>45816</v>
      </c>
    </row>
    <row r="311" spans="2:26" ht="15.5" hidden="1" x14ac:dyDescent="0.35">
      <c r="B311" s="44"/>
      <c r="C311" s="48" t="s">
        <v>488</v>
      </c>
      <c r="D311" s="44" t="s">
        <v>65</v>
      </c>
      <c r="E311" s="44" t="s">
        <v>74</v>
      </c>
      <c r="F311" s="44" t="s">
        <v>279</v>
      </c>
      <c r="G311" s="44"/>
      <c r="H311" s="19">
        <v>221</v>
      </c>
      <c r="I311" s="19">
        <v>12</v>
      </c>
      <c r="J311" s="19">
        <v>233</v>
      </c>
      <c r="K311" s="19">
        <v>27.61</v>
      </c>
      <c r="L311" s="19">
        <v>2.61</v>
      </c>
      <c r="M311" s="19">
        <v>146.96</v>
      </c>
      <c r="N311" s="19">
        <v>1450</v>
      </c>
      <c r="O311" s="19">
        <v>0.86627600000000005</v>
      </c>
      <c r="P311" s="495">
        <v>650458.11210799997</v>
      </c>
      <c r="Q311" s="49">
        <v>45789</v>
      </c>
      <c r="R311" s="50" t="s">
        <v>261</v>
      </c>
      <c r="S311" s="51" t="s">
        <v>61</v>
      </c>
      <c r="T311" s="138"/>
      <c r="U311" s="138"/>
      <c r="V311" s="138"/>
      <c r="W311" s="510">
        <v>45798</v>
      </c>
    </row>
    <row r="312" spans="2:26" ht="15.5" hidden="1" x14ac:dyDescent="0.35">
      <c r="B312" s="44"/>
      <c r="C312" s="48" t="s">
        <v>519</v>
      </c>
      <c r="D312" s="44" t="s">
        <v>65</v>
      </c>
      <c r="E312" s="44" t="s">
        <v>74</v>
      </c>
      <c r="F312" s="44" t="s">
        <v>279</v>
      </c>
      <c r="G312" s="44"/>
      <c r="H312" s="19">
        <v>221</v>
      </c>
      <c r="I312" s="19">
        <v>12</v>
      </c>
      <c r="J312" s="19">
        <v>233</v>
      </c>
      <c r="K312" s="19">
        <v>27.61</v>
      </c>
      <c r="L312" s="19">
        <v>2.61</v>
      </c>
      <c r="M312" s="19">
        <v>146.96</v>
      </c>
      <c r="N312" s="19">
        <v>1450</v>
      </c>
      <c r="O312" s="19">
        <v>0.86627600000000005</v>
      </c>
      <c r="P312" s="495">
        <v>650458.11210799997</v>
      </c>
      <c r="Q312" s="49">
        <v>45822</v>
      </c>
      <c r="R312" s="50" t="s">
        <v>453</v>
      </c>
      <c r="S312" s="51" t="s">
        <v>61</v>
      </c>
      <c r="T312" s="138"/>
      <c r="U312" s="138"/>
      <c r="V312" s="138"/>
      <c r="W312" s="510">
        <v>45837</v>
      </c>
    </row>
    <row r="313" spans="2:26" ht="15.5" hidden="1" x14ac:dyDescent="0.35">
      <c r="B313" s="44"/>
      <c r="C313" s="48" t="s">
        <v>462</v>
      </c>
      <c r="D313" s="44" t="s">
        <v>65</v>
      </c>
      <c r="E313" s="44" t="s">
        <v>74</v>
      </c>
      <c r="F313" s="44" t="s">
        <v>279</v>
      </c>
      <c r="G313" s="44"/>
      <c r="H313" s="19">
        <v>221</v>
      </c>
      <c r="I313" s="19">
        <v>12</v>
      </c>
      <c r="J313" s="19">
        <v>233</v>
      </c>
      <c r="K313" s="19">
        <v>27.61</v>
      </c>
      <c r="L313" s="19">
        <v>2.61</v>
      </c>
      <c r="M313" s="19">
        <v>146.96</v>
      </c>
      <c r="N313" s="19">
        <v>1450</v>
      </c>
      <c r="O313" s="19">
        <v>0.86627600000000005</v>
      </c>
      <c r="P313" s="495">
        <v>650458.11210799997</v>
      </c>
      <c r="Q313" s="49">
        <v>45822</v>
      </c>
      <c r="R313" s="50" t="s">
        <v>453</v>
      </c>
      <c r="S313" s="51" t="s">
        <v>61</v>
      </c>
      <c r="T313" s="138"/>
      <c r="U313" s="138"/>
      <c r="V313" s="138"/>
      <c r="W313" s="510">
        <v>45811</v>
      </c>
    </row>
    <row r="314" spans="2:26" ht="15.5" hidden="1" x14ac:dyDescent="0.35">
      <c r="B314" s="44"/>
      <c r="C314" s="48" t="s">
        <v>463</v>
      </c>
      <c r="D314" s="44" t="s">
        <v>79</v>
      </c>
      <c r="E314" s="44" t="s">
        <v>74</v>
      </c>
      <c r="F314" s="44" t="s">
        <v>279</v>
      </c>
      <c r="G314" s="44"/>
      <c r="H314" s="19">
        <v>221</v>
      </c>
      <c r="I314" s="19">
        <v>12</v>
      </c>
      <c r="J314" s="19">
        <v>233</v>
      </c>
      <c r="K314" s="19">
        <v>27.61</v>
      </c>
      <c r="L314" s="19">
        <v>2.61</v>
      </c>
      <c r="M314" s="19">
        <v>146.96</v>
      </c>
      <c r="N314" s="19">
        <v>1450</v>
      </c>
      <c r="O314" s="19">
        <v>0.86627600000000005</v>
      </c>
      <c r="P314" s="495">
        <v>650458.11210799997</v>
      </c>
      <c r="Q314" s="49">
        <v>45778</v>
      </c>
      <c r="R314" s="50" t="s">
        <v>453</v>
      </c>
      <c r="S314" s="51" t="s">
        <v>61</v>
      </c>
      <c r="T314" s="138"/>
      <c r="U314" s="138"/>
      <c r="V314" s="138"/>
      <c r="W314" s="510">
        <v>45794</v>
      </c>
    </row>
    <row r="315" spans="2:26" ht="15.5" hidden="1" x14ac:dyDescent="0.35">
      <c r="B315" s="44"/>
      <c r="C315" s="48" t="s">
        <v>451</v>
      </c>
      <c r="D315" s="44" t="s">
        <v>65</v>
      </c>
      <c r="E315" s="44" t="s">
        <v>74</v>
      </c>
      <c r="F315" s="44" t="s">
        <v>279</v>
      </c>
      <c r="G315" s="44"/>
      <c r="H315" s="19">
        <v>221</v>
      </c>
      <c r="I315" s="19">
        <v>12</v>
      </c>
      <c r="J315" s="19">
        <v>233</v>
      </c>
      <c r="K315" s="19">
        <v>27.61</v>
      </c>
      <c r="L315" s="19">
        <v>2.61</v>
      </c>
      <c r="M315" s="19">
        <v>146.96</v>
      </c>
      <c r="N315" s="19">
        <v>1450</v>
      </c>
      <c r="O315" s="19">
        <v>0.86627600000000005</v>
      </c>
      <c r="P315" s="495">
        <v>650458.11210799997</v>
      </c>
      <c r="Q315" s="49">
        <v>45780</v>
      </c>
      <c r="R315" s="50" t="s">
        <v>453</v>
      </c>
      <c r="S315" s="51" t="s">
        <v>61</v>
      </c>
      <c r="T315" s="138"/>
      <c r="U315" s="138"/>
      <c r="V315" s="138"/>
      <c r="W315" s="510">
        <v>45781</v>
      </c>
    </row>
    <row r="316" spans="2:26" ht="15.5" hidden="1" x14ac:dyDescent="0.35">
      <c r="B316" s="44"/>
      <c r="C316" s="48" t="s">
        <v>513</v>
      </c>
      <c r="D316" s="44" t="s">
        <v>203</v>
      </c>
      <c r="E316" s="44" t="s">
        <v>74</v>
      </c>
      <c r="F316" s="44" t="s">
        <v>279</v>
      </c>
      <c r="G316" s="44"/>
      <c r="H316" s="19">
        <f>K316*8</f>
        <v>466.88</v>
      </c>
      <c r="I316" s="19">
        <f>L316*4.4</f>
        <v>21.472000000000001</v>
      </c>
      <c r="J316" s="19">
        <f>SUBTOTAL(9,H316:I316)</f>
        <v>0</v>
      </c>
      <c r="K316" s="19">
        <v>58.36</v>
      </c>
      <c r="L316" s="19">
        <v>4.88</v>
      </c>
      <c r="M316" s="19">
        <v>292.33</v>
      </c>
      <c r="N316" s="19">
        <v>2716</v>
      </c>
      <c r="O316" s="19">
        <v>1.768</v>
      </c>
      <c r="P316" s="495">
        <v>1317205.2180649999</v>
      </c>
      <c r="Q316" s="49">
        <v>45822</v>
      </c>
      <c r="R316" s="50" t="s">
        <v>449</v>
      </c>
      <c r="S316" s="51" t="s">
        <v>61</v>
      </c>
      <c r="T316" s="138"/>
      <c r="U316" s="138"/>
      <c r="V316" s="138"/>
      <c r="W316" s="510">
        <v>45817</v>
      </c>
    </row>
    <row r="317" spans="2:26" ht="31" hidden="1" x14ac:dyDescent="0.35">
      <c r="B317" s="619">
        <v>41</v>
      </c>
      <c r="C317" s="500" t="s">
        <v>402</v>
      </c>
      <c r="D317" s="499" t="s">
        <v>79</v>
      </c>
      <c r="E317" s="499" t="s">
        <v>74</v>
      </c>
      <c r="F317" s="44" t="s">
        <v>279</v>
      </c>
      <c r="G317" s="499"/>
      <c r="H317" s="19">
        <v>221</v>
      </c>
      <c r="I317" s="19">
        <v>12</v>
      </c>
      <c r="J317" s="19">
        <v>233</v>
      </c>
      <c r="K317" s="19">
        <v>27.61</v>
      </c>
      <c r="L317" s="19">
        <v>2.61</v>
      </c>
      <c r="M317" s="19">
        <v>146.96</v>
      </c>
      <c r="N317" s="19">
        <v>1450</v>
      </c>
      <c r="O317" s="19">
        <v>0.86627600000000005</v>
      </c>
      <c r="P317" s="495">
        <v>650458.11210799997</v>
      </c>
      <c r="Q317" s="498" t="s">
        <v>415</v>
      </c>
      <c r="R317" s="496" t="s">
        <v>535</v>
      </c>
      <c r="S317" s="51" t="s">
        <v>61</v>
      </c>
      <c r="T317" s="138"/>
      <c r="U317" s="138"/>
      <c r="V317" s="138"/>
      <c r="W317" s="510">
        <v>45773</v>
      </c>
      <c r="X317" s="636"/>
      <c r="Y317" s="57"/>
      <c r="Z317" s="59"/>
    </row>
    <row r="318" spans="2:26" ht="31" hidden="1" x14ac:dyDescent="0.35">
      <c r="B318" s="619">
        <v>42</v>
      </c>
      <c r="C318" s="500" t="s">
        <v>403</v>
      </c>
      <c r="D318" s="499" t="s">
        <v>65</v>
      </c>
      <c r="E318" s="499" t="s">
        <v>74</v>
      </c>
      <c r="F318" s="44" t="s">
        <v>279</v>
      </c>
      <c r="G318" s="44" t="s">
        <v>410</v>
      </c>
      <c r="H318" s="19">
        <v>221</v>
      </c>
      <c r="I318" s="19">
        <v>12</v>
      </c>
      <c r="J318" s="19">
        <v>233</v>
      </c>
      <c r="K318" s="19">
        <v>27.61</v>
      </c>
      <c r="L318" s="19">
        <v>2.61</v>
      </c>
      <c r="M318" s="19">
        <v>146.96</v>
      </c>
      <c r="N318" s="19">
        <v>1450</v>
      </c>
      <c r="O318" s="19">
        <v>0.86627600000000005</v>
      </c>
      <c r="P318" s="495">
        <v>650458.11210799997</v>
      </c>
      <c r="Q318" s="498" t="s">
        <v>415</v>
      </c>
      <c r="R318" s="496" t="s">
        <v>535</v>
      </c>
      <c r="S318" s="51" t="s">
        <v>61</v>
      </c>
      <c r="T318" s="138"/>
      <c r="U318" s="138"/>
      <c r="V318" s="138"/>
      <c r="W318" s="510">
        <v>45757</v>
      </c>
      <c r="X318" s="636"/>
      <c r="Y318" s="57"/>
      <c r="Z318" s="59"/>
    </row>
    <row r="319" spans="2:26" ht="31" hidden="1" x14ac:dyDescent="0.35">
      <c r="B319" s="44"/>
      <c r="C319" s="48" t="s">
        <v>440</v>
      </c>
      <c r="D319" s="44" t="s">
        <v>65</v>
      </c>
      <c r="E319" s="44" t="s">
        <v>74</v>
      </c>
      <c r="F319" s="44" t="s">
        <v>279</v>
      </c>
      <c r="G319" s="44"/>
      <c r="H319" s="19">
        <v>221</v>
      </c>
      <c r="I319" s="19">
        <v>12</v>
      </c>
      <c r="J319" s="19">
        <v>233</v>
      </c>
      <c r="K319" s="19">
        <v>27.61</v>
      </c>
      <c r="L319" s="19">
        <v>2.61</v>
      </c>
      <c r="M319" s="19">
        <v>146.96</v>
      </c>
      <c r="N319" s="19">
        <v>1450</v>
      </c>
      <c r="O319" s="19">
        <v>0.86627600000000005</v>
      </c>
      <c r="P319" s="495">
        <v>650458.11210799997</v>
      </c>
      <c r="Q319" s="498" t="s">
        <v>415</v>
      </c>
      <c r="R319" s="496" t="s">
        <v>535</v>
      </c>
      <c r="S319" s="51" t="s">
        <v>61</v>
      </c>
      <c r="T319" s="138"/>
      <c r="U319" s="138"/>
      <c r="V319" s="138"/>
      <c r="W319" s="510">
        <v>45765</v>
      </c>
    </row>
    <row r="320" spans="2:26" ht="31" hidden="1" x14ac:dyDescent="0.35">
      <c r="B320" s="44"/>
      <c r="C320" s="48" t="s">
        <v>418</v>
      </c>
      <c r="D320" s="44" t="s">
        <v>65</v>
      </c>
      <c r="E320" s="44" t="s">
        <v>74</v>
      </c>
      <c r="F320" s="44" t="s">
        <v>279</v>
      </c>
      <c r="G320" s="44"/>
      <c r="H320" s="19">
        <v>221</v>
      </c>
      <c r="I320" s="19">
        <v>12</v>
      </c>
      <c r="J320" s="19">
        <v>233</v>
      </c>
      <c r="K320" s="19">
        <v>27.61</v>
      </c>
      <c r="L320" s="19">
        <v>2.61</v>
      </c>
      <c r="M320" s="19">
        <v>146.96</v>
      </c>
      <c r="N320" s="19">
        <v>1450</v>
      </c>
      <c r="O320" s="19">
        <v>0.86627600000000005</v>
      </c>
      <c r="P320" s="495">
        <v>650458.11210799997</v>
      </c>
      <c r="Q320" s="49">
        <v>45789</v>
      </c>
      <c r="R320" s="496" t="s">
        <v>535</v>
      </c>
      <c r="S320" s="51" t="s">
        <v>61</v>
      </c>
      <c r="T320" s="138"/>
      <c r="U320" s="138"/>
      <c r="V320" s="138"/>
      <c r="W320" s="510">
        <v>45798</v>
      </c>
    </row>
    <row r="321" spans="2:23" ht="31" hidden="1" x14ac:dyDescent="0.35">
      <c r="B321" s="44"/>
      <c r="C321" s="48" t="s">
        <v>502</v>
      </c>
      <c r="D321" s="44" t="s">
        <v>77</v>
      </c>
      <c r="E321" s="44" t="s">
        <v>74</v>
      </c>
      <c r="F321" s="44" t="s">
        <v>279</v>
      </c>
      <c r="G321" s="44"/>
      <c r="H321" s="19">
        <f>K321*8</f>
        <v>251.2</v>
      </c>
      <c r="I321" s="19">
        <f>L321*4.4</f>
        <v>12.716000000000001</v>
      </c>
      <c r="J321" s="19">
        <f>SUBTOTAL(9,H321:I321)</f>
        <v>0</v>
      </c>
      <c r="K321" s="19">
        <v>31.4</v>
      </c>
      <c r="L321" s="19">
        <v>2.89</v>
      </c>
      <c r="M321" s="19">
        <v>164.7</v>
      </c>
      <c r="N321" s="19">
        <v>1802</v>
      </c>
      <c r="O321" s="19">
        <v>0.86627600000000005</v>
      </c>
      <c r="P321" s="495">
        <v>752440.09410799993</v>
      </c>
      <c r="Q321" s="49">
        <v>45791</v>
      </c>
      <c r="R321" s="496" t="s">
        <v>535</v>
      </c>
      <c r="S321" s="51" t="s">
        <v>61</v>
      </c>
      <c r="T321" s="138"/>
      <c r="U321" s="138"/>
      <c r="V321" s="138"/>
      <c r="W321" s="510">
        <v>45807</v>
      </c>
    </row>
    <row r="322" spans="2:23" ht="15.5" hidden="1" x14ac:dyDescent="0.35">
      <c r="B322" s="44"/>
      <c r="C322" s="48" t="s">
        <v>490</v>
      </c>
      <c r="D322" s="44" t="s">
        <v>65</v>
      </c>
      <c r="E322" s="44" t="s">
        <v>74</v>
      </c>
      <c r="F322" s="44" t="s">
        <v>279</v>
      </c>
      <c r="G322" s="44"/>
      <c r="H322" s="19">
        <v>221</v>
      </c>
      <c r="I322" s="19">
        <v>12</v>
      </c>
      <c r="J322" s="19">
        <v>233</v>
      </c>
      <c r="K322" s="19">
        <v>27.61</v>
      </c>
      <c r="L322" s="19">
        <v>2.61</v>
      </c>
      <c r="M322" s="19">
        <v>146.96</v>
      </c>
      <c r="N322" s="19">
        <v>1450</v>
      </c>
      <c r="O322" s="19">
        <v>0.86627600000000005</v>
      </c>
      <c r="P322" s="495">
        <v>650458.11210799997</v>
      </c>
      <c r="Q322" s="49">
        <v>45789</v>
      </c>
      <c r="R322" s="50" t="s">
        <v>360</v>
      </c>
      <c r="S322" s="51" t="s">
        <v>61</v>
      </c>
      <c r="T322" s="143"/>
      <c r="U322" s="138"/>
      <c r="V322" s="138"/>
      <c r="W322" s="510">
        <v>45800</v>
      </c>
    </row>
    <row r="323" spans="2:23" ht="15.5" hidden="1" x14ac:dyDescent="0.35">
      <c r="B323" s="44"/>
      <c r="C323" s="48" t="s">
        <v>510</v>
      </c>
      <c r="D323" s="44" t="s">
        <v>126</v>
      </c>
      <c r="E323" s="44" t="s">
        <v>74</v>
      </c>
      <c r="F323" s="44" t="s">
        <v>279</v>
      </c>
      <c r="G323" s="44"/>
      <c r="H323" s="19">
        <v>562</v>
      </c>
      <c r="I323" s="19">
        <v>26</v>
      </c>
      <c r="J323" s="19">
        <v>588</v>
      </c>
      <c r="K323" s="19">
        <v>70.22</v>
      </c>
      <c r="L323" s="19">
        <v>5.81</v>
      </c>
      <c r="M323" s="19">
        <v>352.73</v>
      </c>
      <c r="N323" s="19">
        <v>3400</v>
      </c>
      <c r="O323" s="19">
        <v>1.7680549999999999</v>
      </c>
      <c r="P323" s="495">
        <v>1595805.5120649999</v>
      </c>
      <c r="Q323" s="49">
        <v>45822</v>
      </c>
      <c r="R323" s="50" t="s">
        <v>360</v>
      </c>
      <c r="S323" s="51" t="s">
        <v>61</v>
      </c>
      <c r="T323" s="143"/>
      <c r="U323" s="138"/>
      <c r="V323" s="138"/>
      <c r="W323" s="510">
        <v>45813</v>
      </c>
    </row>
    <row r="324" spans="2:23" ht="31" hidden="1" x14ac:dyDescent="0.35">
      <c r="B324" s="44"/>
      <c r="C324" s="48" t="s">
        <v>428</v>
      </c>
      <c r="D324" s="44" t="s">
        <v>79</v>
      </c>
      <c r="E324" s="44" t="s">
        <v>74</v>
      </c>
      <c r="F324" s="499" t="s">
        <v>279</v>
      </c>
      <c r="G324" s="44"/>
      <c r="H324" s="19">
        <v>221</v>
      </c>
      <c r="I324" s="19">
        <v>12</v>
      </c>
      <c r="J324" s="19">
        <v>233</v>
      </c>
      <c r="K324" s="19">
        <v>27.61</v>
      </c>
      <c r="L324" s="19">
        <v>2.61</v>
      </c>
      <c r="M324" s="19">
        <v>146.96</v>
      </c>
      <c r="N324" s="19">
        <v>1450</v>
      </c>
      <c r="O324" s="19">
        <v>0.86627600000000005</v>
      </c>
      <c r="P324" s="495">
        <v>650458.11210799997</v>
      </c>
      <c r="Q324" s="498" t="s">
        <v>415</v>
      </c>
      <c r="R324" s="50" t="s">
        <v>537</v>
      </c>
      <c r="S324" s="18" t="s">
        <v>61</v>
      </c>
      <c r="T324" s="58"/>
      <c r="U324" s="58"/>
      <c r="V324" s="58"/>
      <c r="W324" s="510">
        <v>45773</v>
      </c>
    </row>
    <row r="325" spans="2:23" ht="31" hidden="1" x14ac:dyDescent="0.35">
      <c r="B325" s="44"/>
      <c r="C325" s="48" t="s">
        <v>423</v>
      </c>
      <c r="D325" s="44" t="s">
        <v>77</v>
      </c>
      <c r="E325" s="44" t="s">
        <v>74</v>
      </c>
      <c r="F325" s="499" t="s">
        <v>279</v>
      </c>
      <c r="G325" s="44"/>
      <c r="H325" s="19">
        <f>K325*8</f>
        <v>251.2</v>
      </c>
      <c r="I325" s="19">
        <f>L325*4.4</f>
        <v>12.716000000000001</v>
      </c>
      <c r="J325" s="19">
        <f>SUBTOTAL(9,H325:I325)</f>
        <v>0</v>
      </c>
      <c r="K325" s="19">
        <v>31.4</v>
      </c>
      <c r="L325" s="19">
        <v>2.89</v>
      </c>
      <c r="M325" s="19">
        <v>164.7</v>
      </c>
      <c r="N325" s="19">
        <v>1802</v>
      </c>
      <c r="O325" s="19">
        <v>0.86627600000000005</v>
      </c>
      <c r="P325" s="495">
        <v>752440.09410799993</v>
      </c>
      <c r="Q325" s="498" t="s">
        <v>415</v>
      </c>
      <c r="R325" s="50" t="s">
        <v>537</v>
      </c>
      <c r="S325" s="51" t="s">
        <v>61</v>
      </c>
      <c r="T325" s="58"/>
      <c r="U325" s="58"/>
      <c r="V325" s="58"/>
      <c r="W325" s="510">
        <v>45767</v>
      </c>
    </row>
    <row r="326" spans="2:23" ht="31" hidden="1" x14ac:dyDescent="0.35">
      <c r="B326" s="506"/>
      <c r="C326" s="507" t="s">
        <v>424</v>
      </c>
      <c r="D326" s="506" t="s">
        <v>77</v>
      </c>
      <c r="E326" s="506" t="s">
        <v>101</v>
      </c>
      <c r="F326" s="620" t="s">
        <v>279</v>
      </c>
      <c r="G326" s="44"/>
      <c r="H326" s="19">
        <v>214</v>
      </c>
      <c r="I326" s="19">
        <v>12</v>
      </c>
      <c r="J326" s="19">
        <v>226</v>
      </c>
      <c r="K326" s="19">
        <v>26.74</v>
      </c>
      <c r="L326" s="19">
        <v>2.68</v>
      </c>
      <c r="M326" s="19">
        <v>219.54</v>
      </c>
      <c r="N326" s="19">
        <v>2473.94</v>
      </c>
      <c r="O326" s="19">
        <v>0.86627600000000005</v>
      </c>
      <c r="P326" s="495">
        <v>705045.34674800001</v>
      </c>
      <c r="Q326" s="625" t="s">
        <v>415</v>
      </c>
      <c r="R326" s="508" t="s">
        <v>537</v>
      </c>
      <c r="S326" s="509" t="s">
        <v>61</v>
      </c>
      <c r="T326" s="58"/>
      <c r="U326" s="58"/>
      <c r="V326" s="58"/>
      <c r="W326" s="511">
        <v>45759</v>
      </c>
    </row>
    <row r="327" spans="2:23" ht="31" hidden="1" x14ac:dyDescent="0.35">
      <c r="B327" s="44"/>
      <c r="C327" s="48" t="s">
        <v>425</v>
      </c>
      <c r="D327" s="44" t="s">
        <v>77</v>
      </c>
      <c r="E327" s="44" t="s">
        <v>101</v>
      </c>
      <c r="F327" s="499" t="s">
        <v>279</v>
      </c>
      <c r="G327" s="44"/>
      <c r="H327" s="19">
        <v>214</v>
      </c>
      <c r="I327" s="19">
        <v>12</v>
      </c>
      <c r="J327" s="19">
        <v>226</v>
      </c>
      <c r="K327" s="19">
        <v>26.74</v>
      </c>
      <c r="L327" s="19">
        <v>2.68</v>
      </c>
      <c r="M327" s="19">
        <v>219.54</v>
      </c>
      <c r="N327" s="19">
        <v>2473.94</v>
      </c>
      <c r="O327" s="19">
        <v>0.86627600000000005</v>
      </c>
      <c r="P327" s="495">
        <v>705045.34674800001</v>
      </c>
      <c r="Q327" s="498" t="s">
        <v>415</v>
      </c>
      <c r="R327" s="50" t="s">
        <v>537</v>
      </c>
      <c r="S327" s="51" t="s">
        <v>61</v>
      </c>
      <c r="T327" s="138"/>
      <c r="U327" s="138"/>
      <c r="V327" s="138"/>
      <c r="W327" s="510">
        <v>45763</v>
      </c>
    </row>
    <row r="328" spans="2:23" ht="15.5" hidden="1" x14ac:dyDescent="0.35">
      <c r="B328" s="44">
        <v>19</v>
      </c>
      <c r="C328" s="48" t="s">
        <v>516</v>
      </c>
      <c r="D328" s="44" t="s">
        <v>475</v>
      </c>
      <c r="E328" s="44" t="s">
        <v>101</v>
      </c>
      <c r="F328" s="44" t="s">
        <v>279</v>
      </c>
      <c r="G328" s="44"/>
      <c r="H328" s="19">
        <f>K328*8</f>
        <v>605.28</v>
      </c>
      <c r="I328" s="19">
        <f>L328*4.4</f>
        <v>27.984000000000005</v>
      </c>
      <c r="J328" s="19">
        <f>SUBTOTAL(9,H328:I328)</f>
        <v>0</v>
      </c>
      <c r="K328" s="19">
        <v>75.66</v>
      </c>
      <c r="L328" s="19">
        <v>6.36</v>
      </c>
      <c r="M328" s="19">
        <v>493.97</v>
      </c>
      <c r="N328" s="19">
        <v>5327.42</v>
      </c>
      <c r="O328" s="19">
        <v>2.348757</v>
      </c>
      <c r="P328" s="495">
        <v>1817219.908731</v>
      </c>
      <c r="Q328" s="49">
        <v>45822</v>
      </c>
      <c r="R328" s="50" t="s">
        <v>94</v>
      </c>
      <c r="S328" s="51" t="s">
        <v>61</v>
      </c>
      <c r="T328" s="138"/>
      <c r="U328" s="138"/>
      <c r="V328" s="138"/>
      <c r="W328" s="510">
        <v>45821</v>
      </c>
    </row>
    <row r="329" spans="2:23" ht="15.5" hidden="1" x14ac:dyDescent="0.35">
      <c r="B329" s="44">
        <v>18</v>
      </c>
      <c r="C329" s="48" t="s">
        <v>508</v>
      </c>
      <c r="D329" s="44" t="s">
        <v>79</v>
      </c>
      <c r="E329" s="44" t="s">
        <v>101</v>
      </c>
      <c r="F329" s="44" t="s">
        <v>279</v>
      </c>
      <c r="G329" s="44"/>
      <c r="H329" s="19">
        <v>193</v>
      </c>
      <c r="I329" s="19">
        <v>11</v>
      </c>
      <c r="J329" s="19">
        <v>204</v>
      </c>
      <c r="K329" s="19">
        <v>24.04</v>
      </c>
      <c r="L329" s="19">
        <v>2.4500000000000002</v>
      </c>
      <c r="M329" s="19">
        <v>194.78</v>
      </c>
      <c r="N329" s="19">
        <v>1979.14</v>
      </c>
      <c r="O329" s="19">
        <v>0.86627600000000005</v>
      </c>
      <c r="P329" s="495">
        <v>608271.66794800002</v>
      </c>
      <c r="Q329" s="49">
        <v>45822</v>
      </c>
      <c r="R329" s="50" t="s">
        <v>94</v>
      </c>
      <c r="S329" s="51" t="s">
        <v>61</v>
      </c>
      <c r="T329" s="138"/>
      <c r="U329" s="138"/>
      <c r="V329" s="138"/>
      <c r="W329" s="510">
        <v>45812</v>
      </c>
    </row>
    <row r="330" spans="2:23" ht="15.5" hidden="1" x14ac:dyDescent="0.35">
      <c r="B330" s="44">
        <v>20</v>
      </c>
      <c r="C330" s="48" t="s">
        <v>518</v>
      </c>
      <c r="D330" s="44" t="s">
        <v>65</v>
      </c>
      <c r="E330" s="44" t="s">
        <v>74</v>
      </c>
      <c r="F330" s="44" t="s">
        <v>279</v>
      </c>
      <c r="G330" s="44"/>
      <c r="H330" s="19">
        <v>221</v>
      </c>
      <c r="I330" s="19">
        <v>12</v>
      </c>
      <c r="J330" s="19">
        <v>233</v>
      </c>
      <c r="K330" s="19">
        <v>27.61</v>
      </c>
      <c r="L330" s="19">
        <v>2.61</v>
      </c>
      <c r="M330" s="19">
        <v>146.96</v>
      </c>
      <c r="N330" s="19">
        <v>1450</v>
      </c>
      <c r="O330" s="19">
        <v>0.86627600000000005</v>
      </c>
      <c r="P330" s="495">
        <v>650458.11210799997</v>
      </c>
      <c r="Q330" s="49">
        <v>45822</v>
      </c>
      <c r="R330" s="50" t="s">
        <v>94</v>
      </c>
      <c r="S330" s="51" t="s">
        <v>61</v>
      </c>
      <c r="T330" s="138"/>
      <c r="U330" s="138"/>
      <c r="V330" s="138"/>
      <c r="W330" s="510">
        <v>45836</v>
      </c>
    </row>
    <row r="331" spans="2:23" ht="31" hidden="1" x14ac:dyDescent="0.35">
      <c r="B331" s="44"/>
      <c r="C331" s="48" t="s">
        <v>476</v>
      </c>
      <c r="D331" s="44" t="s">
        <v>65</v>
      </c>
      <c r="E331" s="44" t="s">
        <v>74</v>
      </c>
      <c r="F331" s="44" t="s">
        <v>279</v>
      </c>
      <c r="G331" s="44"/>
      <c r="H331" s="19">
        <v>221</v>
      </c>
      <c r="I331" s="19">
        <v>12</v>
      </c>
      <c r="J331" s="19">
        <v>233</v>
      </c>
      <c r="K331" s="19">
        <v>27.61</v>
      </c>
      <c r="L331" s="19">
        <v>2.61</v>
      </c>
      <c r="M331" s="19">
        <v>146.96</v>
      </c>
      <c r="N331" s="19">
        <v>1450</v>
      </c>
      <c r="O331" s="19">
        <v>0.86627600000000005</v>
      </c>
      <c r="P331" s="495">
        <v>650458.11210799997</v>
      </c>
      <c r="Q331" s="49">
        <v>45781</v>
      </c>
      <c r="R331" s="50" t="s">
        <v>537</v>
      </c>
      <c r="S331" s="18" t="s">
        <v>61</v>
      </c>
      <c r="T331" s="138"/>
      <c r="U331" s="138"/>
      <c r="V331" s="138"/>
      <c r="W331" s="510">
        <v>45787</v>
      </c>
    </row>
    <row r="332" spans="2:23" ht="15.5" hidden="1" x14ac:dyDescent="0.35">
      <c r="B332" s="44">
        <v>17</v>
      </c>
      <c r="C332" s="48" t="s">
        <v>491</v>
      </c>
      <c r="D332" s="44" t="s">
        <v>79</v>
      </c>
      <c r="E332" s="44" t="s">
        <v>74</v>
      </c>
      <c r="F332" s="44" t="s">
        <v>279</v>
      </c>
      <c r="G332" s="44"/>
      <c r="H332" s="19">
        <v>221</v>
      </c>
      <c r="I332" s="19">
        <v>12</v>
      </c>
      <c r="J332" s="19">
        <v>233</v>
      </c>
      <c r="K332" s="19">
        <v>27.61</v>
      </c>
      <c r="L332" s="19">
        <v>2.61</v>
      </c>
      <c r="M332" s="19">
        <v>146.96</v>
      </c>
      <c r="N332" s="19">
        <v>1450</v>
      </c>
      <c r="O332" s="19">
        <v>0.86627600000000005</v>
      </c>
      <c r="P332" s="495">
        <v>650458.11210799997</v>
      </c>
      <c r="Q332" s="49">
        <v>45789</v>
      </c>
      <c r="R332" s="50" t="s">
        <v>94</v>
      </c>
      <c r="S332" s="51" t="s">
        <v>61</v>
      </c>
      <c r="T332" s="138"/>
      <c r="U332" s="138"/>
      <c r="V332" s="138"/>
      <c r="W332" s="510">
        <v>45800</v>
      </c>
    </row>
    <row r="333" spans="2:23" ht="15.5" hidden="1" x14ac:dyDescent="0.35">
      <c r="B333" s="44">
        <v>16</v>
      </c>
      <c r="C333" s="48" t="s">
        <v>499</v>
      </c>
      <c r="D333" s="44" t="s">
        <v>79</v>
      </c>
      <c r="E333" s="44" t="s">
        <v>101</v>
      </c>
      <c r="F333" s="44" t="s">
        <v>279</v>
      </c>
      <c r="G333" s="44"/>
      <c r="H333" s="19">
        <v>193</v>
      </c>
      <c r="I333" s="19">
        <v>11</v>
      </c>
      <c r="J333" s="19">
        <v>204</v>
      </c>
      <c r="K333" s="19">
        <v>24.04</v>
      </c>
      <c r="L333" s="19">
        <v>2.4500000000000002</v>
      </c>
      <c r="M333" s="19">
        <v>194.78</v>
      </c>
      <c r="N333" s="19">
        <v>1979.14</v>
      </c>
      <c r="O333" s="19">
        <v>0.86627600000000005</v>
      </c>
      <c r="P333" s="495">
        <v>608271.66794800002</v>
      </c>
      <c r="Q333" s="49">
        <v>45790</v>
      </c>
      <c r="R333" s="50" t="s">
        <v>94</v>
      </c>
      <c r="S333" s="51" t="s">
        <v>61</v>
      </c>
      <c r="T333" s="138"/>
      <c r="U333" s="138"/>
      <c r="V333" s="138"/>
      <c r="W333" s="510">
        <v>45806</v>
      </c>
    </row>
    <row r="334" spans="2:23" ht="25" hidden="1" customHeight="1" x14ac:dyDescent="0.35">
      <c r="B334" s="43"/>
      <c r="C334" s="551" t="s">
        <v>727</v>
      </c>
      <c r="D334" s="43" t="s">
        <v>126</v>
      </c>
      <c r="E334" s="43" t="s">
        <v>91</v>
      </c>
      <c r="F334" s="44" t="s">
        <v>279</v>
      </c>
      <c r="G334" s="43"/>
      <c r="H334" s="45">
        <f>K334*8</f>
        <v>752.56</v>
      </c>
      <c r="I334" s="45">
        <f>L334*4.4</f>
        <v>42.636000000000003</v>
      </c>
      <c r="J334" s="45">
        <f>SUBTOTAL(9,H334:I334)</f>
        <v>0</v>
      </c>
      <c r="K334" s="45">
        <v>94.07</v>
      </c>
      <c r="L334" s="45">
        <v>9.69</v>
      </c>
      <c r="M334" s="45">
        <v>737.91</v>
      </c>
      <c r="N334" s="45">
        <v>7470.29</v>
      </c>
      <c r="O334" s="45">
        <v>1.768</v>
      </c>
      <c r="P334" s="514"/>
      <c r="Q334" s="49">
        <v>46036</v>
      </c>
      <c r="R334" s="50" t="s">
        <v>94</v>
      </c>
      <c r="S334" s="51" t="s">
        <v>61</v>
      </c>
      <c r="T334" s="58"/>
      <c r="U334" s="58"/>
      <c r="V334" s="58"/>
      <c r="W334" s="138">
        <v>46044</v>
      </c>
    </row>
    <row r="335" spans="2:23" ht="25" hidden="1" customHeight="1" x14ac:dyDescent="0.35">
      <c r="B335" s="43"/>
      <c r="C335" s="551" t="s">
        <v>728</v>
      </c>
      <c r="D335" s="43" t="s">
        <v>203</v>
      </c>
      <c r="E335" s="43" t="s">
        <v>58</v>
      </c>
      <c r="F335" s="43" t="s">
        <v>279</v>
      </c>
      <c r="G335" s="43"/>
      <c r="H335" s="19">
        <f>K335*8</f>
        <v>644.24</v>
      </c>
      <c r="I335" s="19">
        <f>L335*4.4</f>
        <v>32.736000000000004</v>
      </c>
      <c r="J335" s="19">
        <f>SUM(H335:I335)</f>
        <v>676.976</v>
      </c>
      <c r="K335" s="45">
        <v>80.53</v>
      </c>
      <c r="L335" s="45">
        <v>7.44</v>
      </c>
      <c r="M335" s="45">
        <v>459.56</v>
      </c>
      <c r="N335" s="45">
        <v>4404</v>
      </c>
      <c r="O335" s="61">
        <v>1.768</v>
      </c>
      <c r="P335" s="514"/>
      <c r="Q335" s="49">
        <v>46005</v>
      </c>
      <c r="R335" s="50" t="s">
        <v>94</v>
      </c>
      <c r="S335" s="51" t="s">
        <v>61</v>
      </c>
      <c r="T335" s="58"/>
      <c r="U335" s="58"/>
      <c r="V335" s="58"/>
      <c r="W335" s="138">
        <v>46021</v>
      </c>
    </row>
    <row r="336" spans="2:23" ht="25" hidden="1" customHeight="1" x14ac:dyDescent="0.35">
      <c r="B336" s="43"/>
      <c r="C336" s="48" t="s">
        <v>729</v>
      </c>
      <c r="D336" s="44" t="s">
        <v>65</v>
      </c>
      <c r="E336" s="43" t="s">
        <v>91</v>
      </c>
      <c r="F336" s="44" t="s">
        <v>279</v>
      </c>
      <c r="G336" s="43"/>
      <c r="H336" s="19">
        <f>K336*8</f>
        <v>315.83999999999997</v>
      </c>
      <c r="I336" s="19">
        <f>L336*4.4</f>
        <v>19.624000000000002</v>
      </c>
      <c r="J336" s="19">
        <f>SUM(H336:I336)</f>
        <v>335.464</v>
      </c>
      <c r="K336" s="45">
        <v>39.479999999999997</v>
      </c>
      <c r="L336" s="45">
        <v>4.46</v>
      </c>
      <c r="M336" s="45">
        <v>352.81</v>
      </c>
      <c r="N336" s="45">
        <v>2945.01</v>
      </c>
      <c r="O336" s="61">
        <v>0.86599999999999999</v>
      </c>
      <c r="P336" s="514"/>
      <c r="Q336" s="49">
        <v>46005</v>
      </c>
      <c r="R336" s="50" t="s">
        <v>94</v>
      </c>
      <c r="S336" s="51" t="s">
        <v>61</v>
      </c>
      <c r="T336" s="58"/>
      <c r="U336" s="58"/>
      <c r="V336" s="58"/>
      <c r="W336" s="138">
        <v>46006</v>
      </c>
    </row>
    <row r="337" spans="2:23" ht="25" hidden="1" customHeight="1" x14ac:dyDescent="0.35">
      <c r="B337" s="43">
        <v>24</v>
      </c>
      <c r="C337" s="48" t="s">
        <v>730</v>
      </c>
      <c r="D337" s="44" t="s">
        <v>65</v>
      </c>
      <c r="E337" s="44" t="s">
        <v>58</v>
      </c>
      <c r="F337" s="44" t="s">
        <v>279</v>
      </c>
      <c r="G337" s="19"/>
      <c r="H337" s="19">
        <f>K337*8</f>
        <v>332.32</v>
      </c>
      <c r="I337" s="19">
        <f>L337*4.4</f>
        <v>18.612000000000002</v>
      </c>
      <c r="J337" s="19">
        <f>SUM(H337:I337)</f>
        <v>350.93200000000002</v>
      </c>
      <c r="K337" s="19">
        <v>41.54</v>
      </c>
      <c r="L337" s="19">
        <v>4.2300000000000004</v>
      </c>
      <c r="M337" s="19">
        <v>250.46</v>
      </c>
      <c r="N337" s="19">
        <v>1909</v>
      </c>
      <c r="O337" s="19">
        <v>0.86627600000000005</v>
      </c>
      <c r="P337" s="19"/>
      <c r="Q337" s="49">
        <v>45975</v>
      </c>
      <c r="R337" s="52" t="s">
        <v>94</v>
      </c>
      <c r="S337" s="51" t="s">
        <v>61</v>
      </c>
      <c r="T337" s="58"/>
      <c r="U337" s="58"/>
      <c r="V337" s="58"/>
      <c r="W337" s="138">
        <v>45987</v>
      </c>
    </row>
    <row r="338" spans="2:23" ht="25" hidden="1" customHeight="1" x14ac:dyDescent="0.35">
      <c r="B338" s="44"/>
      <c r="C338" s="48" t="s">
        <v>447</v>
      </c>
      <c r="D338" s="44" t="s">
        <v>65</v>
      </c>
      <c r="E338" s="44" t="s">
        <v>74</v>
      </c>
      <c r="F338" s="44" t="s">
        <v>279</v>
      </c>
      <c r="G338" s="44"/>
      <c r="H338" s="19">
        <v>221</v>
      </c>
      <c r="I338" s="19">
        <v>12</v>
      </c>
      <c r="J338" s="19">
        <v>233</v>
      </c>
      <c r="K338" s="19">
        <v>27.61</v>
      </c>
      <c r="L338" s="19">
        <v>2.61</v>
      </c>
      <c r="M338" s="19">
        <v>146.96</v>
      </c>
      <c r="N338" s="19">
        <v>1450</v>
      </c>
      <c r="O338" s="19">
        <v>0.86627600000000005</v>
      </c>
      <c r="P338" s="495">
        <v>650458.11210799997</v>
      </c>
      <c r="Q338" s="498" t="s">
        <v>415</v>
      </c>
      <c r="R338" s="50" t="s">
        <v>449</v>
      </c>
      <c r="S338" s="51" t="s">
        <v>61</v>
      </c>
      <c r="T338" s="58"/>
      <c r="U338" s="58"/>
      <c r="V338" s="58"/>
      <c r="W338" s="510">
        <v>45773</v>
      </c>
    </row>
    <row r="339" spans="2:23" ht="25" hidden="1" customHeight="1" x14ac:dyDescent="0.35">
      <c r="B339" s="44"/>
      <c r="C339" s="48" t="s">
        <v>448</v>
      </c>
      <c r="D339" s="44" t="s">
        <v>79</v>
      </c>
      <c r="E339" s="44" t="s">
        <v>74</v>
      </c>
      <c r="F339" s="44" t="s">
        <v>279</v>
      </c>
      <c r="G339" s="44"/>
      <c r="H339" s="19">
        <v>221</v>
      </c>
      <c r="I339" s="19">
        <v>12</v>
      </c>
      <c r="J339" s="19">
        <v>233</v>
      </c>
      <c r="K339" s="19">
        <v>27.61</v>
      </c>
      <c r="L339" s="19">
        <v>2.61</v>
      </c>
      <c r="M339" s="19">
        <v>146.96</v>
      </c>
      <c r="N339" s="19">
        <v>1450</v>
      </c>
      <c r="O339" s="19">
        <v>0.86627600000000005</v>
      </c>
      <c r="P339" s="495">
        <v>650458.11210799997</v>
      </c>
      <c r="Q339" s="498" t="s">
        <v>415</v>
      </c>
      <c r="R339" s="50" t="s">
        <v>449</v>
      </c>
      <c r="S339" s="51" t="s">
        <v>61</v>
      </c>
      <c r="T339" s="58"/>
      <c r="U339" s="58"/>
      <c r="V339" s="58"/>
      <c r="W339" s="510">
        <v>45771</v>
      </c>
    </row>
    <row r="340" spans="2:23" ht="25" hidden="1" customHeight="1" x14ac:dyDescent="0.35">
      <c r="B340" s="44"/>
      <c r="C340" s="48" t="s">
        <v>466</v>
      </c>
      <c r="D340" s="44" t="s">
        <v>475</v>
      </c>
      <c r="E340" s="44" t="s">
        <v>74</v>
      </c>
      <c r="F340" s="44" t="s">
        <v>279</v>
      </c>
      <c r="G340" s="44"/>
      <c r="H340" s="19">
        <f>K340*8</f>
        <v>614.16</v>
      </c>
      <c r="I340" s="19">
        <f>L340*4.4</f>
        <v>27.984000000000005</v>
      </c>
      <c r="J340" s="19">
        <f>SUM(H340:I340)</f>
        <v>642.14400000000001</v>
      </c>
      <c r="K340" s="19">
        <v>76.77</v>
      </c>
      <c r="L340" s="19">
        <v>6.36</v>
      </c>
      <c r="M340" s="19">
        <v>388.74</v>
      </c>
      <c r="N340" s="19">
        <v>3855</v>
      </c>
      <c r="O340" s="19">
        <v>2.348757</v>
      </c>
      <c r="P340" s="495">
        <v>1765261</v>
      </c>
      <c r="Q340" s="49">
        <v>45778</v>
      </c>
      <c r="R340" s="50" t="s">
        <v>449</v>
      </c>
      <c r="S340" s="18" t="s">
        <v>61</v>
      </c>
      <c r="T340" s="58"/>
      <c r="U340" s="58"/>
      <c r="V340" s="58"/>
      <c r="W340" s="510">
        <v>45781</v>
      </c>
    </row>
    <row r="341" spans="2:23" ht="25" hidden="1" customHeight="1" x14ac:dyDescent="0.35">
      <c r="B341" s="44"/>
      <c r="C341" s="48" t="s">
        <v>459</v>
      </c>
      <c r="D341" s="44" t="s">
        <v>77</v>
      </c>
      <c r="E341" s="44" t="s">
        <v>74</v>
      </c>
      <c r="F341" s="44" t="s">
        <v>279</v>
      </c>
      <c r="G341" s="44"/>
      <c r="H341" s="19">
        <f>K341*8</f>
        <v>251.2</v>
      </c>
      <c r="I341" s="19">
        <f>L341*4.4</f>
        <v>12.716000000000001</v>
      </c>
      <c r="J341" s="19">
        <f>SUBTOTAL(9,H341:I341)</f>
        <v>0</v>
      </c>
      <c r="K341" s="19">
        <v>31.4</v>
      </c>
      <c r="L341" s="19">
        <v>2.89</v>
      </c>
      <c r="M341" s="19">
        <v>164.7</v>
      </c>
      <c r="N341" s="19">
        <v>1802</v>
      </c>
      <c r="O341" s="19">
        <v>0.86627600000000005</v>
      </c>
      <c r="P341" s="495">
        <v>752440.09410799993</v>
      </c>
      <c r="Q341" s="498" t="s">
        <v>415</v>
      </c>
      <c r="R341" s="50" t="s">
        <v>449</v>
      </c>
      <c r="S341" s="51" t="s">
        <v>61</v>
      </c>
      <c r="T341" s="58"/>
      <c r="U341" s="58"/>
      <c r="V341" s="58"/>
      <c r="W341" s="510">
        <v>45777</v>
      </c>
    </row>
    <row r="342" spans="2:23" ht="25" hidden="1" customHeight="1" x14ac:dyDescent="0.35">
      <c r="B342" s="44"/>
      <c r="C342" s="48" t="s">
        <v>460</v>
      </c>
      <c r="D342" s="44" t="s">
        <v>77</v>
      </c>
      <c r="E342" s="44" t="s">
        <v>74</v>
      </c>
      <c r="F342" s="44" t="s">
        <v>279</v>
      </c>
      <c r="G342" s="44"/>
      <c r="H342" s="19">
        <f>K342*8</f>
        <v>251.2</v>
      </c>
      <c r="I342" s="19">
        <f>L342*4.4</f>
        <v>12.716000000000001</v>
      </c>
      <c r="J342" s="19">
        <f>SUBTOTAL(9,H342:I342)</f>
        <v>0</v>
      </c>
      <c r="K342" s="19">
        <v>31.4</v>
      </c>
      <c r="L342" s="19">
        <v>2.89</v>
      </c>
      <c r="M342" s="19">
        <v>164.7</v>
      </c>
      <c r="N342" s="19">
        <v>1802</v>
      </c>
      <c r="O342" s="19">
        <v>0.86627600000000005</v>
      </c>
      <c r="P342" s="495">
        <v>752440.09410799993</v>
      </c>
      <c r="Q342" s="49">
        <v>45780</v>
      </c>
      <c r="R342" s="50" t="s">
        <v>449</v>
      </c>
      <c r="S342" s="51" t="s">
        <v>61</v>
      </c>
      <c r="T342" s="58"/>
      <c r="U342" s="58"/>
      <c r="V342" s="58"/>
      <c r="W342" s="510">
        <v>45783</v>
      </c>
    </row>
    <row r="343" spans="2:23" ht="25" hidden="1" customHeight="1" x14ac:dyDescent="0.35">
      <c r="B343" s="44"/>
      <c r="C343" s="48" t="s">
        <v>477</v>
      </c>
      <c r="D343" s="44" t="s">
        <v>65</v>
      </c>
      <c r="E343" s="44" t="s">
        <v>101</v>
      </c>
      <c r="F343" s="44" t="s">
        <v>279</v>
      </c>
      <c r="G343" s="44"/>
      <c r="H343" s="19">
        <v>193</v>
      </c>
      <c r="I343" s="19">
        <v>11</v>
      </c>
      <c r="J343" s="19">
        <v>204</v>
      </c>
      <c r="K343" s="19">
        <v>24.04</v>
      </c>
      <c r="L343" s="19">
        <v>2.4500000000000002</v>
      </c>
      <c r="M343" s="19">
        <v>194.78</v>
      </c>
      <c r="N343" s="19">
        <v>1979.14</v>
      </c>
      <c r="O343" s="19">
        <v>0.86627600000000005</v>
      </c>
      <c r="P343" s="495">
        <v>608271.66794800002</v>
      </c>
      <c r="Q343" s="49">
        <v>45781</v>
      </c>
      <c r="R343" s="50" t="s">
        <v>449</v>
      </c>
      <c r="S343" s="18" t="s">
        <v>61</v>
      </c>
      <c r="T343" s="58"/>
      <c r="U343" s="58"/>
      <c r="V343" s="58"/>
      <c r="W343" s="510">
        <v>45787</v>
      </c>
    </row>
    <row r="344" spans="2:23" ht="25" hidden="1" customHeight="1" x14ac:dyDescent="0.35">
      <c r="B344" s="44"/>
      <c r="C344" s="48" t="s">
        <v>481</v>
      </c>
      <c r="D344" s="44" t="s">
        <v>126</v>
      </c>
      <c r="E344" s="44" t="s">
        <v>74</v>
      </c>
      <c r="F344" s="44" t="s">
        <v>279</v>
      </c>
      <c r="G344" s="44"/>
      <c r="H344" s="19">
        <v>562</v>
      </c>
      <c r="I344" s="19">
        <v>26</v>
      </c>
      <c r="J344" s="19">
        <v>588</v>
      </c>
      <c r="K344" s="19">
        <v>70.22</v>
      </c>
      <c r="L344" s="19">
        <v>5.81</v>
      </c>
      <c r="M344" s="19">
        <v>352.73</v>
      </c>
      <c r="N344" s="19">
        <v>3400</v>
      </c>
      <c r="O344" s="19">
        <v>1.7680549999999999</v>
      </c>
      <c r="P344" s="495">
        <v>1595805.5120649999</v>
      </c>
      <c r="Q344" s="49">
        <v>45787</v>
      </c>
      <c r="R344" s="50" t="s">
        <v>449</v>
      </c>
      <c r="S344" s="51" t="s">
        <v>61</v>
      </c>
      <c r="T344" s="58"/>
      <c r="U344" s="58"/>
      <c r="V344" s="58"/>
      <c r="W344" s="510">
        <v>46157</v>
      </c>
    </row>
    <row r="345" spans="2:23" ht="25" hidden="1" customHeight="1" x14ac:dyDescent="0.35">
      <c r="B345" s="44"/>
      <c r="C345" s="48" t="s">
        <v>484</v>
      </c>
      <c r="D345" s="44" t="s">
        <v>77</v>
      </c>
      <c r="E345" s="44" t="s">
        <v>74</v>
      </c>
      <c r="F345" s="44" t="s">
        <v>279</v>
      </c>
      <c r="G345" s="44"/>
      <c r="H345" s="19">
        <f>K345*8</f>
        <v>251.2</v>
      </c>
      <c r="I345" s="19">
        <f>L345*4.4</f>
        <v>12.716000000000001</v>
      </c>
      <c r="J345" s="19">
        <f>SUBTOTAL(9,H345:I345)</f>
        <v>0</v>
      </c>
      <c r="K345" s="19">
        <v>31.4</v>
      </c>
      <c r="L345" s="19">
        <v>2.89</v>
      </c>
      <c r="M345" s="19">
        <v>164.7</v>
      </c>
      <c r="N345" s="19">
        <v>1802</v>
      </c>
      <c r="O345" s="19">
        <v>0.86627600000000005</v>
      </c>
      <c r="P345" s="495">
        <v>752440.09410799993</v>
      </c>
      <c r="Q345" s="49">
        <v>45789</v>
      </c>
      <c r="R345" s="50" t="s">
        <v>449</v>
      </c>
      <c r="S345" s="51" t="s">
        <v>61</v>
      </c>
      <c r="T345" s="58"/>
      <c r="U345" s="58"/>
      <c r="V345" s="58"/>
      <c r="W345" s="510">
        <v>45794</v>
      </c>
    </row>
    <row r="346" spans="2:23" ht="25" hidden="1" customHeight="1" x14ac:dyDescent="0.35">
      <c r="B346" s="44"/>
      <c r="C346" s="48" t="s">
        <v>487</v>
      </c>
      <c r="D346" s="44" t="s">
        <v>65</v>
      </c>
      <c r="E346" s="44" t="s">
        <v>74</v>
      </c>
      <c r="F346" s="44" t="s">
        <v>279</v>
      </c>
      <c r="G346" s="44"/>
      <c r="H346" s="19">
        <v>221</v>
      </c>
      <c r="I346" s="19">
        <v>12</v>
      </c>
      <c r="J346" s="19">
        <v>233</v>
      </c>
      <c r="K346" s="19">
        <v>27.61</v>
      </c>
      <c r="L346" s="19">
        <v>2.61</v>
      </c>
      <c r="M346" s="19">
        <v>146.96</v>
      </c>
      <c r="N346" s="19">
        <v>1450</v>
      </c>
      <c r="O346" s="19">
        <v>0.86627600000000005</v>
      </c>
      <c r="P346" s="495">
        <v>650458.11210799997</v>
      </c>
      <c r="Q346" s="49">
        <v>45789</v>
      </c>
      <c r="R346" s="50" t="s">
        <v>449</v>
      </c>
      <c r="S346" s="51" t="s">
        <v>61</v>
      </c>
      <c r="T346" s="58"/>
      <c r="U346" s="58"/>
      <c r="V346" s="58"/>
      <c r="W346" s="510">
        <v>45798</v>
      </c>
    </row>
    <row r="347" spans="2:23" ht="25" hidden="1" customHeight="1" x14ac:dyDescent="0.35">
      <c r="B347" s="506"/>
      <c r="C347" s="507" t="s">
        <v>492</v>
      </c>
      <c r="D347" s="506" t="s">
        <v>65</v>
      </c>
      <c r="E347" s="506" t="s">
        <v>101</v>
      </c>
      <c r="F347" s="506" t="s">
        <v>279</v>
      </c>
      <c r="G347" s="44"/>
      <c r="H347" s="19">
        <v>193</v>
      </c>
      <c r="I347" s="19">
        <v>11</v>
      </c>
      <c r="J347" s="19">
        <v>204</v>
      </c>
      <c r="K347" s="19">
        <v>24.04</v>
      </c>
      <c r="L347" s="19">
        <v>2.4500000000000002</v>
      </c>
      <c r="M347" s="19">
        <v>194.78</v>
      </c>
      <c r="N347" s="19">
        <v>1979.14</v>
      </c>
      <c r="O347" s="19">
        <v>0.86627600000000005</v>
      </c>
      <c r="P347" s="495">
        <v>608271.66794800002</v>
      </c>
      <c r="Q347" s="212">
        <v>45789</v>
      </c>
      <c r="R347" s="508" t="s">
        <v>449</v>
      </c>
      <c r="S347" s="509" t="s">
        <v>61</v>
      </c>
      <c r="T347" s="58"/>
      <c r="U347" s="58"/>
      <c r="V347" s="58"/>
      <c r="W347" s="511">
        <v>45800</v>
      </c>
    </row>
    <row r="348" spans="2:23" ht="28.5" hidden="1" customHeight="1" x14ac:dyDescent="0.35">
      <c r="B348" s="44"/>
      <c r="C348" s="48" t="s">
        <v>497</v>
      </c>
      <c r="D348" s="44" t="s">
        <v>77</v>
      </c>
      <c r="E348" s="44" t="s">
        <v>101</v>
      </c>
      <c r="F348" s="44" t="s">
        <v>279</v>
      </c>
      <c r="G348" s="44"/>
      <c r="H348" s="19">
        <v>214</v>
      </c>
      <c r="I348" s="19">
        <v>12</v>
      </c>
      <c r="J348" s="19">
        <v>226</v>
      </c>
      <c r="K348" s="19">
        <v>26.74</v>
      </c>
      <c r="L348" s="19">
        <v>2.68</v>
      </c>
      <c r="M348" s="19">
        <v>219.54</v>
      </c>
      <c r="N348" s="19">
        <v>2473.94</v>
      </c>
      <c r="O348" s="19">
        <v>0.86627600000000005</v>
      </c>
      <c r="P348" s="495">
        <v>705045.34674800001</v>
      </c>
      <c r="Q348" s="49">
        <v>45789</v>
      </c>
      <c r="R348" s="50" t="s">
        <v>449</v>
      </c>
      <c r="S348" s="51" t="s">
        <v>61</v>
      </c>
      <c r="T348" s="138"/>
      <c r="U348" s="138"/>
      <c r="V348" s="138"/>
      <c r="W348" s="510">
        <v>45804</v>
      </c>
    </row>
    <row r="349" spans="2:23" ht="15.5" hidden="1" x14ac:dyDescent="0.35">
      <c r="B349" s="44"/>
      <c r="C349" s="48" t="s">
        <v>500</v>
      </c>
      <c r="D349" s="44" t="s">
        <v>79</v>
      </c>
      <c r="E349" s="44" t="s">
        <v>101</v>
      </c>
      <c r="F349" s="44" t="s">
        <v>279</v>
      </c>
      <c r="G349" s="44"/>
      <c r="H349" s="19">
        <v>193</v>
      </c>
      <c r="I349" s="19">
        <v>11</v>
      </c>
      <c r="J349" s="19">
        <v>204</v>
      </c>
      <c r="K349" s="19">
        <v>24.04</v>
      </c>
      <c r="L349" s="19">
        <v>2.4500000000000002</v>
      </c>
      <c r="M349" s="19">
        <v>194.78</v>
      </c>
      <c r="N349" s="19">
        <v>1979.14</v>
      </c>
      <c r="O349" s="19">
        <v>0.86627600000000005</v>
      </c>
      <c r="P349" s="495">
        <v>608271.66794800002</v>
      </c>
      <c r="Q349" s="49">
        <v>45789</v>
      </c>
      <c r="R349" s="50" t="s">
        <v>449</v>
      </c>
      <c r="S349" s="51" t="s">
        <v>61</v>
      </c>
      <c r="T349" s="138"/>
      <c r="U349" s="138"/>
      <c r="V349" s="138"/>
      <c r="W349" s="510">
        <v>45806</v>
      </c>
    </row>
    <row r="350" spans="2:23" ht="15.5" hidden="1" x14ac:dyDescent="0.35">
      <c r="B350" s="44"/>
      <c r="C350" s="48" t="s">
        <v>503</v>
      </c>
      <c r="D350" s="44" t="s">
        <v>79</v>
      </c>
      <c r="E350" s="44" t="s">
        <v>101</v>
      </c>
      <c r="F350" s="44" t="s">
        <v>279</v>
      </c>
      <c r="G350" s="44"/>
      <c r="H350" s="19">
        <v>193</v>
      </c>
      <c r="I350" s="19">
        <v>11</v>
      </c>
      <c r="J350" s="19">
        <v>204</v>
      </c>
      <c r="K350" s="19">
        <v>24.04</v>
      </c>
      <c r="L350" s="19">
        <v>2.4500000000000002</v>
      </c>
      <c r="M350" s="19">
        <v>194.78</v>
      </c>
      <c r="N350" s="19">
        <v>1979.14</v>
      </c>
      <c r="O350" s="19">
        <v>0.86627600000000005</v>
      </c>
      <c r="P350" s="495">
        <v>608271.66794800002</v>
      </c>
      <c r="Q350" s="49">
        <v>45791</v>
      </c>
      <c r="R350" s="50" t="s">
        <v>449</v>
      </c>
      <c r="S350" s="51" t="s">
        <v>61</v>
      </c>
      <c r="T350" s="138"/>
      <c r="U350" s="138"/>
      <c r="V350" s="138"/>
      <c r="W350" s="510">
        <v>45808</v>
      </c>
    </row>
    <row r="351" spans="2:23" ht="15.5" hidden="1" x14ac:dyDescent="0.35">
      <c r="B351" s="44"/>
      <c r="C351" s="48" t="s">
        <v>507</v>
      </c>
      <c r="D351" s="44" t="s">
        <v>65</v>
      </c>
      <c r="E351" s="44" t="s">
        <v>101</v>
      </c>
      <c r="F351" s="44" t="s">
        <v>279</v>
      </c>
      <c r="G351" s="44"/>
      <c r="H351" s="19">
        <v>193</v>
      </c>
      <c r="I351" s="19">
        <v>11</v>
      </c>
      <c r="J351" s="19">
        <v>204</v>
      </c>
      <c r="K351" s="19">
        <v>24.04</v>
      </c>
      <c r="L351" s="19">
        <v>2.4500000000000002</v>
      </c>
      <c r="M351" s="19">
        <v>194.78</v>
      </c>
      <c r="N351" s="19">
        <v>1979.14</v>
      </c>
      <c r="O351" s="19">
        <v>0.86627600000000005</v>
      </c>
      <c r="P351" s="495">
        <v>608271.66794800002</v>
      </c>
      <c r="Q351" s="49">
        <v>45822</v>
      </c>
      <c r="R351" s="50" t="s">
        <v>449</v>
      </c>
      <c r="S351" s="51" t="s">
        <v>61</v>
      </c>
      <c r="T351" s="138"/>
      <c r="U351" s="138"/>
      <c r="V351" s="138"/>
      <c r="W351" s="510">
        <v>45811</v>
      </c>
    </row>
    <row r="352" spans="2:23" ht="28.5" hidden="1" customHeight="1" x14ac:dyDescent="0.35">
      <c r="B352" s="44"/>
      <c r="C352" s="48" t="s">
        <v>495</v>
      </c>
      <c r="D352" s="44" t="s">
        <v>65</v>
      </c>
      <c r="E352" s="44" t="s">
        <v>101</v>
      </c>
      <c r="F352" s="44" t="s">
        <v>279</v>
      </c>
      <c r="G352" s="44"/>
      <c r="H352" s="19">
        <v>193</v>
      </c>
      <c r="I352" s="19">
        <v>11</v>
      </c>
      <c r="J352" s="19">
        <v>204</v>
      </c>
      <c r="K352" s="19">
        <v>24.04</v>
      </c>
      <c r="L352" s="19">
        <v>2.4500000000000002</v>
      </c>
      <c r="M352" s="19">
        <v>194.78</v>
      </c>
      <c r="N352" s="19">
        <v>1979.14</v>
      </c>
      <c r="O352" s="19">
        <v>0.86627600000000005</v>
      </c>
      <c r="P352" s="495">
        <v>608271.66794800002</v>
      </c>
      <c r="Q352" s="49">
        <v>45789</v>
      </c>
      <c r="R352" s="50" t="s">
        <v>97</v>
      </c>
      <c r="S352" s="51" t="s">
        <v>61</v>
      </c>
      <c r="T352" s="138">
        <v>45802</v>
      </c>
      <c r="U352" s="138"/>
      <c r="V352" s="138"/>
      <c r="W352" s="510">
        <v>45802</v>
      </c>
    </row>
    <row r="353" spans="2:23" ht="15.5" hidden="1" x14ac:dyDescent="0.35">
      <c r="B353" s="44"/>
      <c r="C353" s="48" t="s">
        <v>482</v>
      </c>
      <c r="D353" s="44" t="s">
        <v>126</v>
      </c>
      <c r="E353" s="44" t="s">
        <v>101</v>
      </c>
      <c r="F353" s="44" t="s">
        <v>279</v>
      </c>
      <c r="G353" s="44"/>
      <c r="H353" s="19">
        <v>565</v>
      </c>
      <c r="I353" s="19">
        <v>26</v>
      </c>
      <c r="J353" s="19">
        <v>591</v>
      </c>
      <c r="K353" s="19">
        <v>70.56</v>
      </c>
      <c r="L353" s="19">
        <v>5.83</v>
      </c>
      <c r="M353" s="19">
        <v>454.86</v>
      </c>
      <c r="N353" s="19">
        <v>5149</v>
      </c>
      <c r="O353" s="19">
        <v>1.7680549999999999</v>
      </c>
      <c r="P353" s="495">
        <v>1662016.3703449999</v>
      </c>
      <c r="Q353" s="49">
        <v>45788</v>
      </c>
      <c r="R353" s="50" t="s">
        <v>97</v>
      </c>
      <c r="S353" s="51" t="s">
        <v>61</v>
      </c>
      <c r="T353" s="138"/>
      <c r="U353" s="138"/>
      <c r="V353" s="138"/>
      <c r="W353" s="510">
        <v>45795</v>
      </c>
    </row>
    <row r="354" spans="2:23" ht="15.5" hidden="1" x14ac:dyDescent="0.35">
      <c r="B354" s="44"/>
      <c r="C354" s="48" t="s">
        <v>473</v>
      </c>
      <c r="D354" s="44" t="s">
        <v>65</v>
      </c>
      <c r="E354" s="44" t="s">
        <v>74</v>
      </c>
      <c r="F354" s="44" t="s">
        <v>279</v>
      </c>
      <c r="G354" s="44"/>
      <c r="H354" s="19">
        <v>221</v>
      </c>
      <c r="I354" s="19">
        <v>12</v>
      </c>
      <c r="J354" s="19">
        <v>233</v>
      </c>
      <c r="K354" s="19">
        <v>27.61</v>
      </c>
      <c r="L354" s="19">
        <v>2.61</v>
      </c>
      <c r="M354" s="19">
        <v>146.96</v>
      </c>
      <c r="N354" s="19">
        <v>1450</v>
      </c>
      <c r="O354" s="19">
        <v>0.86627600000000005</v>
      </c>
      <c r="P354" s="495">
        <v>650458.11210799997</v>
      </c>
      <c r="Q354" s="49">
        <v>45780</v>
      </c>
      <c r="R354" s="50" t="s">
        <v>97</v>
      </c>
      <c r="S354" s="18" t="s">
        <v>61</v>
      </c>
      <c r="T354" s="138"/>
      <c r="U354" s="138"/>
      <c r="V354" s="138"/>
      <c r="W354" s="510">
        <v>45785</v>
      </c>
    </row>
    <row r="355" spans="2:23" ht="26.5" hidden="1" customHeight="1" x14ac:dyDescent="0.35">
      <c r="B355" s="43"/>
      <c r="C355" s="48" t="s">
        <v>733</v>
      </c>
      <c r="D355" s="44" t="s">
        <v>63</v>
      </c>
      <c r="E355" s="43" t="s">
        <v>74</v>
      </c>
      <c r="F355" s="44" t="s">
        <v>279</v>
      </c>
      <c r="G355" s="19"/>
      <c r="H355" s="19">
        <f>K355*8</f>
        <v>251.2</v>
      </c>
      <c r="I355" s="19">
        <f>L355*4.4</f>
        <v>12.716000000000001</v>
      </c>
      <c r="J355" s="19">
        <f>SUM(H355:I355)</f>
        <v>263.916</v>
      </c>
      <c r="K355" s="19">
        <v>31.4</v>
      </c>
      <c r="L355" s="19">
        <v>2.89</v>
      </c>
      <c r="M355" s="19">
        <v>164.7</v>
      </c>
      <c r="N355" s="19">
        <v>1802</v>
      </c>
      <c r="O355" s="19">
        <v>0.86627600000000005</v>
      </c>
      <c r="P355" s="19"/>
      <c r="Q355" s="49">
        <v>45944</v>
      </c>
      <c r="R355" s="50" t="s">
        <v>97</v>
      </c>
      <c r="S355" s="51" t="s">
        <v>61</v>
      </c>
      <c r="T355" s="138"/>
      <c r="U355" s="138"/>
      <c r="V355" s="138"/>
      <c r="W355" s="510">
        <v>45946</v>
      </c>
    </row>
    <row r="356" spans="2:23" ht="24.5" hidden="1" customHeight="1" x14ac:dyDescent="0.35">
      <c r="B356" s="44"/>
      <c r="C356" s="48" t="s">
        <v>501</v>
      </c>
      <c r="D356" s="44" t="s">
        <v>77</v>
      </c>
      <c r="E356" s="44" t="s">
        <v>74</v>
      </c>
      <c r="F356" s="44" t="s">
        <v>279</v>
      </c>
      <c r="G356" s="44"/>
      <c r="H356" s="19">
        <f>K356*8</f>
        <v>251.2</v>
      </c>
      <c r="I356" s="19">
        <f>L356*4.4</f>
        <v>12.716000000000001</v>
      </c>
      <c r="J356" s="19">
        <f>SUBTOTAL(9,H356:I356)</f>
        <v>0</v>
      </c>
      <c r="K356" s="19">
        <v>31.4</v>
      </c>
      <c r="L356" s="19">
        <v>2.89</v>
      </c>
      <c r="M356" s="19">
        <v>164.7</v>
      </c>
      <c r="N356" s="19">
        <v>1802</v>
      </c>
      <c r="O356" s="19">
        <v>0.86627600000000005</v>
      </c>
      <c r="P356" s="622">
        <v>752440.09410799993</v>
      </c>
      <c r="Q356" s="49">
        <v>45790</v>
      </c>
      <c r="R356" s="50" t="s">
        <v>97</v>
      </c>
      <c r="S356" s="51" t="s">
        <v>61</v>
      </c>
      <c r="T356" s="138"/>
      <c r="U356" s="138"/>
      <c r="V356" s="138"/>
      <c r="W356" s="510">
        <v>45807</v>
      </c>
    </row>
    <row r="357" spans="2:23" ht="15.5" hidden="1" x14ac:dyDescent="0.35">
      <c r="B357" s="506"/>
      <c r="C357" s="507" t="s">
        <v>532</v>
      </c>
      <c r="D357" s="506" t="s">
        <v>79</v>
      </c>
      <c r="E357" s="506" t="s">
        <v>74</v>
      </c>
      <c r="F357" s="506" t="s">
        <v>279</v>
      </c>
      <c r="G357" s="506"/>
      <c r="H357" s="19">
        <v>221</v>
      </c>
      <c r="I357" s="19">
        <v>12</v>
      </c>
      <c r="J357" s="19">
        <v>233</v>
      </c>
      <c r="K357" s="214">
        <v>27.61</v>
      </c>
      <c r="L357" s="214">
        <v>2.61</v>
      </c>
      <c r="M357" s="214">
        <v>146.96</v>
      </c>
      <c r="N357" s="214">
        <v>1450</v>
      </c>
      <c r="O357" s="214">
        <v>0.86627600000000005</v>
      </c>
      <c r="P357" s="495">
        <v>650458.11210799997</v>
      </c>
      <c r="Q357" s="212">
        <v>45914</v>
      </c>
      <c r="R357" s="508" t="s">
        <v>97</v>
      </c>
      <c r="S357" s="509" t="s">
        <v>61</v>
      </c>
      <c r="T357" s="58"/>
      <c r="U357" s="58"/>
      <c r="V357" s="58"/>
      <c r="W357" s="511">
        <v>45904</v>
      </c>
    </row>
    <row r="358" spans="2:23" ht="26" hidden="1" customHeight="1" x14ac:dyDescent="0.35">
      <c r="B358" s="44"/>
      <c r="C358" s="48" t="s">
        <v>541</v>
      </c>
      <c r="D358" s="44" t="s">
        <v>65</v>
      </c>
      <c r="E358" s="44" t="s">
        <v>74</v>
      </c>
      <c r="F358" s="44" t="s">
        <v>279</v>
      </c>
      <c r="G358" s="44"/>
      <c r="H358" s="19">
        <v>221</v>
      </c>
      <c r="I358" s="19">
        <v>12</v>
      </c>
      <c r="J358" s="19">
        <v>233</v>
      </c>
      <c r="K358" s="19">
        <v>27.61</v>
      </c>
      <c r="L358" s="19">
        <v>2.61</v>
      </c>
      <c r="M358" s="19">
        <v>146.96</v>
      </c>
      <c r="N358" s="19">
        <v>1450</v>
      </c>
      <c r="O358" s="19">
        <v>0.86627600000000005</v>
      </c>
      <c r="P358" s="623">
        <v>650458.11210799997</v>
      </c>
      <c r="Q358" s="49">
        <v>45914</v>
      </c>
      <c r="R358" s="50" t="s">
        <v>97</v>
      </c>
      <c r="S358" s="51" t="s">
        <v>61</v>
      </c>
      <c r="T358" s="138"/>
      <c r="U358" s="138"/>
      <c r="V358" s="138"/>
      <c r="W358" s="510">
        <v>45912</v>
      </c>
    </row>
    <row r="359" spans="2:23" ht="28" hidden="1" customHeight="1" x14ac:dyDescent="0.35">
      <c r="B359" s="44"/>
      <c r="C359" s="48" t="s">
        <v>542</v>
      </c>
      <c r="D359" s="44" t="s">
        <v>77</v>
      </c>
      <c r="E359" s="44" t="s">
        <v>74</v>
      </c>
      <c r="F359" s="44" t="s">
        <v>279</v>
      </c>
      <c r="G359" s="44"/>
      <c r="H359" s="19">
        <f>K359*8</f>
        <v>251.2</v>
      </c>
      <c r="I359" s="19">
        <f>L359*4.4</f>
        <v>12.716000000000001</v>
      </c>
      <c r="J359" s="19">
        <f>SUBTOTAL(9,H359:I359)</f>
        <v>0</v>
      </c>
      <c r="K359" s="19">
        <v>31.4</v>
      </c>
      <c r="L359" s="19">
        <v>2.89</v>
      </c>
      <c r="M359" s="19">
        <v>164.7</v>
      </c>
      <c r="N359" s="19">
        <v>1802</v>
      </c>
      <c r="O359" s="19">
        <v>0.86627600000000005</v>
      </c>
      <c r="P359" s="495">
        <v>752440.09410799993</v>
      </c>
      <c r="Q359" s="49">
        <v>45914</v>
      </c>
      <c r="R359" s="50" t="s">
        <v>97</v>
      </c>
      <c r="S359" s="51" t="s">
        <v>61</v>
      </c>
      <c r="T359" s="138"/>
      <c r="U359" s="138"/>
      <c r="V359" s="138"/>
      <c r="W359" s="510">
        <v>45923</v>
      </c>
    </row>
    <row r="360" spans="2:23" ht="29.5" hidden="1" customHeight="1" x14ac:dyDescent="0.35">
      <c r="B360" s="44"/>
      <c r="C360" s="48" t="s">
        <v>553</v>
      </c>
      <c r="D360" s="44" t="s">
        <v>77</v>
      </c>
      <c r="E360" s="44" t="s">
        <v>74</v>
      </c>
      <c r="F360" s="44" t="s">
        <v>279</v>
      </c>
      <c r="G360" s="44"/>
      <c r="H360" s="19">
        <f>K360*8</f>
        <v>251.2</v>
      </c>
      <c r="I360" s="19">
        <f>L360*4.4</f>
        <v>12.716000000000001</v>
      </c>
      <c r="J360" s="19">
        <f>SUBTOTAL(9,H360:I360)</f>
        <v>0</v>
      </c>
      <c r="K360" s="19">
        <v>31.4</v>
      </c>
      <c r="L360" s="19">
        <v>2.89</v>
      </c>
      <c r="M360" s="19">
        <v>164.7</v>
      </c>
      <c r="N360" s="19">
        <v>1802</v>
      </c>
      <c r="O360" s="19">
        <v>0.86627600000000005</v>
      </c>
      <c r="P360" s="495">
        <v>752440.09410799993</v>
      </c>
      <c r="Q360" s="49">
        <v>45914</v>
      </c>
      <c r="R360" s="50" t="s">
        <v>97</v>
      </c>
      <c r="S360" s="51" t="s">
        <v>61</v>
      </c>
      <c r="T360" s="138"/>
      <c r="U360" s="138"/>
      <c r="V360" s="138"/>
      <c r="W360" s="510">
        <v>45929</v>
      </c>
    </row>
    <row r="361" spans="2:23" ht="27.5" hidden="1" customHeight="1" x14ac:dyDescent="0.35">
      <c r="B361" s="44"/>
      <c r="C361" s="48" t="s">
        <v>551</v>
      </c>
      <c r="D361" s="44" t="s">
        <v>79</v>
      </c>
      <c r="E361" s="44" t="s">
        <v>74</v>
      </c>
      <c r="F361" s="44" t="s">
        <v>279</v>
      </c>
      <c r="G361" s="44"/>
      <c r="H361" s="19">
        <v>221</v>
      </c>
      <c r="I361" s="19">
        <v>12</v>
      </c>
      <c r="J361" s="19">
        <v>233</v>
      </c>
      <c r="K361" s="19">
        <v>27.61</v>
      </c>
      <c r="L361" s="19">
        <v>2.61</v>
      </c>
      <c r="M361" s="19">
        <v>146.96</v>
      </c>
      <c r="N361" s="19">
        <v>1450</v>
      </c>
      <c r="O361" s="19">
        <v>0.86627600000000005</v>
      </c>
      <c r="P361" s="495">
        <v>650458.11210799997</v>
      </c>
      <c r="Q361" s="49">
        <v>45914</v>
      </c>
      <c r="R361" s="50" t="s">
        <v>531</v>
      </c>
      <c r="S361" s="51" t="s">
        <v>61</v>
      </c>
      <c r="T361" s="58"/>
      <c r="U361" s="58"/>
      <c r="V361" s="58"/>
      <c r="W361" s="510">
        <v>45926</v>
      </c>
    </row>
    <row r="362" spans="2:23" ht="29" hidden="1" x14ac:dyDescent="0.35">
      <c r="B362" s="43"/>
      <c r="C362" s="48" t="s">
        <v>736</v>
      </c>
      <c r="D362" s="44" t="s">
        <v>65</v>
      </c>
      <c r="E362" s="44" t="s">
        <v>74</v>
      </c>
      <c r="F362" s="44" t="s">
        <v>279</v>
      </c>
      <c r="G362" s="43"/>
      <c r="H362" s="19">
        <f>K362*8</f>
        <v>220.88</v>
      </c>
      <c r="I362" s="19">
        <f>L362*4.4</f>
        <v>11.484</v>
      </c>
      <c r="J362" s="19">
        <f>SUM(H362:I362)</f>
        <v>232.364</v>
      </c>
      <c r="K362" s="45">
        <v>27.61</v>
      </c>
      <c r="L362" s="45">
        <v>2.61</v>
      </c>
      <c r="M362" s="45">
        <v>146.96</v>
      </c>
      <c r="N362" s="45">
        <v>1450</v>
      </c>
      <c r="O362" s="61">
        <v>0.86599999999999999</v>
      </c>
      <c r="Q362" s="49">
        <v>46005</v>
      </c>
      <c r="R362" s="52" t="s">
        <v>841</v>
      </c>
      <c r="S362" s="51" t="s">
        <v>61</v>
      </c>
      <c r="T362" s="58"/>
      <c r="U362" s="58"/>
      <c r="V362" s="58"/>
      <c r="W362" s="138">
        <v>46001</v>
      </c>
    </row>
    <row r="363" spans="2:23" ht="28.5" hidden="1" customHeight="1" x14ac:dyDescent="0.35">
      <c r="B363" s="506"/>
      <c r="C363" s="507" t="s">
        <v>543</v>
      </c>
      <c r="D363" s="506" t="s">
        <v>65</v>
      </c>
      <c r="E363" s="506" t="s">
        <v>74</v>
      </c>
      <c r="F363" s="506" t="s">
        <v>279</v>
      </c>
      <c r="G363" s="506"/>
      <c r="H363" s="214">
        <v>221</v>
      </c>
      <c r="I363" s="214">
        <v>12</v>
      </c>
      <c r="J363" s="214">
        <v>233</v>
      </c>
      <c r="K363" s="214">
        <v>27.61</v>
      </c>
      <c r="L363" s="214">
        <v>2.61</v>
      </c>
      <c r="M363" s="214">
        <v>146.96</v>
      </c>
      <c r="N363" s="214">
        <v>1450</v>
      </c>
      <c r="O363" s="214">
        <v>0.86627600000000005</v>
      </c>
      <c r="P363" s="495">
        <v>650458.11210799997</v>
      </c>
      <c r="Q363" s="212">
        <v>45914</v>
      </c>
      <c r="R363" s="508" t="s">
        <v>531</v>
      </c>
      <c r="S363" s="509" t="s">
        <v>61</v>
      </c>
      <c r="T363" s="58"/>
      <c r="U363" s="58"/>
      <c r="V363" s="58"/>
      <c r="W363" s="511">
        <v>45912</v>
      </c>
    </row>
    <row r="364" spans="2:23" ht="26" hidden="1" customHeight="1" x14ac:dyDescent="0.35">
      <c r="B364" s="44"/>
      <c r="C364" s="48" t="s">
        <v>530</v>
      </c>
      <c r="D364" s="44" t="s">
        <v>65</v>
      </c>
      <c r="E364" s="44" t="s">
        <v>74</v>
      </c>
      <c r="F364" s="44" t="s">
        <v>279</v>
      </c>
      <c r="G364" s="44"/>
      <c r="H364" s="19">
        <v>221</v>
      </c>
      <c r="I364" s="19">
        <v>12</v>
      </c>
      <c r="J364" s="19">
        <v>233</v>
      </c>
      <c r="K364" s="19">
        <v>27.61</v>
      </c>
      <c r="L364" s="19">
        <v>2.61</v>
      </c>
      <c r="M364" s="19">
        <v>146.96</v>
      </c>
      <c r="N364" s="19">
        <v>1450</v>
      </c>
      <c r="O364" s="19">
        <v>0.86627600000000005</v>
      </c>
      <c r="P364" s="623">
        <v>650458.11210799997</v>
      </c>
      <c r="Q364" s="49">
        <v>45883</v>
      </c>
      <c r="R364" s="50" t="s">
        <v>531</v>
      </c>
      <c r="S364" s="51" t="s">
        <v>61</v>
      </c>
      <c r="T364" s="138"/>
      <c r="U364" s="138"/>
      <c r="V364" s="138"/>
      <c r="W364" s="510">
        <v>45898</v>
      </c>
    </row>
    <row r="365" spans="2:23" ht="27.5" hidden="1" customHeight="1" x14ac:dyDescent="0.35">
      <c r="B365" s="43"/>
      <c r="C365" s="48" t="s">
        <v>825</v>
      </c>
      <c r="D365" s="44" t="s">
        <v>77</v>
      </c>
      <c r="E365" s="43" t="s">
        <v>74</v>
      </c>
      <c r="F365" s="44" t="s">
        <v>279</v>
      </c>
      <c r="G365" s="19"/>
      <c r="H365" s="45">
        <f>K365*8</f>
        <v>251.2</v>
      </c>
      <c r="I365" s="45">
        <f>L365*4.4</f>
        <v>12.716000000000001</v>
      </c>
      <c r="J365" s="45">
        <f>SUBTOTAL(9,H365:I365)</f>
        <v>0</v>
      </c>
      <c r="K365" s="19">
        <v>31.4</v>
      </c>
      <c r="L365" s="19">
        <v>2.89</v>
      </c>
      <c r="M365" s="19">
        <v>164.7</v>
      </c>
      <c r="N365" s="19">
        <v>1802</v>
      </c>
      <c r="O365" s="19">
        <v>0.86599999999999999</v>
      </c>
      <c r="P365" s="19"/>
      <c r="Q365" s="49">
        <v>46036</v>
      </c>
      <c r="R365" s="52" t="s">
        <v>531</v>
      </c>
      <c r="S365" s="51" t="s">
        <v>61</v>
      </c>
      <c r="T365" s="138"/>
      <c r="U365" s="138"/>
      <c r="V365" s="138"/>
      <c r="W365" s="138">
        <v>46033</v>
      </c>
    </row>
    <row r="366" spans="2:23" ht="25.5" hidden="1" customHeight="1" x14ac:dyDescent="0.35">
      <c r="B366" s="43"/>
      <c r="C366" s="48" t="s">
        <v>739</v>
      </c>
      <c r="D366" s="44" t="s">
        <v>740</v>
      </c>
      <c r="E366" s="44" t="s">
        <v>101</v>
      </c>
      <c r="F366" s="44" t="s">
        <v>279</v>
      </c>
      <c r="G366" s="19"/>
      <c r="H366" s="19">
        <f t="shared" ref="H366:H372" si="12">K366*8</f>
        <v>642.72</v>
      </c>
      <c r="I366" s="19">
        <f t="shared" ref="I366:I372" si="13">L366*4.4</f>
        <v>32.736000000000004</v>
      </c>
      <c r="J366" s="19">
        <f t="shared" ref="J366:J372" si="14">SUM(H366:I366)</f>
        <v>675.45600000000002</v>
      </c>
      <c r="K366" s="19">
        <v>80.34</v>
      </c>
      <c r="L366" s="19">
        <v>7.44</v>
      </c>
      <c r="M366" s="19">
        <v>573.44000000000005</v>
      </c>
      <c r="N366" s="19">
        <v>7856</v>
      </c>
      <c r="O366" s="19">
        <v>2.2349999999999999</v>
      </c>
      <c r="P366" s="19"/>
      <c r="Q366" s="49">
        <v>45944</v>
      </c>
      <c r="R366" s="50" t="s">
        <v>97</v>
      </c>
      <c r="S366" s="51" t="s">
        <v>61</v>
      </c>
      <c r="T366" s="138"/>
      <c r="U366" s="138"/>
      <c r="V366" s="138"/>
      <c r="W366" s="510">
        <v>45960</v>
      </c>
    </row>
    <row r="367" spans="2:23" ht="26" hidden="1" customHeight="1" x14ac:dyDescent="0.35">
      <c r="B367" s="44"/>
      <c r="C367" s="48" t="s">
        <v>741</v>
      </c>
      <c r="D367" s="44" t="s">
        <v>640</v>
      </c>
      <c r="E367" s="44" t="s">
        <v>74</v>
      </c>
      <c r="F367" s="44" t="s">
        <v>279</v>
      </c>
      <c r="G367" s="44"/>
      <c r="H367" s="19">
        <f t="shared" si="12"/>
        <v>1008.24</v>
      </c>
      <c r="I367" s="19">
        <f t="shared" si="13"/>
        <v>49.764000000000003</v>
      </c>
      <c r="J367" s="19">
        <f t="shared" si="14"/>
        <v>1058.0039999999999</v>
      </c>
      <c r="K367" s="19">
        <v>126.03</v>
      </c>
      <c r="L367" s="19">
        <v>11.31</v>
      </c>
      <c r="M367" s="19">
        <v>716</v>
      </c>
      <c r="N367" s="19">
        <v>11510</v>
      </c>
      <c r="O367" s="602">
        <v>3.1589999999999998</v>
      </c>
      <c r="P367" s="624"/>
      <c r="Q367" s="49">
        <v>46005</v>
      </c>
      <c r="R367" s="50" t="s">
        <v>97</v>
      </c>
      <c r="S367" s="51" t="s">
        <v>61</v>
      </c>
      <c r="T367" s="518"/>
      <c r="U367" s="510"/>
      <c r="V367" s="510"/>
      <c r="W367" s="138">
        <v>46015</v>
      </c>
    </row>
    <row r="368" spans="2:23" ht="28.5" hidden="1" customHeight="1" x14ac:dyDescent="0.35">
      <c r="B368" s="43"/>
      <c r="C368" s="48" t="s">
        <v>742</v>
      </c>
      <c r="D368" s="44" t="s">
        <v>65</v>
      </c>
      <c r="E368" s="44" t="s">
        <v>74</v>
      </c>
      <c r="F368" s="44" t="s">
        <v>279</v>
      </c>
      <c r="G368" s="19"/>
      <c r="H368" s="19">
        <f t="shared" si="12"/>
        <v>220.88</v>
      </c>
      <c r="I368" s="19">
        <f t="shared" si="13"/>
        <v>11.484</v>
      </c>
      <c r="J368" s="19">
        <f t="shared" si="14"/>
        <v>232.364</v>
      </c>
      <c r="K368" s="19">
        <v>27.61</v>
      </c>
      <c r="L368" s="19">
        <v>2.61</v>
      </c>
      <c r="M368" s="19">
        <v>146.96</v>
      </c>
      <c r="N368" s="19">
        <v>1450</v>
      </c>
      <c r="O368" s="19">
        <v>0.86627600000000005</v>
      </c>
      <c r="P368" s="19"/>
      <c r="Q368" s="49">
        <v>45975</v>
      </c>
      <c r="R368" s="50" t="s">
        <v>97</v>
      </c>
      <c r="S368" s="51" t="s">
        <v>61</v>
      </c>
      <c r="T368" s="58"/>
      <c r="U368" s="58"/>
      <c r="V368" s="58"/>
      <c r="W368" s="138">
        <v>45979</v>
      </c>
    </row>
    <row r="369" spans="2:23" ht="24.5" hidden="1" customHeight="1" x14ac:dyDescent="0.35">
      <c r="B369" s="43"/>
      <c r="C369" s="48" t="s">
        <v>743</v>
      </c>
      <c r="D369" s="44" t="s">
        <v>79</v>
      </c>
      <c r="E369" s="43"/>
      <c r="F369" s="43"/>
      <c r="G369" s="19"/>
      <c r="H369" s="19">
        <f t="shared" si="12"/>
        <v>0</v>
      </c>
      <c r="I369" s="19">
        <f t="shared" si="13"/>
        <v>0</v>
      </c>
      <c r="J369" s="19">
        <f t="shared" si="14"/>
        <v>0</v>
      </c>
      <c r="K369" s="19"/>
      <c r="L369" s="19"/>
      <c r="M369" s="19"/>
      <c r="N369" s="19"/>
      <c r="O369" s="19"/>
      <c r="P369" s="19"/>
      <c r="Q369" s="49">
        <v>45975</v>
      </c>
      <c r="R369" s="52"/>
      <c r="S369" s="47"/>
      <c r="T369" s="58"/>
      <c r="U369" s="58"/>
      <c r="V369" s="58"/>
      <c r="W369" s="138"/>
    </row>
    <row r="370" spans="2:23" ht="27.5" hidden="1" customHeight="1" x14ac:dyDescent="0.35">
      <c r="B370" s="43"/>
      <c r="C370" s="48" t="s">
        <v>745</v>
      </c>
      <c r="D370" s="44" t="s">
        <v>79</v>
      </c>
      <c r="E370" s="44" t="s">
        <v>74</v>
      </c>
      <c r="F370" s="44" t="s">
        <v>279</v>
      </c>
      <c r="G370" s="19"/>
      <c r="H370" s="19">
        <f t="shared" si="12"/>
        <v>220.88</v>
      </c>
      <c r="I370" s="19">
        <f t="shared" si="13"/>
        <v>11.484</v>
      </c>
      <c r="J370" s="19">
        <f t="shared" si="14"/>
        <v>232.364</v>
      </c>
      <c r="K370" s="19">
        <v>27.61</v>
      </c>
      <c r="L370" s="19">
        <v>2.61</v>
      </c>
      <c r="M370" s="19">
        <v>146.96</v>
      </c>
      <c r="N370" s="19">
        <v>1450</v>
      </c>
      <c r="O370" s="19">
        <v>0.86627600000000005</v>
      </c>
      <c r="P370" s="19"/>
      <c r="Q370" s="49">
        <v>45975</v>
      </c>
      <c r="R370" s="50" t="s">
        <v>97</v>
      </c>
      <c r="S370" s="51" t="s">
        <v>61</v>
      </c>
      <c r="T370" s="58"/>
      <c r="U370" s="58"/>
      <c r="V370" s="58"/>
      <c r="W370" s="138">
        <v>45988</v>
      </c>
    </row>
    <row r="371" spans="2:23" ht="27" hidden="1" customHeight="1" x14ac:dyDescent="0.35">
      <c r="B371" s="43"/>
      <c r="C371" s="48" t="s">
        <v>746</v>
      </c>
      <c r="D371" s="44" t="s">
        <v>79</v>
      </c>
      <c r="E371" s="44" t="s">
        <v>58</v>
      </c>
      <c r="F371" s="49" t="s">
        <v>279</v>
      </c>
      <c r="G371" s="19"/>
      <c r="H371" s="19">
        <f t="shared" si="12"/>
        <v>332.32</v>
      </c>
      <c r="I371" s="19">
        <f t="shared" si="13"/>
        <v>18.612000000000002</v>
      </c>
      <c r="J371" s="19">
        <f t="shared" si="14"/>
        <v>350.93200000000002</v>
      </c>
      <c r="K371" s="19">
        <v>41.54</v>
      </c>
      <c r="L371" s="19">
        <v>4.2300000000000004</v>
      </c>
      <c r="M371" s="19">
        <v>250.46</v>
      </c>
      <c r="N371" s="19">
        <v>1909</v>
      </c>
      <c r="O371" s="602">
        <v>0.86599999999999999</v>
      </c>
      <c r="P371" s="19"/>
      <c r="Q371" s="49">
        <v>46005</v>
      </c>
      <c r="R371" s="50" t="s">
        <v>97</v>
      </c>
      <c r="S371" s="51" t="s">
        <v>61</v>
      </c>
      <c r="T371" s="58"/>
      <c r="U371" s="58"/>
      <c r="V371" s="58"/>
      <c r="W371" s="138">
        <v>45997</v>
      </c>
    </row>
    <row r="372" spans="2:23" ht="29" hidden="1" customHeight="1" x14ac:dyDescent="0.35">
      <c r="B372" s="43"/>
      <c r="C372" s="48" t="s">
        <v>747</v>
      </c>
      <c r="D372" s="44" t="s">
        <v>65</v>
      </c>
      <c r="E372" s="44" t="s">
        <v>74</v>
      </c>
      <c r="F372" s="44" t="s">
        <v>279</v>
      </c>
      <c r="G372" s="19"/>
      <c r="H372" s="19">
        <f t="shared" si="12"/>
        <v>233.65600000000001</v>
      </c>
      <c r="I372" s="19">
        <f t="shared" si="13"/>
        <v>11.470800000000002</v>
      </c>
      <c r="J372" s="19">
        <f t="shared" si="14"/>
        <v>245.1268</v>
      </c>
      <c r="K372" s="19">
        <v>29.207000000000001</v>
      </c>
      <c r="L372" s="19">
        <v>2.6070000000000002</v>
      </c>
      <c r="M372" s="19">
        <v>146.96</v>
      </c>
      <c r="N372" s="19">
        <v>1798</v>
      </c>
      <c r="O372" s="19">
        <v>0.91200000000000003</v>
      </c>
      <c r="P372" s="19"/>
      <c r="Q372" s="49">
        <v>45975</v>
      </c>
      <c r="R372" s="50" t="s">
        <v>97</v>
      </c>
      <c r="S372" s="51" t="s">
        <v>61</v>
      </c>
      <c r="T372" s="58"/>
      <c r="U372" s="58"/>
      <c r="V372" s="58"/>
      <c r="W372" s="138">
        <v>45971</v>
      </c>
    </row>
    <row r="373" spans="2:23" ht="29" hidden="1" customHeight="1" x14ac:dyDescent="0.35">
      <c r="B373" s="43"/>
      <c r="C373" s="551" t="s">
        <v>748</v>
      </c>
      <c r="D373" s="43" t="s">
        <v>197</v>
      </c>
      <c r="E373" s="43" t="s">
        <v>74</v>
      </c>
      <c r="F373" s="44" t="s">
        <v>279</v>
      </c>
      <c r="G373" s="43"/>
      <c r="H373" s="45">
        <f>K373*8</f>
        <v>964.28</v>
      </c>
      <c r="I373" s="45">
        <f>L373*4.4</f>
        <v>49.786000000000001</v>
      </c>
      <c r="J373" s="45">
        <f>SUBTOTAL(9,H373:I373)</f>
        <v>0</v>
      </c>
      <c r="K373" s="45">
        <v>120.535</v>
      </c>
      <c r="L373" s="45">
        <v>11.315</v>
      </c>
      <c r="M373" s="45">
        <v>715.78</v>
      </c>
      <c r="N373" s="45">
        <v>12590.96</v>
      </c>
      <c r="O373" s="45">
        <v>3.4590000000000001</v>
      </c>
      <c r="P373" s="514"/>
      <c r="Q373" s="49">
        <v>46023</v>
      </c>
      <c r="R373" s="52" t="s">
        <v>97</v>
      </c>
      <c r="S373" s="18" t="s">
        <v>61</v>
      </c>
      <c r="T373" s="58"/>
      <c r="U373" s="58"/>
      <c r="V373" s="58"/>
      <c r="W373" s="138">
        <v>46047</v>
      </c>
    </row>
    <row r="374" spans="2:23" ht="26.5" hidden="1" customHeight="1" x14ac:dyDescent="0.35">
      <c r="B374" s="43"/>
      <c r="C374" s="48" t="s">
        <v>620</v>
      </c>
      <c r="D374" s="44" t="s">
        <v>63</v>
      </c>
      <c r="E374" s="44" t="s">
        <v>74</v>
      </c>
      <c r="F374" s="44" t="s">
        <v>278</v>
      </c>
      <c r="G374" s="19"/>
      <c r="H374" s="19">
        <f t="shared" ref="H374:H385" si="15">K374*8</f>
        <v>251.2</v>
      </c>
      <c r="I374" s="19">
        <f t="shared" ref="I374:I385" si="16">L374*4.4</f>
        <v>12.716000000000001</v>
      </c>
      <c r="J374" s="19">
        <f t="shared" ref="J374:J381" si="17">SUM(H374:I374)</f>
        <v>263.916</v>
      </c>
      <c r="K374" s="19">
        <v>31.4</v>
      </c>
      <c r="L374" s="19">
        <v>2.89</v>
      </c>
      <c r="M374" s="19">
        <v>164.7</v>
      </c>
      <c r="N374" s="19">
        <v>1802</v>
      </c>
      <c r="O374" s="19">
        <v>0.86627600000000005</v>
      </c>
      <c r="P374" s="19"/>
      <c r="Q374" s="49">
        <v>45975</v>
      </c>
      <c r="R374" s="52" t="s">
        <v>379</v>
      </c>
      <c r="S374" s="51" t="s">
        <v>61</v>
      </c>
      <c r="T374" s="58"/>
      <c r="U374" s="58"/>
      <c r="V374" s="58"/>
      <c r="W374" s="138">
        <v>45972</v>
      </c>
    </row>
    <row r="375" spans="2:23" ht="27" hidden="1" customHeight="1" x14ac:dyDescent="0.35">
      <c r="B375" s="43"/>
      <c r="C375" s="48" t="s">
        <v>621</v>
      </c>
      <c r="D375" s="44" t="s">
        <v>63</v>
      </c>
      <c r="E375" s="44" t="s">
        <v>91</v>
      </c>
      <c r="F375" s="44" t="s">
        <v>278</v>
      </c>
      <c r="G375" s="19"/>
      <c r="H375" s="19">
        <f t="shared" si="15"/>
        <v>418.88</v>
      </c>
      <c r="I375" s="19">
        <f t="shared" si="16"/>
        <v>23.891999999999999</v>
      </c>
      <c r="J375" s="19">
        <f t="shared" si="17"/>
        <v>442.77199999999999</v>
      </c>
      <c r="K375" s="19">
        <v>52.36</v>
      </c>
      <c r="L375" s="19">
        <v>5.43</v>
      </c>
      <c r="M375" s="19">
        <v>425.04</v>
      </c>
      <c r="N375" s="19">
        <v>2850</v>
      </c>
      <c r="O375" s="19">
        <v>0.86627600000000005</v>
      </c>
      <c r="P375" s="19"/>
      <c r="Q375" s="49">
        <v>45975</v>
      </c>
      <c r="R375" s="52" t="s">
        <v>379</v>
      </c>
      <c r="S375" s="51" t="s">
        <v>61</v>
      </c>
      <c r="T375" s="58"/>
      <c r="U375" s="58"/>
      <c r="V375" s="58"/>
      <c r="W375" s="138">
        <v>45970</v>
      </c>
    </row>
    <row r="376" spans="2:23" ht="28.5" hidden="1" customHeight="1" x14ac:dyDescent="0.35">
      <c r="B376" s="43"/>
      <c r="C376" s="48" t="s">
        <v>622</v>
      </c>
      <c r="D376" s="44" t="s">
        <v>65</v>
      </c>
      <c r="E376" s="44" t="s">
        <v>58</v>
      </c>
      <c r="F376" s="44" t="s">
        <v>278</v>
      </c>
      <c r="G376" s="19"/>
      <c r="H376" s="19">
        <f t="shared" si="15"/>
        <v>332.32</v>
      </c>
      <c r="I376" s="19">
        <f t="shared" si="16"/>
        <v>18.612000000000002</v>
      </c>
      <c r="J376" s="19">
        <f t="shared" si="17"/>
        <v>350.93200000000002</v>
      </c>
      <c r="K376" s="19">
        <v>41.54</v>
      </c>
      <c r="L376" s="19">
        <v>4.2300000000000004</v>
      </c>
      <c r="M376" s="19">
        <v>250.46</v>
      </c>
      <c r="N376" s="19">
        <v>1909</v>
      </c>
      <c r="O376" s="19">
        <v>0.86627600000000005</v>
      </c>
      <c r="P376" s="19"/>
      <c r="Q376" s="49">
        <v>45975</v>
      </c>
      <c r="R376" s="52" t="s">
        <v>379</v>
      </c>
      <c r="S376" s="51" t="s">
        <v>61</v>
      </c>
      <c r="T376" s="138"/>
      <c r="U376" s="58"/>
      <c r="V376" s="58"/>
      <c r="W376" s="510">
        <v>45967</v>
      </c>
    </row>
    <row r="377" spans="2:23" ht="27" hidden="1" customHeight="1" x14ac:dyDescent="0.35">
      <c r="B377" s="43"/>
      <c r="C377" s="48" t="s">
        <v>623</v>
      </c>
      <c r="D377" s="44" t="s">
        <v>65</v>
      </c>
      <c r="E377" s="43" t="s">
        <v>91</v>
      </c>
      <c r="F377" s="44" t="s">
        <v>278</v>
      </c>
      <c r="G377" s="19"/>
      <c r="H377" s="19">
        <f t="shared" si="15"/>
        <v>382.96</v>
      </c>
      <c r="I377" s="19">
        <f t="shared" si="16"/>
        <v>22.616</v>
      </c>
      <c r="J377" s="19">
        <f t="shared" si="17"/>
        <v>405.57599999999996</v>
      </c>
      <c r="K377" s="19">
        <v>47.87</v>
      </c>
      <c r="L377" s="19">
        <v>5.14</v>
      </c>
      <c r="M377" s="19">
        <v>403.72</v>
      </c>
      <c r="N377" s="19">
        <v>2476</v>
      </c>
      <c r="O377" s="19">
        <v>0.86627600000000005</v>
      </c>
      <c r="P377" s="19"/>
      <c r="Q377" s="49">
        <v>45975</v>
      </c>
      <c r="R377" s="52" t="s">
        <v>379</v>
      </c>
      <c r="S377" s="51" t="s">
        <v>61</v>
      </c>
      <c r="T377" s="143"/>
      <c r="U377" s="58"/>
      <c r="V377" s="58"/>
      <c r="W377" s="510">
        <v>45962</v>
      </c>
    </row>
    <row r="378" spans="2:23" ht="27" hidden="1" customHeight="1" x14ac:dyDescent="0.35">
      <c r="B378" s="646"/>
      <c r="C378" s="507" t="s">
        <v>626</v>
      </c>
      <c r="D378" s="506" t="s">
        <v>65</v>
      </c>
      <c r="E378" s="646" t="s">
        <v>91</v>
      </c>
      <c r="F378" s="506" t="s">
        <v>278</v>
      </c>
      <c r="G378" s="214"/>
      <c r="H378" s="214">
        <f t="shared" si="15"/>
        <v>382.96</v>
      </c>
      <c r="I378" s="214">
        <f t="shared" si="16"/>
        <v>22.616</v>
      </c>
      <c r="J378" s="214">
        <f t="shared" si="17"/>
        <v>405.57599999999996</v>
      </c>
      <c r="K378" s="214">
        <v>47.87</v>
      </c>
      <c r="L378" s="214">
        <v>5.14</v>
      </c>
      <c r="M378" s="214">
        <v>403.72</v>
      </c>
      <c r="N378" s="214">
        <v>2476</v>
      </c>
      <c r="O378" s="214">
        <v>0.86627600000000005</v>
      </c>
      <c r="P378" s="214"/>
      <c r="Q378" s="212">
        <v>45975</v>
      </c>
      <c r="R378" s="647" t="s">
        <v>379</v>
      </c>
      <c r="S378" s="509" t="s">
        <v>61</v>
      </c>
      <c r="T378" s="648"/>
      <c r="U378" s="58"/>
      <c r="V378" s="58"/>
      <c r="W378" s="511">
        <v>45964</v>
      </c>
    </row>
    <row r="379" spans="2:23" ht="29" hidden="1" customHeight="1" x14ac:dyDescent="0.35">
      <c r="B379" s="43"/>
      <c r="C379" s="48" t="s">
        <v>627</v>
      </c>
      <c r="D379" s="44" t="s">
        <v>65</v>
      </c>
      <c r="E379" s="44" t="s">
        <v>58</v>
      </c>
      <c r="F379" s="44" t="s">
        <v>278</v>
      </c>
      <c r="G379" s="19"/>
      <c r="H379" s="19">
        <f t="shared" si="15"/>
        <v>332.32</v>
      </c>
      <c r="I379" s="19">
        <f t="shared" si="16"/>
        <v>18.612000000000002</v>
      </c>
      <c r="J379" s="19">
        <f t="shared" si="17"/>
        <v>350.93200000000002</v>
      </c>
      <c r="K379" s="19">
        <v>41.54</v>
      </c>
      <c r="L379" s="19">
        <v>4.2300000000000004</v>
      </c>
      <c r="M379" s="19">
        <v>250.46</v>
      </c>
      <c r="N379" s="19">
        <v>1909</v>
      </c>
      <c r="O379" s="19">
        <v>0.86627600000000005</v>
      </c>
      <c r="P379" s="19"/>
      <c r="Q379" s="49">
        <v>45944</v>
      </c>
      <c r="R379" s="52" t="s">
        <v>379</v>
      </c>
      <c r="S379" s="51" t="s">
        <v>61</v>
      </c>
      <c r="T379" s="138"/>
      <c r="U379" s="138"/>
      <c r="V379" s="138"/>
      <c r="W379" s="510">
        <v>45955</v>
      </c>
    </row>
    <row r="380" spans="2:23" ht="28.5" hidden="1" customHeight="1" x14ac:dyDescent="0.35">
      <c r="B380" s="43"/>
      <c r="C380" s="48" t="s">
        <v>628</v>
      </c>
      <c r="D380" s="44" t="s">
        <v>65</v>
      </c>
      <c r="E380" s="44" t="s">
        <v>91</v>
      </c>
      <c r="F380" s="44" t="s">
        <v>278</v>
      </c>
      <c r="G380" s="19"/>
      <c r="H380" s="19">
        <f t="shared" si="15"/>
        <v>382.96</v>
      </c>
      <c r="I380" s="19">
        <f t="shared" si="16"/>
        <v>22.616</v>
      </c>
      <c r="J380" s="19">
        <f t="shared" si="17"/>
        <v>405.57599999999996</v>
      </c>
      <c r="K380" s="19">
        <v>47.87</v>
      </c>
      <c r="L380" s="19">
        <v>5.14</v>
      </c>
      <c r="M380" s="19">
        <v>403.72</v>
      </c>
      <c r="N380" s="19">
        <v>2476</v>
      </c>
      <c r="O380" s="19">
        <v>0.86627600000000005</v>
      </c>
      <c r="P380" s="19"/>
      <c r="Q380" s="49">
        <v>45975</v>
      </c>
      <c r="R380" s="52" t="s">
        <v>379</v>
      </c>
      <c r="S380" s="51" t="s">
        <v>61</v>
      </c>
      <c r="T380" s="138"/>
      <c r="U380" s="138"/>
      <c r="V380" s="138"/>
      <c r="W380" s="138">
        <v>45977</v>
      </c>
    </row>
    <row r="381" spans="2:23" ht="25.5" hidden="1" customHeight="1" x14ac:dyDescent="0.35">
      <c r="B381" s="43"/>
      <c r="C381" s="48" t="s">
        <v>629</v>
      </c>
      <c r="D381" s="44" t="s">
        <v>63</v>
      </c>
      <c r="E381" s="44" t="s">
        <v>91</v>
      </c>
      <c r="F381" s="44" t="s">
        <v>278</v>
      </c>
      <c r="G381" s="19"/>
      <c r="H381" s="19">
        <f t="shared" si="15"/>
        <v>418.88</v>
      </c>
      <c r="I381" s="19">
        <f t="shared" si="16"/>
        <v>23.891999999999999</v>
      </c>
      <c r="J381" s="19">
        <f t="shared" si="17"/>
        <v>442.77199999999999</v>
      </c>
      <c r="K381" s="19">
        <v>52.36</v>
      </c>
      <c r="L381" s="19">
        <v>5.43</v>
      </c>
      <c r="M381" s="19">
        <v>425.04</v>
      </c>
      <c r="N381" s="19">
        <v>2850</v>
      </c>
      <c r="O381" s="19">
        <v>0.86627600000000005</v>
      </c>
      <c r="P381" s="19"/>
      <c r="Q381" s="49">
        <v>45944</v>
      </c>
      <c r="R381" s="52" t="s">
        <v>379</v>
      </c>
      <c r="S381" s="51" t="s">
        <v>61</v>
      </c>
      <c r="T381" s="510"/>
      <c r="U381" s="510"/>
      <c r="V381" s="510"/>
      <c r="W381" s="510">
        <v>45947</v>
      </c>
    </row>
    <row r="382" spans="2:23" ht="25.5" hidden="1" customHeight="1" x14ac:dyDescent="0.35">
      <c r="B382" s="43"/>
      <c r="C382" s="551" t="s">
        <v>679</v>
      </c>
      <c r="D382" s="43" t="s">
        <v>200</v>
      </c>
      <c r="E382" s="43" t="s">
        <v>58</v>
      </c>
      <c r="F382" s="43" t="s">
        <v>278</v>
      </c>
      <c r="G382" s="43"/>
      <c r="H382" s="45">
        <f t="shared" si="15"/>
        <v>1710.12</v>
      </c>
      <c r="I382" s="45">
        <f t="shared" si="16"/>
        <v>72.336000000000013</v>
      </c>
      <c r="J382" s="45">
        <f t="shared" ref="J382:J385" si="18">SUBTOTAL(9,H382:I382)</f>
        <v>0</v>
      </c>
      <c r="K382" s="45">
        <v>213.76499999999999</v>
      </c>
      <c r="L382" s="45">
        <v>16.440000000000001</v>
      </c>
      <c r="M382" s="45">
        <v>1059.44</v>
      </c>
      <c r="N382" s="45">
        <v>18150.09</v>
      </c>
      <c r="O382" s="45">
        <v>4.9589999999999996</v>
      </c>
      <c r="P382" s="514"/>
      <c r="Q382" s="49">
        <v>46067</v>
      </c>
      <c r="R382" s="52" t="s">
        <v>60</v>
      </c>
      <c r="S382" s="51" t="s">
        <v>61</v>
      </c>
      <c r="T382" s="143"/>
      <c r="U382" s="138"/>
      <c r="V382" s="138"/>
      <c r="W382" s="138">
        <v>46072</v>
      </c>
    </row>
    <row r="383" spans="2:23" ht="24.5" hidden="1" customHeight="1" x14ac:dyDescent="0.35">
      <c r="B383" s="43"/>
      <c r="C383" s="551" t="s">
        <v>686</v>
      </c>
      <c r="D383" s="43" t="s">
        <v>659</v>
      </c>
      <c r="E383" s="43" t="s">
        <v>74</v>
      </c>
      <c r="F383" s="44" t="s">
        <v>882</v>
      </c>
      <c r="G383" s="43"/>
      <c r="H383" s="45">
        <f t="shared" si="15"/>
        <v>441.04</v>
      </c>
      <c r="I383" s="45">
        <f t="shared" si="16"/>
        <v>23.056000000000004</v>
      </c>
      <c r="J383" s="45">
        <f t="shared" si="18"/>
        <v>0</v>
      </c>
      <c r="K383" s="45">
        <v>55.13</v>
      </c>
      <c r="L383" s="45">
        <v>5.24</v>
      </c>
      <c r="M383" s="45">
        <v>306.43200000000002</v>
      </c>
      <c r="N383" s="45">
        <v>5978.28</v>
      </c>
      <c r="O383" s="45">
        <v>2.0030000000000001</v>
      </c>
      <c r="P383" s="514"/>
      <c r="Q383" s="49">
        <v>46067</v>
      </c>
      <c r="R383" s="52" t="s">
        <v>60</v>
      </c>
      <c r="S383" s="51" t="s">
        <v>61</v>
      </c>
      <c r="T383" s="143"/>
      <c r="U383" s="138"/>
      <c r="V383" s="138"/>
      <c r="W383" s="138">
        <v>46074</v>
      </c>
    </row>
    <row r="384" spans="2:23" ht="23.5" hidden="1" customHeight="1" x14ac:dyDescent="0.35">
      <c r="B384" s="43"/>
      <c r="C384" s="551" t="s">
        <v>676</v>
      </c>
      <c r="D384" s="43" t="s">
        <v>79</v>
      </c>
      <c r="E384" s="43" t="s">
        <v>74</v>
      </c>
      <c r="F384" s="44" t="s">
        <v>882</v>
      </c>
      <c r="G384" s="43"/>
      <c r="H384" s="45">
        <f t="shared" si="15"/>
        <v>233.65600000000001</v>
      </c>
      <c r="I384" s="45">
        <f t="shared" si="16"/>
        <v>11.484</v>
      </c>
      <c r="J384" s="45">
        <f t="shared" si="18"/>
        <v>0</v>
      </c>
      <c r="K384" s="45">
        <v>29.207000000000001</v>
      </c>
      <c r="L384" s="45">
        <v>2.61</v>
      </c>
      <c r="M384" s="45">
        <v>146.94999999999999</v>
      </c>
      <c r="N384" s="45">
        <v>1798.71</v>
      </c>
      <c r="O384" s="45">
        <v>0.91100000000000003</v>
      </c>
      <c r="P384" s="514"/>
      <c r="Q384" s="49">
        <v>46067</v>
      </c>
      <c r="R384" s="52" t="s">
        <v>60</v>
      </c>
      <c r="S384" s="51" t="s">
        <v>61</v>
      </c>
      <c r="T384" s="143"/>
      <c r="U384" s="138"/>
      <c r="V384" s="138"/>
      <c r="W384" s="138">
        <v>46077</v>
      </c>
    </row>
    <row r="385" spans="2:23" ht="22.5" hidden="1" customHeight="1" x14ac:dyDescent="0.35">
      <c r="B385" s="43"/>
      <c r="C385" s="551" t="s">
        <v>683</v>
      </c>
      <c r="D385" s="43" t="s">
        <v>203</v>
      </c>
      <c r="E385" s="43" t="s">
        <v>74</v>
      </c>
      <c r="F385" s="43" t="s">
        <v>278</v>
      </c>
      <c r="G385" s="43"/>
      <c r="H385" s="45">
        <f t="shared" si="15"/>
        <v>433.44</v>
      </c>
      <c r="I385" s="45">
        <f t="shared" si="16"/>
        <v>23.056000000000004</v>
      </c>
      <c r="J385" s="45">
        <f t="shared" si="18"/>
        <v>0</v>
      </c>
      <c r="K385" s="45">
        <v>54.18</v>
      </c>
      <c r="L385" s="45">
        <v>5.24</v>
      </c>
      <c r="M385" s="45">
        <v>316.47899999999998</v>
      </c>
      <c r="N385" s="45">
        <v>5689.2</v>
      </c>
      <c r="O385" s="45">
        <v>1.8480000000000001</v>
      </c>
      <c r="P385" s="514"/>
      <c r="Q385" s="49">
        <v>46067</v>
      </c>
      <c r="R385" s="52" t="s">
        <v>60</v>
      </c>
      <c r="S385" s="51" t="s">
        <v>61</v>
      </c>
      <c r="T385" s="58"/>
      <c r="U385" s="58"/>
      <c r="V385" s="58"/>
      <c r="W385" s="138">
        <v>46081</v>
      </c>
    </row>
    <row r="386" spans="2:23" ht="28" customHeight="1" x14ac:dyDescent="0.35">
      <c r="B386" s="515"/>
      <c r="C386" s="551" t="s">
        <v>705</v>
      </c>
      <c r="D386" s="43" t="s">
        <v>65</v>
      </c>
      <c r="E386" s="43"/>
      <c r="F386" s="43" t="s">
        <v>278</v>
      </c>
      <c r="G386" s="43"/>
      <c r="H386" s="45"/>
      <c r="I386" s="45"/>
      <c r="J386" s="45"/>
      <c r="K386" s="45"/>
      <c r="L386" s="45"/>
      <c r="M386" s="45"/>
      <c r="N386" s="45"/>
      <c r="O386" s="45"/>
      <c r="P386" s="514"/>
      <c r="Q386" s="49">
        <v>46095</v>
      </c>
      <c r="R386" s="52" t="s">
        <v>548</v>
      </c>
      <c r="S386" s="51" t="s">
        <v>61</v>
      </c>
      <c r="T386" s="138"/>
      <c r="U386" s="138"/>
      <c r="V386" s="138"/>
      <c r="W386" s="138">
        <v>46084</v>
      </c>
    </row>
    <row r="387" spans="2:23" ht="26" customHeight="1" x14ac:dyDescent="0.35">
      <c r="B387" s="515"/>
      <c r="C387" s="551" t="s">
        <v>722</v>
      </c>
      <c r="D387" s="43" t="s">
        <v>65</v>
      </c>
      <c r="E387" s="43"/>
      <c r="F387" s="43" t="s">
        <v>279</v>
      </c>
      <c r="G387" s="43"/>
      <c r="H387" s="45"/>
      <c r="I387" s="45"/>
      <c r="J387" s="45"/>
      <c r="K387" s="45"/>
      <c r="L387" s="45"/>
      <c r="M387" s="45"/>
      <c r="N387" s="45"/>
      <c r="O387" s="45"/>
      <c r="P387" s="514"/>
      <c r="Q387" s="49">
        <v>46095</v>
      </c>
      <c r="R387" s="50" t="s">
        <v>284</v>
      </c>
      <c r="S387" s="51" t="s">
        <v>61</v>
      </c>
      <c r="T387" s="138"/>
      <c r="U387" s="138"/>
      <c r="V387" s="138"/>
      <c r="W387" s="138">
        <v>46089</v>
      </c>
    </row>
    <row r="388" spans="2:23" ht="23.5" customHeight="1" x14ac:dyDescent="0.35">
      <c r="B388" s="43"/>
      <c r="C388" s="551" t="s">
        <v>707</v>
      </c>
      <c r="D388" s="43" t="s">
        <v>703</v>
      </c>
      <c r="E388" s="43"/>
      <c r="F388" s="44" t="s">
        <v>882</v>
      </c>
      <c r="G388" s="43"/>
      <c r="H388" s="45"/>
      <c r="I388" s="45"/>
      <c r="J388" s="45"/>
      <c r="K388" s="45"/>
      <c r="L388" s="45"/>
      <c r="M388" s="45"/>
      <c r="N388" s="45"/>
      <c r="O388" s="45"/>
      <c r="P388" s="514"/>
      <c r="Q388" s="49">
        <v>46095</v>
      </c>
      <c r="R388" s="52" t="s">
        <v>548</v>
      </c>
      <c r="S388" s="51" t="s">
        <v>61</v>
      </c>
      <c r="T388" s="143"/>
      <c r="U388" s="138"/>
      <c r="V388" s="138"/>
      <c r="W388" s="138">
        <v>46091</v>
      </c>
    </row>
    <row r="389" spans="2:23" ht="25.5" customHeight="1" x14ac:dyDescent="0.35">
      <c r="B389" s="43"/>
      <c r="C389" s="551" t="s">
        <v>670</v>
      </c>
      <c r="D389" s="43" t="s">
        <v>659</v>
      </c>
      <c r="E389" s="43"/>
      <c r="F389" s="44" t="s">
        <v>882</v>
      </c>
      <c r="G389" s="43"/>
      <c r="H389" s="45"/>
      <c r="I389" s="45"/>
      <c r="J389" s="45"/>
      <c r="K389" s="45"/>
      <c r="L389" s="45"/>
      <c r="M389" s="45"/>
      <c r="N389" s="45"/>
      <c r="O389" s="45"/>
      <c r="P389" s="514"/>
      <c r="Q389" s="49">
        <v>46095</v>
      </c>
      <c r="R389" s="52" t="s">
        <v>60</v>
      </c>
      <c r="S389" s="51" t="s">
        <v>61</v>
      </c>
      <c r="T389" s="58"/>
      <c r="U389" s="58"/>
      <c r="V389" s="58"/>
      <c r="W389" s="138">
        <v>46092</v>
      </c>
    </row>
    <row r="390" spans="2:23" ht="26" customHeight="1" x14ac:dyDescent="0.35">
      <c r="B390" s="43"/>
      <c r="C390" s="551" t="s">
        <v>678</v>
      </c>
      <c r="D390" s="43" t="s">
        <v>132</v>
      </c>
      <c r="E390" s="43"/>
      <c r="F390" s="44" t="s">
        <v>882</v>
      </c>
      <c r="G390" s="43"/>
      <c r="H390" s="45"/>
      <c r="I390" s="45"/>
      <c r="J390" s="45"/>
      <c r="K390" s="45"/>
      <c r="L390" s="45"/>
      <c r="M390" s="45"/>
      <c r="N390" s="45"/>
      <c r="O390" s="45"/>
      <c r="P390" s="514"/>
      <c r="Q390" s="49">
        <v>46095</v>
      </c>
      <c r="R390" s="52" t="s">
        <v>60</v>
      </c>
      <c r="S390" s="51" t="s">
        <v>61</v>
      </c>
      <c r="T390" s="143">
        <v>46092</v>
      </c>
      <c r="U390" s="58"/>
      <c r="V390" s="58"/>
      <c r="W390" s="138">
        <v>46102</v>
      </c>
    </row>
    <row r="391" spans="2:23" ht="29" customHeight="1" x14ac:dyDescent="0.35">
      <c r="B391" s="43"/>
      <c r="C391" s="551" t="s">
        <v>725</v>
      </c>
      <c r="D391" s="43" t="s">
        <v>65</v>
      </c>
      <c r="E391" s="43"/>
      <c r="F391" s="43" t="s">
        <v>279</v>
      </c>
      <c r="G391" s="43"/>
      <c r="H391" s="45"/>
      <c r="I391" s="45"/>
      <c r="J391" s="45"/>
      <c r="K391" s="45"/>
      <c r="L391" s="45"/>
      <c r="M391" s="45"/>
      <c r="N391" s="45"/>
      <c r="O391" s="45"/>
      <c r="P391" s="514"/>
      <c r="Q391" s="49">
        <v>46095</v>
      </c>
      <c r="R391" s="50" t="s">
        <v>284</v>
      </c>
      <c r="S391" s="51" t="s">
        <v>61</v>
      </c>
      <c r="T391" s="58"/>
      <c r="U391" s="58"/>
      <c r="V391" s="58"/>
      <c r="W391" s="138">
        <v>46102</v>
      </c>
    </row>
    <row r="392" spans="2:23" x14ac:dyDescent="0.35">
      <c r="T392" s="58"/>
      <c r="U392" s="58"/>
      <c r="V392" s="58"/>
      <c r="W392" s="58"/>
    </row>
    <row r="393" spans="2:23" x14ac:dyDescent="0.35">
      <c r="T393" s="58"/>
      <c r="U393" s="58"/>
      <c r="V393" s="58"/>
      <c r="W393" s="58"/>
    </row>
    <row r="394" spans="2:23" x14ac:dyDescent="0.35">
      <c r="T394" s="58"/>
      <c r="U394" s="58"/>
      <c r="V394" s="58"/>
      <c r="W394" s="58"/>
    </row>
    <row r="395" spans="2:23" x14ac:dyDescent="0.35">
      <c r="T395" s="58"/>
      <c r="U395" s="58"/>
      <c r="V395" s="58"/>
      <c r="W395" s="58"/>
    </row>
    <row r="396" spans="2:23" x14ac:dyDescent="0.35">
      <c r="T396" s="58"/>
      <c r="U396" s="58"/>
      <c r="V396" s="58"/>
      <c r="W396" s="58"/>
    </row>
    <row r="397" spans="2:23" x14ac:dyDescent="0.35">
      <c r="T397" s="58"/>
      <c r="U397" s="58"/>
      <c r="V397" s="58"/>
      <c r="W397" s="58"/>
    </row>
    <row r="398" spans="2:23" x14ac:dyDescent="0.35">
      <c r="T398" s="58"/>
      <c r="U398" s="58"/>
      <c r="V398" s="58"/>
      <c r="W398" s="58"/>
    </row>
    <row r="399" spans="2:23" x14ac:dyDescent="0.35">
      <c r="T399" s="58"/>
      <c r="U399" s="58"/>
      <c r="V399" s="58"/>
      <c r="W399" s="58"/>
    </row>
    <row r="400" spans="2:23" x14ac:dyDescent="0.35">
      <c r="T400" s="58"/>
      <c r="U400" s="58"/>
      <c r="V400" s="58"/>
      <c r="W400" s="58"/>
    </row>
    <row r="401" spans="20:23" x14ac:dyDescent="0.35">
      <c r="T401" s="58"/>
      <c r="U401" s="58"/>
      <c r="V401" s="58"/>
      <c r="W401" s="58"/>
    </row>
    <row r="402" spans="20:23" x14ac:dyDescent="0.35">
      <c r="T402" s="58"/>
      <c r="U402" s="58"/>
      <c r="V402" s="58"/>
      <c r="W402" s="58"/>
    </row>
    <row r="403" spans="20:23" x14ac:dyDescent="0.35">
      <c r="T403" s="58"/>
      <c r="U403" s="58"/>
      <c r="V403" s="58"/>
      <c r="W403" s="58"/>
    </row>
    <row r="404" spans="20:23" x14ac:dyDescent="0.35">
      <c r="T404" s="58"/>
      <c r="U404" s="58"/>
      <c r="V404" s="58"/>
      <c r="W404" s="58"/>
    </row>
    <row r="405" spans="20:23" x14ac:dyDescent="0.35">
      <c r="T405" s="58"/>
      <c r="U405" s="58"/>
      <c r="V405" s="58"/>
      <c r="W405" s="58"/>
    </row>
    <row r="406" spans="20:23" x14ac:dyDescent="0.35">
      <c r="T406" s="58"/>
      <c r="U406" s="58"/>
      <c r="V406" s="58"/>
      <c r="W406" s="58"/>
    </row>
    <row r="407" spans="20:23" x14ac:dyDescent="0.35">
      <c r="T407" s="58"/>
      <c r="U407" s="58"/>
      <c r="V407" s="58"/>
      <c r="W407" s="58"/>
    </row>
    <row r="408" spans="20:23" x14ac:dyDescent="0.35">
      <c r="T408" s="58"/>
      <c r="U408" s="58"/>
      <c r="V408" s="58"/>
      <c r="W408" s="58"/>
    </row>
    <row r="409" spans="20:23" x14ac:dyDescent="0.35">
      <c r="T409" s="58"/>
      <c r="U409" s="58"/>
      <c r="V409" s="58"/>
      <c r="W409" s="58"/>
    </row>
    <row r="410" spans="20:23" x14ac:dyDescent="0.35">
      <c r="T410" s="58"/>
      <c r="U410" s="58"/>
      <c r="V410" s="58"/>
      <c r="W410" s="58"/>
    </row>
    <row r="411" spans="20:23" x14ac:dyDescent="0.35">
      <c r="T411" s="58"/>
      <c r="U411" s="58"/>
      <c r="V411" s="58"/>
      <c r="W411" s="58"/>
    </row>
    <row r="412" spans="20:23" x14ac:dyDescent="0.35">
      <c r="T412" s="58"/>
      <c r="U412" s="58"/>
      <c r="V412" s="58"/>
      <c r="W412" s="58"/>
    </row>
    <row r="413" spans="20:23" x14ac:dyDescent="0.35">
      <c r="T413" s="58"/>
      <c r="U413" s="58"/>
      <c r="V413" s="58"/>
      <c r="W413" s="58"/>
    </row>
  </sheetData>
  <autoFilter ref="B26:Z391" xr:uid="{D046FCDF-79A8-488B-A1EB-33662C848DF5}">
    <filterColumn colId="15">
      <filters>
        <dateGroupItem year="2026" month="3" dateTimeGrouping="month"/>
      </filters>
    </filterColumn>
    <filterColumn colId="17">
      <customFilters>
        <customFilter operator="notEqual" val=" "/>
      </customFilters>
    </filterColumn>
  </autoFilter>
  <mergeCells count="77">
    <mergeCell ref="B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 ref="E7:F7"/>
    <mergeCell ref="M7:Q7"/>
    <mergeCell ref="C8:D8"/>
    <mergeCell ref="E8:F8"/>
    <mergeCell ref="M8:Q8"/>
    <mergeCell ref="B9:B11"/>
    <mergeCell ref="C9:D9"/>
    <mergeCell ref="E9:F9"/>
    <mergeCell ref="M9:Q9"/>
    <mergeCell ref="C10:D10"/>
    <mergeCell ref="E10:F10"/>
    <mergeCell ref="M10:Q10"/>
    <mergeCell ref="C11:D11"/>
    <mergeCell ref="E11:F11"/>
    <mergeCell ref="M11:Q11"/>
    <mergeCell ref="C12:D12"/>
    <mergeCell ref="E12:F12"/>
    <mergeCell ref="M12:Q12"/>
    <mergeCell ref="B13:B15"/>
    <mergeCell ref="C13:D13"/>
    <mergeCell ref="E13:F13"/>
    <mergeCell ref="M13:Q13"/>
    <mergeCell ref="C14:D14"/>
    <mergeCell ref="E14:F14"/>
    <mergeCell ref="M14:Q14"/>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7:G27"/>
    <mergeCell ref="N25:N26"/>
    <mergeCell ref="O25:O26"/>
    <mergeCell ref="P25:P26"/>
    <mergeCell ref="Q25:Q26"/>
  </mergeCells>
  <conditionalFormatting sqref="C1:C21 C172 C175:C202 C23:C163 C204:C1048576">
    <cfRule type="duplicateValues" dxfId="4053" priority="1770"/>
  </conditionalFormatting>
  <conditionalFormatting sqref="C28:C29">
    <cfRule type="duplicateValues" dxfId="4052" priority="400"/>
  </conditionalFormatting>
  <conditionalFormatting sqref="C30">
    <cfRule type="duplicateValues" dxfId="4051" priority="401"/>
  </conditionalFormatting>
  <conditionalFormatting sqref="C31">
    <cfRule type="duplicateValues" dxfId="4050" priority="392"/>
    <cfRule type="duplicateValues" dxfId="4049" priority="393"/>
  </conditionalFormatting>
  <conditionalFormatting sqref="C32">
    <cfRule type="duplicateValues" dxfId="4048" priority="396"/>
    <cfRule type="duplicateValues" dxfId="4047" priority="395"/>
  </conditionalFormatting>
  <conditionalFormatting sqref="C35">
    <cfRule type="duplicateValues" dxfId="4046" priority="394"/>
  </conditionalFormatting>
  <conditionalFormatting sqref="C36:C39">
    <cfRule type="duplicateValues" dxfId="4045" priority="391"/>
    <cfRule type="duplicateValues" dxfId="4044" priority="390"/>
    <cfRule type="duplicateValues" dxfId="4043" priority="389"/>
  </conditionalFormatting>
  <conditionalFormatting sqref="C40">
    <cfRule type="duplicateValues" dxfId="4042" priority="388"/>
    <cfRule type="duplicateValues" dxfId="4041" priority="387"/>
    <cfRule type="duplicateValues" dxfId="4040" priority="386"/>
  </conditionalFormatting>
  <conditionalFormatting sqref="C41:C42">
    <cfRule type="duplicateValues" dxfId="4039" priority="385"/>
    <cfRule type="duplicateValues" dxfId="4038" priority="384"/>
    <cfRule type="duplicateValues" dxfId="4037" priority="383"/>
  </conditionalFormatting>
  <conditionalFormatting sqref="C43 C45">
    <cfRule type="duplicateValues" dxfId="4036" priority="381"/>
  </conditionalFormatting>
  <conditionalFormatting sqref="C43">
    <cfRule type="duplicateValues" dxfId="4035" priority="380"/>
    <cfRule type="duplicateValues" dxfId="4034" priority="382"/>
  </conditionalFormatting>
  <conditionalFormatting sqref="C44">
    <cfRule type="duplicateValues" dxfId="4033" priority="379"/>
    <cfRule type="duplicateValues" dxfId="4032" priority="378"/>
    <cfRule type="duplicateValues" dxfId="4031" priority="377"/>
  </conditionalFormatting>
  <conditionalFormatting sqref="C46">
    <cfRule type="duplicateValues" dxfId="4030" priority="376"/>
    <cfRule type="duplicateValues" dxfId="4029" priority="375"/>
    <cfRule type="duplicateValues" dxfId="4028" priority="374"/>
  </conditionalFormatting>
  <conditionalFormatting sqref="C47">
    <cfRule type="duplicateValues" dxfId="4027" priority="373"/>
    <cfRule type="duplicateValues" dxfId="4026" priority="372"/>
    <cfRule type="duplicateValues" dxfId="4025" priority="371"/>
  </conditionalFormatting>
  <conditionalFormatting sqref="C48">
    <cfRule type="duplicateValues" dxfId="4024" priority="370"/>
    <cfRule type="duplicateValues" dxfId="4023" priority="369"/>
    <cfRule type="duplicateValues" dxfId="4022" priority="368"/>
  </conditionalFormatting>
  <conditionalFormatting sqref="C49">
    <cfRule type="duplicateValues" dxfId="4021" priority="366"/>
    <cfRule type="duplicateValues" dxfId="4020" priority="365"/>
    <cfRule type="duplicateValues" dxfId="4019" priority="367"/>
  </conditionalFormatting>
  <conditionalFormatting sqref="C50">
    <cfRule type="duplicateValues" dxfId="4018" priority="362"/>
    <cfRule type="duplicateValues" dxfId="4017" priority="363"/>
    <cfRule type="duplicateValues" dxfId="4016" priority="364"/>
  </conditionalFormatting>
  <conditionalFormatting sqref="C51">
    <cfRule type="duplicateValues" dxfId="4015" priority="359"/>
    <cfRule type="duplicateValues" dxfId="4014" priority="360"/>
    <cfRule type="duplicateValues" dxfId="4013" priority="361"/>
  </conditionalFormatting>
  <conditionalFormatting sqref="C52">
    <cfRule type="duplicateValues" dxfId="4012" priority="356"/>
    <cfRule type="duplicateValues" dxfId="4011" priority="357"/>
    <cfRule type="duplicateValues" dxfId="4010" priority="358"/>
  </conditionalFormatting>
  <conditionalFormatting sqref="C53:C54">
    <cfRule type="duplicateValues" dxfId="4009" priority="353"/>
    <cfRule type="duplicateValues" dxfId="4008" priority="354"/>
    <cfRule type="duplicateValues" dxfId="4007" priority="355"/>
  </conditionalFormatting>
  <conditionalFormatting sqref="C57">
    <cfRule type="duplicateValues" dxfId="4006" priority="352"/>
    <cfRule type="duplicateValues" dxfId="4005" priority="351"/>
    <cfRule type="duplicateValues" dxfId="4004" priority="350"/>
  </conditionalFormatting>
  <conditionalFormatting sqref="C58">
    <cfRule type="duplicateValues" dxfId="4003" priority="347"/>
    <cfRule type="duplicateValues" dxfId="4002" priority="349"/>
    <cfRule type="duplicateValues" dxfId="4001" priority="348"/>
  </conditionalFormatting>
  <conditionalFormatting sqref="C59">
    <cfRule type="duplicateValues" dxfId="4000" priority="346"/>
    <cfRule type="duplicateValues" dxfId="3999" priority="345"/>
    <cfRule type="duplicateValues" dxfId="3998" priority="344"/>
  </conditionalFormatting>
  <conditionalFormatting sqref="C60">
    <cfRule type="duplicateValues" dxfId="3997" priority="343"/>
    <cfRule type="duplicateValues" dxfId="3996" priority="342"/>
    <cfRule type="duplicateValues" dxfId="3995" priority="341"/>
  </conditionalFormatting>
  <conditionalFormatting sqref="C62">
    <cfRule type="duplicateValues" dxfId="3994" priority="338"/>
    <cfRule type="duplicateValues" dxfId="3993" priority="339"/>
    <cfRule type="duplicateValues" dxfId="3992" priority="340"/>
  </conditionalFormatting>
  <conditionalFormatting sqref="C63">
    <cfRule type="duplicateValues" dxfId="3991" priority="335"/>
    <cfRule type="duplicateValues" dxfId="3990" priority="336"/>
    <cfRule type="duplicateValues" dxfId="3989" priority="337"/>
  </conditionalFormatting>
  <conditionalFormatting sqref="C64">
    <cfRule type="duplicateValues" dxfId="3988" priority="333"/>
    <cfRule type="duplicateValues" dxfId="3987" priority="332"/>
    <cfRule type="duplicateValues" dxfId="3986" priority="334"/>
  </conditionalFormatting>
  <conditionalFormatting sqref="C65:C66">
    <cfRule type="duplicateValues" dxfId="3985" priority="329"/>
    <cfRule type="duplicateValues" dxfId="3984" priority="330"/>
    <cfRule type="duplicateValues" dxfId="3983" priority="331"/>
  </conditionalFormatting>
  <conditionalFormatting sqref="C67">
    <cfRule type="duplicateValues" dxfId="3982" priority="326"/>
    <cfRule type="duplicateValues" dxfId="3981" priority="327"/>
    <cfRule type="duplicateValues" dxfId="3980" priority="328"/>
  </conditionalFormatting>
  <conditionalFormatting sqref="C68">
    <cfRule type="duplicateValues" dxfId="3979" priority="324"/>
    <cfRule type="duplicateValues" dxfId="3978" priority="323"/>
    <cfRule type="duplicateValues" dxfId="3977" priority="322"/>
    <cfRule type="duplicateValues" dxfId="3976" priority="325"/>
  </conditionalFormatting>
  <conditionalFormatting sqref="C69">
    <cfRule type="duplicateValues" dxfId="3975" priority="320"/>
    <cfRule type="duplicateValues" dxfId="3974" priority="321"/>
    <cfRule type="duplicateValues" dxfId="3973" priority="319"/>
    <cfRule type="duplicateValues" dxfId="3972" priority="318"/>
  </conditionalFormatting>
  <conditionalFormatting sqref="C70">
    <cfRule type="duplicateValues" dxfId="3971" priority="316"/>
    <cfRule type="duplicateValues" dxfId="3970" priority="315"/>
    <cfRule type="duplicateValues" dxfId="3969" priority="314"/>
    <cfRule type="duplicateValues" dxfId="3968" priority="317"/>
  </conditionalFormatting>
  <conditionalFormatting sqref="C71:C73">
    <cfRule type="duplicateValues" dxfId="3967" priority="313"/>
    <cfRule type="duplicateValues" dxfId="3966" priority="312"/>
    <cfRule type="duplicateValues" dxfId="3965" priority="311"/>
    <cfRule type="duplicateValues" dxfId="3964" priority="310"/>
  </conditionalFormatting>
  <conditionalFormatting sqref="C74:C77">
    <cfRule type="duplicateValues" dxfId="3963" priority="309"/>
    <cfRule type="duplicateValues" dxfId="3962" priority="308"/>
    <cfRule type="duplicateValues" dxfId="3961" priority="307"/>
    <cfRule type="duplicateValues" dxfId="3960" priority="306"/>
  </conditionalFormatting>
  <conditionalFormatting sqref="C78">
    <cfRule type="duplicateValues" dxfId="3959" priority="302"/>
    <cfRule type="duplicateValues" dxfId="3958" priority="305"/>
    <cfRule type="duplicateValues" dxfId="3957" priority="304"/>
    <cfRule type="duplicateValues" dxfId="3956" priority="303"/>
  </conditionalFormatting>
  <conditionalFormatting sqref="C79">
    <cfRule type="duplicateValues" dxfId="3955" priority="300"/>
    <cfRule type="duplicateValues" dxfId="3954" priority="299"/>
    <cfRule type="duplicateValues" dxfId="3953" priority="298"/>
    <cfRule type="duplicateValues" dxfId="3952" priority="301"/>
  </conditionalFormatting>
  <conditionalFormatting sqref="C80:C82">
    <cfRule type="duplicateValues" dxfId="3951" priority="297"/>
    <cfRule type="duplicateValues" dxfId="3950" priority="296"/>
    <cfRule type="duplicateValues" dxfId="3949" priority="295"/>
    <cfRule type="duplicateValues" dxfId="3948" priority="294"/>
  </conditionalFormatting>
  <conditionalFormatting sqref="C83">
    <cfRule type="duplicateValues" dxfId="3947" priority="292"/>
    <cfRule type="duplicateValues" dxfId="3946" priority="291"/>
    <cfRule type="duplicateValues" dxfId="3945" priority="290"/>
    <cfRule type="duplicateValues" dxfId="3944" priority="293"/>
  </conditionalFormatting>
  <conditionalFormatting sqref="C87">
    <cfRule type="duplicateValues" dxfId="3943" priority="286"/>
    <cfRule type="duplicateValues" dxfId="3942" priority="287"/>
    <cfRule type="duplicateValues" dxfId="3941" priority="289"/>
    <cfRule type="duplicateValues" dxfId="3940" priority="288"/>
  </conditionalFormatting>
  <conditionalFormatting sqref="C92">
    <cfRule type="duplicateValues" dxfId="3939" priority="285"/>
    <cfRule type="duplicateValues" dxfId="3938" priority="284"/>
    <cfRule type="duplicateValues" dxfId="3937" priority="282"/>
    <cfRule type="duplicateValues" dxfId="3936" priority="283"/>
  </conditionalFormatting>
  <conditionalFormatting sqref="C96:C98">
    <cfRule type="duplicateValues" dxfId="3935" priority="279"/>
    <cfRule type="duplicateValues" dxfId="3934" priority="280"/>
    <cfRule type="duplicateValues" dxfId="3933" priority="281"/>
    <cfRule type="duplicateValues" dxfId="3932" priority="278"/>
  </conditionalFormatting>
  <conditionalFormatting sqref="C99">
    <cfRule type="duplicateValues" dxfId="3931" priority="274"/>
    <cfRule type="duplicateValues" dxfId="3930" priority="275"/>
    <cfRule type="duplicateValues" dxfId="3929" priority="277"/>
    <cfRule type="duplicateValues" dxfId="3928" priority="276"/>
  </conditionalFormatting>
  <conditionalFormatting sqref="C101:C102">
    <cfRule type="duplicateValues" dxfId="3927" priority="272"/>
    <cfRule type="duplicateValues" dxfId="3926" priority="273"/>
    <cfRule type="duplicateValues" dxfId="3925" priority="271"/>
    <cfRule type="duplicateValues" dxfId="3924" priority="270"/>
  </conditionalFormatting>
  <conditionalFormatting sqref="C103:C104">
    <cfRule type="duplicateValues" dxfId="3923" priority="269"/>
    <cfRule type="duplicateValues" dxfId="3922" priority="268"/>
    <cfRule type="duplicateValues" dxfId="3921" priority="267"/>
    <cfRule type="duplicateValues" dxfId="3920" priority="266"/>
  </conditionalFormatting>
  <conditionalFormatting sqref="C105">
    <cfRule type="duplicateValues" dxfId="3919" priority="265"/>
    <cfRule type="duplicateValues" dxfId="3918" priority="264"/>
    <cfRule type="duplicateValues" dxfId="3917" priority="263"/>
    <cfRule type="duplicateValues" dxfId="3916" priority="262"/>
  </conditionalFormatting>
  <conditionalFormatting sqref="C106">
    <cfRule type="duplicateValues" dxfId="3915" priority="261"/>
    <cfRule type="duplicateValues" dxfId="3914" priority="260"/>
    <cfRule type="duplicateValues" dxfId="3913" priority="259"/>
    <cfRule type="duplicateValues" dxfId="3912" priority="258"/>
  </conditionalFormatting>
  <conditionalFormatting sqref="C110">
    <cfRule type="duplicateValues" dxfId="3911" priority="257"/>
    <cfRule type="duplicateValues" dxfId="3910" priority="256"/>
    <cfRule type="duplicateValues" dxfId="3909" priority="255"/>
    <cfRule type="duplicateValues" dxfId="3908" priority="254"/>
  </conditionalFormatting>
  <conditionalFormatting sqref="C114:C117 C120 C122:C123 C125">
    <cfRule type="duplicateValues" dxfId="3907" priority="253"/>
    <cfRule type="duplicateValues" dxfId="3906" priority="252"/>
    <cfRule type="duplicateValues" dxfId="3905" priority="251"/>
  </conditionalFormatting>
  <conditionalFormatting sqref="C114:C117 C120 C122:C125">
    <cfRule type="expression" dxfId="3904" priority="1854" stopIfTrue="1">
      <formula>AND(COUNTIF($C$239:$C$65314, C114)+COUNTIF($C$221:$C$222, C114)+COUNTIF($C$185:$C$186, C114)+COUNTIF($C$142:$C$145, C114)+COUNTIF($C$121:$C$122, C114)+COUNTIF($C$94:$C$95, C114)+COUNTIF(#REF!, C114)+COUNTIF(#REF!, C114)+COUNTIF(#REF!, C114)+COUNTIF(#REF!, C114)+COUNTIF($C$11:$C$11, C114)+COUNTIF($C$5:$C$21, C114)+COUNTIF(#REF!, C114)+COUNTIF($C$2:$C$3, C114)&gt;1,NOT(ISBLANK(C114)))</formula>
    </cfRule>
    <cfRule type="expression" dxfId="3903" priority="1853" stopIfTrue="1">
      <formula>AND(COUNTIF($C$2:$C$65314, C114)+COUNTIF(#REF!, C114)&gt;1,NOT(ISBLANK(C114)))</formula>
    </cfRule>
  </conditionalFormatting>
  <conditionalFormatting sqref="C116">
    <cfRule type="expression" dxfId="3902" priority="1859" stopIfTrue="1">
      <formula>AND(COUNTIF($E$2:$E$65318, C116)+COUNTIF(#REF!, C116)&gt;1,NOT(ISBLANK(C116)))</formula>
    </cfRule>
    <cfRule type="expression" dxfId="3901" priority="1860" stopIfTrue="1">
      <formula>AND(COUNTIF($E$285:$E$65318, C116)+COUNTIF($E$267:$E$268, C116)+COUNTIF($E$230:$E$230, C116)+COUNTIF($E$190:$E$193, C116)+COUNTIF($E$167:$E$168, C116)+COUNTIF($E$140:$E$141, C116)+COUNTIF($E$121:$E$121, C116)+COUNTIF($E$106:$E$107, C116)+COUNTIF(#REF!, C116)+COUNTIF(#REF!, C116)+COUNTIF(#REF!, C116)+COUNTIF($E$11:$E$27, C116)+COUNTIF(#REF!, C116)+COUNTIF($E$2:$E$27, C116)&gt;1,NOT(ISBLANK(C116)))</formula>
    </cfRule>
  </conditionalFormatting>
  <conditionalFormatting sqref="C116:C117">
    <cfRule type="expression" dxfId="3900" priority="1861" stopIfTrue="1">
      <formula>AND(COUNTIF($E$2:$E$65308, C116)+COUNTIF(#REF!, C116)&gt;1,NOT(ISBLANK(C116)))</formula>
    </cfRule>
    <cfRule type="expression" dxfId="3899" priority="1862" stopIfTrue="1">
      <formula>AND(COUNTIF($E$275:$E$65308,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3898" priority="250"/>
    <cfRule type="duplicateValues" dxfId="3897" priority="249"/>
    <cfRule type="duplicateValues" dxfId="3896" priority="248"/>
    <cfRule type="duplicateValues" dxfId="3895" priority="247"/>
  </conditionalFormatting>
  <conditionalFormatting sqref="C119">
    <cfRule type="duplicateValues" dxfId="3894" priority="246"/>
    <cfRule type="duplicateValues" dxfId="3893" priority="245"/>
    <cfRule type="duplicateValues" dxfId="3892" priority="244"/>
    <cfRule type="duplicateValues" dxfId="3891" priority="243"/>
  </conditionalFormatting>
  <conditionalFormatting sqref="C120 C122:C124">
    <cfRule type="expression" dxfId="3890" priority="1864" stopIfTrue="1">
      <formula>AND(COUNTIF($C$2:$C$65333, C120)+COUNTIF(#REF!, C120)&gt;1,NOT(ISBLANK(C120)))</formula>
    </cfRule>
    <cfRule type="expression" dxfId="3889" priority="1863" stopIfTrue="1">
      <formula>AND(COUNTIF($C$258:$C$65333, C120)+COUNTIF($C$238:$C$239, C120)+COUNTIF($C$204:$C$205, C120)+COUNTIF($C$161:$C$164, C120)+COUNTIF($C$138:$C$139, C120)+COUNTIF($C$113:$C$114, C120)+COUNTIF($C$92:$C$92, C120)+COUNTIF(#REF!, C120)+COUNTIF(#REF!, C120)+COUNTIF(#REF!, C120)+COUNTIF(#REF!, C120)+COUNTIF($C$11:$C$11, C120)+COUNTIF($B$10:$B$20, C120)+COUNTIF($C$2:$C$10, C120)&gt;1,NOT(ISBLANK(C120)))</formula>
    </cfRule>
  </conditionalFormatting>
  <conditionalFormatting sqref="C121">
    <cfRule type="duplicateValues" dxfId="3888" priority="241"/>
    <cfRule type="duplicateValues" dxfId="3887" priority="240"/>
    <cfRule type="duplicateValues" dxfId="3886" priority="239"/>
    <cfRule type="duplicateValues" dxfId="3885" priority="238"/>
  </conditionalFormatting>
  <conditionalFormatting sqref="C124">
    <cfRule type="duplicateValues" dxfId="3884" priority="237"/>
    <cfRule type="duplicateValues" dxfId="3883" priority="236"/>
    <cfRule type="duplicateValues" dxfId="3882" priority="235"/>
    <cfRule type="duplicateValues" dxfId="3881" priority="234"/>
  </conditionalFormatting>
  <conditionalFormatting sqref="C125">
    <cfRule type="expression" dxfId="3880" priority="1867" stopIfTrue="1">
      <formula>AND(COUNTIF($C$262:$C$65337, C125)+COUNTIF($C$242:$C$243, C125)+COUNTIF($C$208:$C$209, C125)+COUNTIF($C$165:$C$168, C125)+COUNTIF($C$142:$C$143, C125)+COUNTIF($C$117:$C$118, C125)+COUNTIF($C$96:$C$96, C125)+COUNTIF(#REF!, C125)+COUNTIF(#REF!, C125)+COUNTIF(#REF!, C125)+COUNTIF(#REF!, C125)+COUNTIF($C$6:$C$6, C125)+COUNTIF($B$8:$B$20, C125)+COUNTIF($C$1:$C$5, C125)&gt;1,NOT(ISBLANK(C125)))</formula>
    </cfRule>
    <cfRule type="expression" dxfId="3879" priority="1868" stopIfTrue="1">
      <formula>AND(COUNTIF($C$1:$C$65337, C125)+COUNTIF(#REF!, C125)&gt;1,NOT(ISBLANK(C125)))</formula>
    </cfRule>
  </conditionalFormatting>
  <conditionalFormatting sqref="C126:C127">
    <cfRule type="duplicateValues" dxfId="3878" priority="230"/>
    <cfRule type="duplicateValues" dxfId="3877" priority="233"/>
    <cfRule type="duplicateValues" dxfId="3876" priority="232"/>
    <cfRule type="duplicateValues" dxfId="3875" priority="231"/>
  </conditionalFormatting>
  <conditionalFormatting sqref="C128">
    <cfRule type="duplicateValues" dxfId="3874" priority="226"/>
    <cfRule type="duplicateValues" dxfId="3873" priority="227"/>
    <cfRule type="duplicateValues" dxfId="3872" priority="228"/>
    <cfRule type="duplicateValues" dxfId="3871" priority="229"/>
  </conditionalFormatting>
  <conditionalFormatting sqref="C129:C130">
    <cfRule type="duplicateValues" dxfId="3870" priority="225"/>
    <cfRule type="duplicateValues" dxfId="3869" priority="222"/>
    <cfRule type="duplicateValues" dxfId="3868" priority="223"/>
    <cfRule type="duplicateValues" dxfId="3867" priority="224"/>
  </conditionalFormatting>
  <conditionalFormatting sqref="C131">
    <cfRule type="duplicateValues" dxfId="3866" priority="221"/>
    <cfRule type="duplicateValues" dxfId="3865" priority="220"/>
    <cfRule type="duplicateValues" dxfId="3864" priority="219"/>
    <cfRule type="duplicateValues" dxfId="3863" priority="218"/>
  </conditionalFormatting>
  <conditionalFormatting sqref="C133">
    <cfRule type="duplicateValues" dxfId="3862" priority="213"/>
    <cfRule type="duplicateValues" dxfId="3861" priority="212"/>
    <cfRule type="duplicateValues" dxfId="3860" priority="211"/>
    <cfRule type="duplicateValues" dxfId="3859" priority="210"/>
  </conditionalFormatting>
  <conditionalFormatting sqref="C134">
    <cfRule type="duplicateValues" dxfId="3858" priority="206"/>
    <cfRule type="duplicateValues" dxfId="3857" priority="209"/>
    <cfRule type="duplicateValues" dxfId="3856" priority="208"/>
    <cfRule type="duplicateValues" dxfId="3855" priority="207"/>
  </conditionalFormatting>
  <conditionalFormatting sqref="C135">
    <cfRule type="duplicateValues" dxfId="3854" priority="201"/>
    <cfRule type="duplicateValues" dxfId="3853" priority="204"/>
    <cfRule type="duplicateValues" dxfId="3852" priority="203"/>
    <cfRule type="duplicateValues" dxfId="3851" priority="202"/>
    <cfRule type="duplicateValues" dxfId="3850" priority="200"/>
  </conditionalFormatting>
  <conditionalFormatting sqref="C136">
    <cfRule type="duplicateValues" dxfId="3849" priority="199"/>
    <cfRule type="duplicateValues" dxfId="3848" priority="198"/>
    <cfRule type="duplicateValues" dxfId="3847" priority="197"/>
    <cfRule type="duplicateValues" dxfId="3846" priority="196"/>
    <cfRule type="duplicateValues" dxfId="3845" priority="195"/>
  </conditionalFormatting>
  <conditionalFormatting sqref="C137">
    <cfRule type="duplicateValues" dxfId="3844" priority="193"/>
    <cfRule type="duplicateValues" dxfId="3843" priority="192"/>
    <cfRule type="duplicateValues" dxfId="3842" priority="191"/>
    <cfRule type="duplicateValues" dxfId="3841" priority="190"/>
    <cfRule type="duplicateValues" dxfId="3840" priority="194"/>
  </conditionalFormatting>
  <conditionalFormatting sqref="C138">
    <cfRule type="duplicateValues" dxfId="3839" priority="189"/>
    <cfRule type="duplicateValues" dxfId="3838" priority="188"/>
    <cfRule type="duplicateValues" dxfId="3837" priority="187"/>
    <cfRule type="duplicateValues" dxfId="3836" priority="186"/>
    <cfRule type="duplicateValues" dxfId="3835" priority="185"/>
  </conditionalFormatting>
  <conditionalFormatting sqref="C139">
    <cfRule type="duplicateValues" dxfId="3834" priority="183"/>
    <cfRule type="duplicateValues" dxfId="3833" priority="182"/>
    <cfRule type="duplicateValues" dxfId="3832" priority="181"/>
    <cfRule type="duplicateValues" dxfId="3831" priority="180"/>
    <cfRule type="duplicateValues" dxfId="3830" priority="184"/>
  </conditionalFormatting>
  <conditionalFormatting sqref="C140">
    <cfRule type="duplicateValues" dxfId="3829" priority="178"/>
    <cfRule type="duplicateValues" dxfId="3828" priority="177"/>
    <cfRule type="duplicateValues" dxfId="3827" priority="179"/>
    <cfRule type="duplicateValues" dxfId="3826" priority="175"/>
    <cfRule type="duplicateValues" dxfId="3825" priority="176"/>
  </conditionalFormatting>
  <conditionalFormatting sqref="C141">
    <cfRule type="duplicateValues" dxfId="3824" priority="166"/>
    <cfRule type="duplicateValues" dxfId="3823" priority="165"/>
    <cfRule type="duplicateValues" dxfId="3822" priority="169"/>
    <cfRule type="duplicateValues" dxfId="3821" priority="168"/>
    <cfRule type="duplicateValues" dxfId="3820" priority="167"/>
  </conditionalFormatting>
  <conditionalFormatting sqref="C142">
    <cfRule type="duplicateValues" dxfId="3819" priority="161"/>
    <cfRule type="duplicateValues" dxfId="3818" priority="160"/>
    <cfRule type="duplicateValues" dxfId="3817" priority="162"/>
    <cfRule type="duplicateValues" dxfId="3816" priority="163"/>
    <cfRule type="duplicateValues" dxfId="3815" priority="164"/>
  </conditionalFormatting>
  <conditionalFormatting sqref="C143">
    <cfRule type="duplicateValues" dxfId="3814" priority="155"/>
    <cfRule type="duplicateValues" dxfId="3813" priority="156"/>
    <cfRule type="duplicateValues" dxfId="3812" priority="157"/>
    <cfRule type="duplicateValues" dxfId="3811" priority="158"/>
    <cfRule type="duplicateValues" dxfId="3810" priority="159"/>
  </conditionalFormatting>
  <conditionalFormatting sqref="C144">
    <cfRule type="duplicateValues" dxfId="3809" priority="153"/>
    <cfRule type="duplicateValues" dxfId="3808" priority="154"/>
    <cfRule type="duplicateValues" dxfId="3807" priority="152"/>
    <cfRule type="duplicateValues" dxfId="3806" priority="151"/>
    <cfRule type="duplicateValues" dxfId="3805" priority="150"/>
  </conditionalFormatting>
  <conditionalFormatting sqref="C145">
    <cfRule type="duplicateValues" dxfId="3804" priority="149"/>
    <cfRule type="duplicateValues" dxfId="3803" priority="148"/>
    <cfRule type="duplicateValues" dxfId="3802" priority="147"/>
    <cfRule type="duplicateValues" dxfId="3801" priority="146"/>
    <cfRule type="duplicateValues" dxfId="3800" priority="145"/>
  </conditionalFormatting>
  <conditionalFormatting sqref="C146">
    <cfRule type="duplicateValues" dxfId="3799" priority="140"/>
    <cfRule type="duplicateValues" dxfId="3798" priority="141"/>
    <cfRule type="duplicateValues" dxfId="3797" priority="142"/>
    <cfRule type="duplicateValues" dxfId="3796" priority="143"/>
    <cfRule type="duplicateValues" dxfId="3795" priority="144"/>
  </conditionalFormatting>
  <conditionalFormatting sqref="C147">
    <cfRule type="duplicateValues" dxfId="3794" priority="138"/>
    <cfRule type="duplicateValues" dxfId="3793" priority="136"/>
    <cfRule type="duplicateValues" dxfId="3792" priority="139"/>
    <cfRule type="duplicateValues" dxfId="3791" priority="135"/>
    <cfRule type="duplicateValues" dxfId="3790" priority="137"/>
  </conditionalFormatting>
  <conditionalFormatting sqref="C148">
    <cfRule type="duplicateValues" dxfId="3789" priority="130"/>
    <cfRule type="duplicateValues" dxfId="3788" priority="132"/>
    <cfRule type="duplicateValues" dxfId="3787" priority="133"/>
    <cfRule type="duplicateValues" dxfId="3786" priority="134"/>
    <cfRule type="duplicateValues" dxfId="3785" priority="131"/>
  </conditionalFormatting>
  <conditionalFormatting sqref="C149:C151">
    <cfRule type="duplicateValues" dxfId="3784" priority="129"/>
    <cfRule type="duplicateValues" dxfId="3783" priority="128"/>
    <cfRule type="duplicateValues" dxfId="3782" priority="126"/>
    <cfRule type="duplicateValues" dxfId="3781" priority="127"/>
    <cfRule type="duplicateValues" dxfId="3780" priority="125"/>
  </conditionalFormatting>
  <conditionalFormatting sqref="C152 C1:C21 C122:C123 C125 C172 C175:C202 C23:C120 C204:C1048576">
    <cfRule type="duplicateValues" dxfId="3779" priority="1869"/>
  </conditionalFormatting>
  <conditionalFormatting sqref="C152 C1:C21 C172 C175:C202 C23:C134 C204:C1048576">
    <cfRule type="duplicateValues" dxfId="3778" priority="1879"/>
  </conditionalFormatting>
  <conditionalFormatting sqref="C152 C55:C56 C33:C35 C24:C26 C28:C29 C61 C84:C86 C88:C91 C93:C95 C100 C107:C109 C111:C113 C172 C175:C202 C204:C1048576">
    <cfRule type="duplicateValues" dxfId="3777" priority="1887"/>
  </conditionalFormatting>
  <conditionalFormatting sqref="C152 C55:C56 C33:C35 C24:C26 C28:C30 C61 C84:C86 C88:C91 C93:C95 C100 C107:C109 C111:C113 C172 C175:C202 C204:C1048576">
    <cfRule type="duplicateValues" dxfId="3776" priority="1904"/>
  </conditionalFormatting>
  <conditionalFormatting sqref="C152 C55:C56 C33:C35 C61 C84:C86 C88:C91 C93:C95 C100 C107:C109 C111:C113 C172 C175:C202 C204:C1048576">
    <cfRule type="duplicateValues" dxfId="3775" priority="1921"/>
  </conditionalFormatting>
  <conditionalFormatting sqref="C153">
    <cfRule type="duplicateValues" dxfId="3774" priority="122"/>
    <cfRule type="duplicateValues" dxfId="3773" priority="124"/>
    <cfRule type="duplicateValues" dxfId="3772" priority="123"/>
    <cfRule type="duplicateValues" dxfId="3771" priority="121"/>
    <cfRule type="duplicateValues" dxfId="3770" priority="120"/>
  </conditionalFormatting>
  <conditionalFormatting sqref="C154">
    <cfRule type="duplicateValues" dxfId="3769" priority="119"/>
    <cfRule type="duplicateValues" dxfId="3768" priority="118"/>
    <cfRule type="duplicateValues" dxfId="3767" priority="117"/>
    <cfRule type="duplicateValues" dxfId="3766" priority="116"/>
    <cfRule type="duplicateValues" dxfId="3765" priority="115"/>
  </conditionalFormatting>
  <conditionalFormatting sqref="C155">
    <cfRule type="duplicateValues" dxfId="3764" priority="113"/>
    <cfRule type="duplicateValues" dxfId="3763" priority="111"/>
    <cfRule type="duplicateValues" dxfId="3762" priority="110"/>
    <cfRule type="duplicateValues" dxfId="3761" priority="112"/>
    <cfRule type="duplicateValues" dxfId="3760" priority="114"/>
  </conditionalFormatting>
  <conditionalFormatting sqref="C156">
    <cfRule type="duplicateValues" dxfId="3759" priority="109"/>
    <cfRule type="duplicateValues" dxfId="3758" priority="108"/>
    <cfRule type="duplicateValues" dxfId="3757" priority="107"/>
    <cfRule type="duplicateValues" dxfId="3756" priority="106"/>
    <cfRule type="duplicateValues" dxfId="3755" priority="105"/>
  </conditionalFormatting>
  <conditionalFormatting sqref="C157:C158">
    <cfRule type="duplicateValues" dxfId="3754" priority="103"/>
    <cfRule type="duplicateValues" dxfId="3753" priority="102"/>
    <cfRule type="duplicateValues" dxfId="3752" priority="101"/>
    <cfRule type="duplicateValues" dxfId="3751" priority="100"/>
    <cfRule type="duplicateValues" dxfId="3750" priority="104"/>
  </conditionalFormatting>
  <conditionalFormatting sqref="C159">
    <cfRule type="duplicateValues" dxfId="3749" priority="99"/>
    <cfRule type="duplicateValues" dxfId="3748" priority="98"/>
    <cfRule type="duplicateValues" dxfId="3747" priority="97"/>
    <cfRule type="duplicateValues" dxfId="3746" priority="96"/>
    <cfRule type="duplicateValues" dxfId="3745" priority="95"/>
  </conditionalFormatting>
  <conditionalFormatting sqref="C160">
    <cfRule type="duplicateValues" dxfId="3744" priority="90"/>
    <cfRule type="duplicateValues" dxfId="3743" priority="94"/>
    <cfRule type="duplicateValues" dxfId="3742" priority="93"/>
    <cfRule type="duplicateValues" dxfId="3741" priority="92"/>
    <cfRule type="duplicateValues" dxfId="3740" priority="91"/>
  </conditionalFormatting>
  <conditionalFormatting sqref="C161">
    <cfRule type="duplicateValues" dxfId="3739" priority="88"/>
    <cfRule type="duplicateValues" dxfId="3738" priority="89"/>
    <cfRule type="duplicateValues" dxfId="3737" priority="87"/>
    <cfRule type="duplicateValues" dxfId="3736" priority="86"/>
    <cfRule type="duplicateValues" dxfId="3735" priority="85"/>
  </conditionalFormatting>
  <conditionalFormatting sqref="C162">
    <cfRule type="duplicateValues" dxfId="3734" priority="80"/>
    <cfRule type="duplicateValues" dxfId="3733" priority="82"/>
    <cfRule type="duplicateValues" dxfId="3732" priority="84"/>
    <cfRule type="duplicateValues" dxfId="3731" priority="81"/>
    <cfRule type="duplicateValues" dxfId="3730" priority="83"/>
  </conditionalFormatting>
  <conditionalFormatting sqref="C163">
    <cfRule type="duplicateValues" dxfId="3729" priority="75"/>
    <cfRule type="duplicateValues" dxfId="3728" priority="76"/>
    <cfRule type="duplicateValues" dxfId="3727" priority="77"/>
    <cfRule type="duplicateValues" dxfId="3726" priority="78"/>
    <cfRule type="duplicateValues" dxfId="3725" priority="79"/>
  </conditionalFormatting>
  <conditionalFormatting sqref="C164:C165">
    <cfRule type="duplicateValues" dxfId="3724" priority="70"/>
    <cfRule type="duplicateValues" dxfId="3723" priority="72"/>
    <cfRule type="duplicateValues" dxfId="3722" priority="73"/>
    <cfRule type="duplicateValues" dxfId="3721" priority="71"/>
    <cfRule type="duplicateValues" dxfId="3720" priority="69"/>
  </conditionalFormatting>
  <conditionalFormatting sqref="C166">
    <cfRule type="duplicateValues" dxfId="3719" priority="68"/>
    <cfRule type="duplicateValues" dxfId="3718" priority="67"/>
    <cfRule type="duplicateValues" dxfId="3717" priority="66"/>
    <cfRule type="duplicateValues" dxfId="3716" priority="65"/>
    <cfRule type="duplicateValues" dxfId="3715" priority="64"/>
  </conditionalFormatting>
  <conditionalFormatting sqref="C167">
    <cfRule type="duplicateValues" dxfId="3714" priority="63"/>
    <cfRule type="duplicateValues" dxfId="3713" priority="61"/>
    <cfRule type="duplicateValues" dxfId="3712" priority="60"/>
    <cfRule type="duplicateValues" dxfId="3711" priority="59"/>
    <cfRule type="duplicateValues" dxfId="3710" priority="62"/>
  </conditionalFormatting>
  <conditionalFormatting sqref="C168">
    <cfRule type="duplicateValues" dxfId="3709" priority="54"/>
    <cfRule type="duplicateValues" dxfId="3708" priority="58"/>
    <cfRule type="duplicateValues" dxfId="3707" priority="57"/>
    <cfRule type="duplicateValues" dxfId="3706" priority="56"/>
    <cfRule type="duplicateValues" dxfId="3705" priority="55"/>
  </conditionalFormatting>
  <conditionalFormatting sqref="C169:C170">
    <cfRule type="duplicateValues" dxfId="3704" priority="53"/>
    <cfRule type="duplicateValues" dxfId="3703" priority="52"/>
    <cfRule type="duplicateValues" dxfId="3702" priority="51"/>
    <cfRule type="duplicateValues" dxfId="3701" priority="50"/>
    <cfRule type="duplicateValues" dxfId="3700" priority="49"/>
  </conditionalFormatting>
  <conditionalFormatting sqref="C171">
    <cfRule type="duplicateValues" dxfId="3699" priority="48"/>
    <cfRule type="duplicateValues" dxfId="3698" priority="47"/>
    <cfRule type="duplicateValues" dxfId="3697" priority="46"/>
    <cfRule type="duplicateValues" dxfId="3696" priority="44"/>
    <cfRule type="duplicateValues" dxfId="3695" priority="45"/>
  </conditionalFormatting>
  <conditionalFormatting sqref="C173:C174">
    <cfRule type="duplicateValues" dxfId="3694" priority="43"/>
    <cfRule type="duplicateValues" dxfId="3693" priority="42"/>
    <cfRule type="duplicateValues" dxfId="3692" priority="41"/>
    <cfRule type="duplicateValues" dxfId="3691" priority="40"/>
    <cfRule type="duplicateValues" dxfId="3690" priority="39"/>
  </conditionalFormatting>
  <conditionalFormatting sqref="C203">
    <cfRule type="duplicateValues" dxfId="3689" priority="36"/>
    <cfRule type="duplicateValues" dxfId="3688" priority="35"/>
    <cfRule type="duplicateValues" dxfId="3687" priority="34"/>
    <cfRule type="duplicateValues" dxfId="3686" priority="33"/>
    <cfRule type="duplicateValues" dxfId="3685" priority="37"/>
  </conditionalFormatting>
  <conditionalFormatting sqref="C132:D132">
    <cfRule type="duplicateValues" dxfId="3684" priority="216"/>
    <cfRule type="duplicateValues" dxfId="3683" priority="217"/>
    <cfRule type="duplicateValues" dxfId="3682" priority="214"/>
    <cfRule type="duplicateValues" dxfId="3681" priority="215"/>
  </conditionalFormatting>
  <conditionalFormatting sqref="S1:S20 W21">
    <cfRule type="containsText" dxfId="3680" priority="38" operator="containsText" text="Complete">
      <formula>NOT(ISERROR(SEARCH("Complete",S1)))</formula>
    </cfRule>
  </conditionalFormatting>
  <conditionalFormatting sqref="S23:S1048576">
    <cfRule type="containsText" dxfId="3679" priority="1" operator="containsText" text="Complete">
      <formula>NOT(ISERROR(SEARCH("Complete",S23)))</formula>
    </cfRule>
  </conditionalFormatting>
  <conditionalFormatting sqref="T21">
    <cfRule type="duplicateValues" dxfId="3678" priority="170"/>
    <cfRule type="duplicateValues" dxfId="3677" priority="171"/>
    <cfRule type="duplicateValues" dxfId="3676" priority="172"/>
    <cfRule type="duplicateValues" dxfId="3675" priority="173"/>
    <cfRule type="duplicateValues" dxfId="3674" priority="174"/>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3:R331"/>
  <sheetViews>
    <sheetView zoomScale="78" zoomScaleNormal="78" workbookViewId="0">
      <selection activeCell="H331" sqref="H331"/>
    </sheetView>
  </sheetViews>
  <sheetFormatPr defaultRowHeight="14.5" x14ac:dyDescent="0.35"/>
  <cols>
    <col min="1" max="1" width="3.81640625" customWidth="1"/>
    <col min="2" max="2" width="7" customWidth="1"/>
    <col min="5" max="5" width="11.453125" customWidth="1"/>
    <col min="6" max="6" width="14.81640625" bestFit="1" customWidth="1"/>
    <col min="7" max="7" width="11.36328125" customWidth="1"/>
    <col min="8" max="8" width="19.26953125" customWidth="1"/>
    <col min="9" max="9" width="14.6328125" customWidth="1"/>
    <col min="10" max="10" width="14.26953125" customWidth="1"/>
    <col min="11" max="11" width="12.7265625" customWidth="1"/>
    <col min="12" max="13" width="12.7265625" style="60" customWidth="1"/>
    <col min="14" max="14" width="29" customWidth="1"/>
    <col min="15" max="15" width="17.7265625" customWidth="1"/>
    <col min="17" max="17" width="8.81640625" customWidth="1"/>
  </cols>
  <sheetData>
    <row r="3" spans="2:18" x14ac:dyDescent="0.35">
      <c r="N3" s="72" t="s">
        <v>917</v>
      </c>
    </row>
    <row r="4" spans="2:18" ht="50" customHeight="1" x14ac:dyDescent="0.35">
      <c r="B4" s="215" t="s">
        <v>30</v>
      </c>
      <c r="C4" s="216" t="s">
        <v>559</v>
      </c>
      <c r="D4" s="217" t="s">
        <v>560</v>
      </c>
      <c r="E4" s="218" t="s">
        <v>566</v>
      </c>
      <c r="F4" s="219" t="s">
        <v>41</v>
      </c>
      <c r="G4" s="220" t="s">
        <v>42</v>
      </c>
      <c r="H4" s="217" t="s">
        <v>564</v>
      </c>
      <c r="I4" s="217" t="s">
        <v>784</v>
      </c>
      <c r="J4" s="177" t="s">
        <v>562</v>
      </c>
      <c r="K4" s="177" t="s">
        <v>563</v>
      </c>
      <c r="L4" s="221" t="s">
        <v>565</v>
      </c>
      <c r="M4" s="221" t="s">
        <v>34</v>
      </c>
      <c r="N4" s="217" t="s">
        <v>16</v>
      </c>
    </row>
    <row r="5" spans="2:18" ht="15.5" x14ac:dyDescent="0.35">
      <c r="B5" s="202"/>
      <c r="C5" s="203"/>
      <c r="D5" s="177"/>
      <c r="E5" s="204">
        <f>SUM(E6:E393)</f>
        <v>15243.412211999988</v>
      </c>
      <c r="F5" s="204">
        <f>SUM(F6:F393)</f>
        <v>166762929.59927931</v>
      </c>
      <c r="G5" s="205"/>
      <c r="H5" s="177"/>
      <c r="I5" s="177">
        <f>COUNTIF(I6:I393,"Completed")</f>
        <v>318</v>
      </c>
      <c r="J5" s="177"/>
      <c r="K5" s="177"/>
      <c r="L5" s="201"/>
      <c r="M5" s="201"/>
      <c r="N5" s="206"/>
    </row>
    <row r="6" spans="2:18" s="4" customFormat="1" x14ac:dyDescent="0.35">
      <c r="B6" s="43">
        <v>1</v>
      </c>
      <c r="C6" s="43" t="s">
        <v>56</v>
      </c>
      <c r="D6" s="43" t="s">
        <v>57</v>
      </c>
      <c r="E6" s="61">
        <v>45.697022000000004</v>
      </c>
      <c r="F6" s="45">
        <f t="shared" ref="F6:F17" si="0">E6*10940</f>
        <v>499925.42068000004</v>
      </c>
      <c r="G6" s="62">
        <v>45658</v>
      </c>
      <c r="H6" s="43" t="s">
        <v>277</v>
      </c>
      <c r="I6" s="43" t="s">
        <v>12</v>
      </c>
      <c r="J6" s="63">
        <v>45671</v>
      </c>
      <c r="K6" s="63">
        <v>45676</v>
      </c>
      <c r="L6" s="64">
        <f>K6-J6</f>
        <v>5</v>
      </c>
      <c r="M6" s="64" t="s">
        <v>781</v>
      </c>
      <c r="N6" s="43"/>
    </row>
    <row r="7" spans="2:18" x14ac:dyDescent="0.35">
      <c r="B7" s="43">
        <v>2</v>
      </c>
      <c r="C7" s="43" t="s">
        <v>103</v>
      </c>
      <c r="D7" s="43" t="s">
        <v>77</v>
      </c>
      <c r="E7" s="61">
        <v>37.931087999999995</v>
      </c>
      <c r="F7" s="45">
        <f t="shared" si="0"/>
        <v>414966.10271999997</v>
      </c>
      <c r="G7" s="62">
        <v>45658</v>
      </c>
      <c r="H7" s="43" t="s">
        <v>277</v>
      </c>
      <c r="I7" s="43" t="s">
        <v>12</v>
      </c>
      <c r="J7" s="63">
        <v>45678</v>
      </c>
      <c r="K7" s="63">
        <v>45681</v>
      </c>
      <c r="L7" s="64">
        <f t="shared" ref="L7:L70" si="1">K7-J7</f>
        <v>3</v>
      </c>
      <c r="M7" s="64" t="s">
        <v>781</v>
      </c>
      <c r="N7" s="43"/>
    </row>
    <row r="8" spans="2:18" x14ac:dyDescent="0.35">
      <c r="B8" s="43">
        <v>3</v>
      </c>
      <c r="C8" s="43" t="s">
        <v>76</v>
      </c>
      <c r="D8" s="43" t="s">
        <v>77</v>
      </c>
      <c r="E8" s="61">
        <v>37.931087999999995</v>
      </c>
      <c r="F8" s="45">
        <f t="shared" si="0"/>
        <v>414966.10271999997</v>
      </c>
      <c r="G8" s="62">
        <v>45658</v>
      </c>
      <c r="H8" s="43" t="s">
        <v>277</v>
      </c>
      <c r="I8" s="43" t="s">
        <v>12</v>
      </c>
      <c r="J8" s="63">
        <v>45681</v>
      </c>
      <c r="K8" s="63">
        <v>45684</v>
      </c>
      <c r="L8" s="64">
        <f t="shared" si="1"/>
        <v>3</v>
      </c>
      <c r="M8" s="64" t="s">
        <v>781</v>
      </c>
      <c r="N8" s="66"/>
      <c r="Q8" s="67"/>
      <c r="R8" s="67"/>
    </row>
    <row r="9" spans="2:18" x14ac:dyDescent="0.35">
      <c r="B9" s="43">
        <v>4</v>
      </c>
      <c r="C9" s="43" t="s">
        <v>62</v>
      </c>
      <c r="D9" s="43" t="s">
        <v>63</v>
      </c>
      <c r="E9" s="68">
        <v>43.804423999999997</v>
      </c>
      <c r="F9" s="45">
        <f t="shared" si="0"/>
        <v>479220.39855999994</v>
      </c>
      <c r="G9" s="62">
        <v>45658</v>
      </c>
      <c r="H9" s="43" t="s">
        <v>277</v>
      </c>
      <c r="I9" s="43" t="s">
        <v>12</v>
      </c>
      <c r="J9" s="63">
        <v>45684</v>
      </c>
      <c r="K9" s="63">
        <v>45688</v>
      </c>
      <c r="L9" s="64">
        <f t="shared" si="1"/>
        <v>4</v>
      </c>
      <c r="M9" s="64" t="s">
        <v>781</v>
      </c>
      <c r="N9" s="66"/>
      <c r="O9" s="69"/>
    </row>
    <row r="10" spans="2:18" x14ac:dyDescent="0.35">
      <c r="B10" s="43">
        <v>5</v>
      </c>
      <c r="C10" s="43" t="s">
        <v>64</v>
      </c>
      <c r="D10" s="65" t="s">
        <v>65</v>
      </c>
      <c r="E10" s="61">
        <v>36.159755999999994</v>
      </c>
      <c r="F10" s="45">
        <f t="shared" si="0"/>
        <v>395587.73063999997</v>
      </c>
      <c r="G10" s="62">
        <v>45689</v>
      </c>
      <c r="H10" s="43" t="s">
        <v>277</v>
      </c>
      <c r="I10" s="43" t="s">
        <v>12</v>
      </c>
      <c r="J10" s="63">
        <v>45689</v>
      </c>
      <c r="K10" s="63">
        <v>45692</v>
      </c>
      <c r="L10" s="64">
        <f t="shared" si="1"/>
        <v>3</v>
      </c>
      <c r="M10" s="64" t="s">
        <v>781</v>
      </c>
      <c r="N10" s="66"/>
    </row>
    <row r="11" spans="2:18" x14ac:dyDescent="0.35">
      <c r="B11" s="43">
        <v>6</v>
      </c>
      <c r="C11" s="43" t="s">
        <v>95</v>
      </c>
      <c r="D11" s="65" t="s">
        <v>77</v>
      </c>
      <c r="E11" s="61">
        <v>37.931087999999995</v>
      </c>
      <c r="F11" s="45">
        <f t="shared" si="0"/>
        <v>414966.10271999997</v>
      </c>
      <c r="G11" s="62">
        <v>45689</v>
      </c>
      <c r="H11" s="43" t="s">
        <v>277</v>
      </c>
      <c r="I11" s="43" t="s">
        <v>12</v>
      </c>
      <c r="J11" s="63">
        <v>45693</v>
      </c>
      <c r="K11" s="63">
        <v>45696</v>
      </c>
      <c r="L11" s="64">
        <f t="shared" si="1"/>
        <v>3</v>
      </c>
      <c r="M11" s="64" t="s">
        <v>781</v>
      </c>
      <c r="N11" s="66"/>
    </row>
    <row r="12" spans="2:18" x14ac:dyDescent="0.35">
      <c r="B12" s="43">
        <v>7</v>
      </c>
      <c r="C12" s="65" t="s">
        <v>112</v>
      </c>
      <c r="D12" s="65" t="s">
        <v>77</v>
      </c>
      <c r="E12" s="61">
        <v>37.931087999999995</v>
      </c>
      <c r="F12" s="45">
        <f t="shared" si="0"/>
        <v>414966.10271999997</v>
      </c>
      <c r="G12" s="62">
        <v>45689</v>
      </c>
      <c r="H12" s="43" t="s">
        <v>277</v>
      </c>
      <c r="I12" s="43" t="s">
        <v>12</v>
      </c>
      <c r="J12" s="63">
        <v>45697</v>
      </c>
      <c r="K12" s="63">
        <v>45700</v>
      </c>
      <c r="L12" s="64">
        <f t="shared" si="1"/>
        <v>3</v>
      </c>
      <c r="M12" s="64" t="s">
        <v>781</v>
      </c>
      <c r="N12" s="66"/>
    </row>
    <row r="13" spans="2:18" x14ac:dyDescent="0.35">
      <c r="B13" s="43">
        <v>8</v>
      </c>
      <c r="C13" s="43" t="s">
        <v>100</v>
      </c>
      <c r="D13" s="65" t="s">
        <v>79</v>
      </c>
      <c r="E13" s="68">
        <v>34.789810000000003</v>
      </c>
      <c r="F13" s="45">
        <f t="shared" si="0"/>
        <v>380600.52140000003</v>
      </c>
      <c r="G13" s="62">
        <v>45689</v>
      </c>
      <c r="H13" s="43" t="s">
        <v>277</v>
      </c>
      <c r="I13" s="43" t="s">
        <v>12</v>
      </c>
      <c r="J13" s="63">
        <v>45701</v>
      </c>
      <c r="K13" s="63">
        <v>45703</v>
      </c>
      <c r="L13" s="64">
        <f t="shared" si="1"/>
        <v>2</v>
      </c>
      <c r="M13" s="64" t="s">
        <v>781</v>
      </c>
      <c r="N13" s="65"/>
    </row>
    <row r="14" spans="2:18" x14ac:dyDescent="0.35">
      <c r="B14" s="43">
        <v>9</v>
      </c>
      <c r="C14" s="43" t="s">
        <v>88</v>
      </c>
      <c r="D14" s="43" t="s">
        <v>77</v>
      </c>
      <c r="E14" s="61">
        <v>37.931087999999995</v>
      </c>
      <c r="F14" s="45">
        <f t="shared" si="0"/>
        <v>414966.10271999997</v>
      </c>
      <c r="G14" s="62">
        <v>45689</v>
      </c>
      <c r="H14" s="43" t="s">
        <v>277</v>
      </c>
      <c r="I14" s="43" t="s">
        <v>12</v>
      </c>
      <c r="J14" s="63">
        <v>45705</v>
      </c>
      <c r="K14" s="63">
        <v>45708</v>
      </c>
      <c r="L14" s="64">
        <f t="shared" si="1"/>
        <v>3</v>
      </c>
      <c r="M14" s="64" t="s">
        <v>781</v>
      </c>
      <c r="N14" s="66"/>
    </row>
    <row r="15" spans="2:18" x14ac:dyDescent="0.35">
      <c r="B15" s="43">
        <v>10</v>
      </c>
      <c r="C15" s="43" t="s">
        <v>104</v>
      </c>
      <c r="D15" s="65" t="s">
        <v>77</v>
      </c>
      <c r="E15" s="61">
        <v>37.931087999999995</v>
      </c>
      <c r="F15" s="45">
        <f t="shared" si="0"/>
        <v>414966.10271999997</v>
      </c>
      <c r="G15" s="62">
        <v>45689</v>
      </c>
      <c r="H15" s="43" t="s">
        <v>277</v>
      </c>
      <c r="I15" s="43" t="s">
        <v>12</v>
      </c>
      <c r="J15" s="63">
        <v>45709</v>
      </c>
      <c r="K15" s="63">
        <v>45712</v>
      </c>
      <c r="L15" s="64">
        <f t="shared" si="1"/>
        <v>3</v>
      </c>
      <c r="M15" s="64" t="s">
        <v>781</v>
      </c>
      <c r="N15" s="66"/>
    </row>
    <row r="16" spans="2:18" x14ac:dyDescent="0.35">
      <c r="B16" s="43">
        <v>11</v>
      </c>
      <c r="C16" s="43" t="s">
        <v>70</v>
      </c>
      <c r="D16" s="65" t="s">
        <v>68</v>
      </c>
      <c r="E16" s="61">
        <v>35.601999999999997</v>
      </c>
      <c r="F16" s="45">
        <f t="shared" si="0"/>
        <v>389485.87999999995</v>
      </c>
      <c r="G16" s="62">
        <v>45689</v>
      </c>
      <c r="H16" s="43" t="s">
        <v>277</v>
      </c>
      <c r="I16" s="43" t="s">
        <v>12</v>
      </c>
      <c r="J16" s="63">
        <v>45713</v>
      </c>
      <c r="K16" s="63">
        <v>45716</v>
      </c>
      <c r="L16" s="64">
        <f t="shared" si="1"/>
        <v>3</v>
      </c>
      <c r="M16" s="64" t="s">
        <v>781</v>
      </c>
      <c r="N16" s="66"/>
    </row>
    <row r="17" spans="2:14" x14ac:dyDescent="0.35">
      <c r="B17" s="43">
        <v>12</v>
      </c>
      <c r="C17" s="43" t="s">
        <v>67</v>
      </c>
      <c r="D17" s="65" t="s">
        <v>68</v>
      </c>
      <c r="E17" s="61">
        <v>35.601999999999997</v>
      </c>
      <c r="F17" s="45">
        <f t="shared" si="0"/>
        <v>389485.87999999995</v>
      </c>
      <c r="G17" s="62">
        <v>45717</v>
      </c>
      <c r="H17" s="43" t="s">
        <v>277</v>
      </c>
      <c r="I17" s="43" t="s">
        <v>12</v>
      </c>
      <c r="J17" s="63">
        <v>45717</v>
      </c>
      <c r="K17" s="63">
        <v>45720</v>
      </c>
      <c r="L17" s="64">
        <f t="shared" si="1"/>
        <v>3</v>
      </c>
      <c r="M17" s="64" t="s">
        <v>781</v>
      </c>
      <c r="N17" s="66"/>
    </row>
    <row r="18" spans="2:14" x14ac:dyDescent="0.35">
      <c r="B18" s="43">
        <v>13</v>
      </c>
      <c r="C18" s="43" t="s">
        <v>71</v>
      </c>
      <c r="D18" s="65" t="s">
        <v>68</v>
      </c>
      <c r="E18" s="61">
        <v>35.601999999999997</v>
      </c>
      <c r="F18" s="45">
        <f t="shared" ref="F18:F76" si="2">E18*10940</f>
        <v>389485.87999999995</v>
      </c>
      <c r="G18" s="62">
        <v>45717</v>
      </c>
      <c r="H18" s="43" t="s">
        <v>277</v>
      </c>
      <c r="I18" s="43" t="s">
        <v>12</v>
      </c>
      <c r="J18" s="63">
        <v>45721</v>
      </c>
      <c r="K18" s="63">
        <v>45723</v>
      </c>
      <c r="L18" s="64">
        <f t="shared" si="1"/>
        <v>2</v>
      </c>
      <c r="M18" s="64" t="s">
        <v>781</v>
      </c>
      <c r="N18" s="66"/>
    </row>
    <row r="19" spans="2:14" x14ac:dyDescent="0.35">
      <c r="B19" s="43">
        <v>14</v>
      </c>
      <c r="C19" s="43" t="s">
        <v>83</v>
      </c>
      <c r="D19" s="65" t="s">
        <v>65</v>
      </c>
      <c r="E19" s="61">
        <v>36.159755999999994</v>
      </c>
      <c r="F19" s="45">
        <f t="shared" si="2"/>
        <v>395587.73063999997</v>
      </c>
      <c r="G19" s="62">
        <v>45717</v>
      </c>
      <c r="H19" s="43" t="s">
        <v>277</v>
      </c>
      <c r="I19" s="43" t="s">
        <v>12</v>
      </c>
      <c r="J19" s="63">
        <v>45722</v>
      </c>
      <c r="K19" s="63">
        <v>45727</v>
      </c>
      <c r="L19" s="64">
        <f t="shared" si="1"/>
        <v>5</v>
      </c>
      <c r="M19" s="64" t="s">
        <v>781</v>
      </c>
      <c r="N19" s="66"/>
    </row>
    <row r="20" spans="2:14" x14ac:dyDescent="0.35">
      <c r="B20" s="43">
        <v>15</v>
      </c>
      <c r="C20" s="43" t="s">
        <v>128</v>
      </c>
      <c r="D20" s="65" t="s">
        <v>79</v>
      </c>
      <c r="E20" s="68">
        <v>34.79</v>
      </c>
      <c r="F20" s="207">
        <f t="shared" si="2"/>
        <v>380602.6</v>
      </c>
      <c r="G20" s="62">
        <v>45717</v>
      </c>
      <c r="H20" s="43" t="s">
        <v>281</v>
      </c>
      <c r="I20" s="43" t="s">
        <v>12</v>
      </c>
      <c r="J20" s="63">
        <v>45723</v>
      </c>
      <c r="K20" s="63">
        <v>45745</v>
      </c>
      <c r="L20" s="64">
        <f t="shared" si="1"/>
        <v>22</v>
      </c>
      <c r="M20" s="64" t="s">
        <v>781</v>
      </c>
      <c r="N20" s="65"/>
    </row>
    <row r="21" spans="2:14" x14ac:dyDescent="0.35">
      <c r="B21" s="43">
        <v>16</v>
      </c>
      <c r="C21" s="43" t="s">
        <v>137</v>
      </c>
      <c r="D21" s="65" t="s">
        <v>65</v>
      </c>
      <c r="E21" s="61">
        <v>36.159755999999994</v>
      </c>
      <c r="F21" s="207">
        <f t="shared" si="2"/>
        <v>395587.73063999997</v>
      </c>
      <c r="G21" s="62">
        <v>45717</v>
      </c>
      <c r="H21" s="43" t="s">
        <v>285</v>
      </c>
      <c r="I21" s="43" t="s">
        <v>12</v>
      </c>
      <c r="J21" s="63">
        <v>45728</v>
      </c>
      <c r="K21" s="63">
        <v>45744</v>
      </c>
      <c r="L21" s="64">
        <f t="shared" si="1"/>
        <v>16</v>
      </c>
      <c r="M21" s="64" t="s">
        <v>781</v>
      </c>
      <c r="N21" s="65"/>
    </row>
    <row r="22" spans="2:14" x14ac:dyDescent="0.35">
      <c r="B22" s="43">
        <v>17</v>
      </c>
      <c r="C22" s="43" t="s">
        <v>84</v>
      </c>
      <c r="D22" s="65" t="s">
        <v>77</v>
      </c>
      <c r="E22" s="61">
        <v>37.931087999999995</v>
      </c>
      <c r="F22" s="45">
        <f t="shared" si="2"/>
        <v>414966.10271999997</v>
      </c>
      <c r="G22" s="62">
        <v>45717</v>
      </c>
      <c r="H22" s="43" t="s">
        <v>277</v>
      </c>
      <c r="I22" s="43" t="s">
        <v>12</v>
      </c>
      <c r="J22" s="63">
        <v>45727</v>
      </c>
      <c r="K22" s="63">
        <v>45731</v>
      </c>
      <c r="L22" s="64">
        <f t="shared" si="1"/>
        <v>4</v>
      </c>
      <c r="M22" s="64" t="s">
        <v>781</v>
      </c>
      <c r="N22" s="65"/>
    </row>
    <row r="23" spans="2:14" x14ac:dyDescent="0.35">
      <c r="B23" s="43">
        <v>18</v>
      </c>
      <c r="C23" s="65" t="s">
        <v>81</v>
      </c>
      <c r="D23" s="65" t="s">
        <v>65</v>
      </c>
      <c r="E23" s="61">
        <v>36.159755999999994</v>
      </c>
      <c r="F23" s="45">
        <f t="shared" si="2"/>
        <v>395587.73063999997</v>
      </c>
      <c r="G23" s="62">
        <v>45717</v>
      </c>
      <c r="H23" s="43" t="s">
        <v>277</v>
      </c>
      <c r="I23" s="43" t="s">
        <v>12</v>
      </c>
      <c r="J23" s="63">
        <v>45731</v>
      </c>
      <c r="K23" s="63">
        <v>45735</v>
      </c>
      <c r="L23" s="64">
        <f t="shared" si="1"/>
        <v>4</v>
      </c>
      <c r="M23" s="64" t="s">
        <v>781</v>
      </c>
      <c r="N23" s="65"/>
    </row>
    <row r="24" spans="2:14" x14ac:dyDescent="0.35">
      <c r="B24" s="43">
        <v>19</v>
      </c>
      <c r="C24" s="65" t="s">
        <v>116</v>
      </c>
      <c r="D24" s="65" t="s">
        <v>65</v>
      </c>
      <c r="E24" s="61">
        <v>36.159755999999994</v>
      </c>
      <c r="F24" s="45">
        <f t="shared" si="2"/>
        <v>395587.73063999997</v>
      </c>
      <c r="G24" s="62">
        <v>45717</v>
      </c>
      <c r="H24" s="43" t="s">
        <v>277</v>
      </c>
      <c r="I24" s="43" t="s">
        <v>12</v>
      </c>
      <c r="J24" s="63">
        <v>45735</v>
      </c>
      <c r="K24" s="63">
        <v>45738</v>
      </c>
      <c r="L24" s="64">
        <f t="shared" si="1"/>
        <v>3</v>
      </c>
      <c r="M24" s="64" t="s">
        <v>781</v>
      </c>
      <c r="N24" s="65"/>
    </row>
    <row r="25" spans="2:14" x14ac:dyDescent="0.35">
      <c r="B25" s="43">
        <v>20</v>
      </c>
      <c r="C25" s="43" t="s">
        <v>106</v>
      </c>
      <c r="D25" s="43" t="s">
        <v>77</v>
      </c>
      <c r="E25" s="61">
        <v>37.931087999999995</v>
      </c>
      <c r="F25" s="45">
        <f t="shared" si="2"/>
        <v>414966.10271999997</v>
      </c>
      <c r="G25" s="62">
        <v>45717</v>
      </c>
      <c r="H25" s="43" t="s">
        <v>277</v>
      </c>
      <c r="I25" s="43" t="s">
        <v>12</v>
      </c>
      <c r="J25" s="63">
        <v>45738</v>
      </c>
      <c r="K25" s="63">
        <v>45742</v>
      </c>
      <c r="L25" s="64">
        <f t="shared" si="1"/>
        <v>4</v>
      </c>
      <c r="M25" s="64" t="s">
        <v>781</v>
      </c>
      <c r="N25" s="65"/>
    </row>
    <row r="26" spans="2:14" x14ac:dyDescent="0.35">
      <c r="B26" s="43">
        <v>21</v>
      </c>
      <c r="C26" s="43" t="s">
        <v>96</v>
      </c>
      <c r="D26" s="43" t="s">
        <v>77</v>
      </c>
      <c r="E26" s="61">
        <v>37.931087999999995</v>
      </c>
      <c r="F26" s="45">
        <f t="shared" si="2"/>
        <v>414966.10271999997</v>
      </c>
      <c r="G26" s="62">
        <v>45717</v>
      </c>
      <c r="H26" s="43" t="s">
        <v>277</v>
      </c>
      <c r="I26" s="43" t="s">
        <v>12</v>
      </c>
      <c r="J26" s="63">
        <v>45742</v>
      </c>
      <c r="K26" s="63">
        <v>45746</v>
      </c>
      <c r="L26" s="64">
        <f t="shared" si="1"/>
        <v>4</v>
      </c>
      <c r="M26" s="64" t="s">
        <v>781</v>
      </c>
      <c r="N26" s="65"/>
    </row>
    <row r="27" spans="2:14" x14ac:dyDescent="0.35">
      <c r="B27" s="43">
        <v>22</v>
      </c>
      <c r="C27" s="43" t="s">
        <v>130</v>
      </c>
      <c r="D27" s="65" t="s">
        <v>63</v>
      </c>
      <c r="E27" s="68">
        <v>43.804423999999997</v>
      </c>
      <c r="F27" s="45">
        <f t="shared" si="2"/>
        <v>479220.39855999994</v>
      </c>
      <c r="G27" s="62">
        <v>45717</v>
      </c>
      <c r="H27" s="43" t="s">
        <v>285</v>
      </c>
      <c r="I27" s="43" t="s">
        <v>12</v>
      </c>
      <c r="J27" s="63">
        <v>45745</v>
      </c>
      <c r="K27" s="144">
        <v>45747</v>
      </c>
      <c r="L27" s="64">
        <f t="shared" si="1"/>
        <v>2</v>
      </c>
      <c r="M27" s="64" t="s">
        <v>781</v>
      </c>
      <c r="N27" s="65"/>
    </row>
    <row r="28" spans="2:14" x14ac:dyDescent="0.35">
      <c r="B28" s="43">
        <v>23</v>
      </c>
      <c r="C28" s="43" t="s">
        <v>138</v>
      </c>
      <c r="D28" s="65" t="s">
        <v>63</v>
      </c>
      <c r="E28" s="68">
        <v>43.804423999999997</v>
      </c>
      <c r="F28" s="45">
        <f t="shared" si="2"/>
        <v>479220.39855999994</v>
      </c>
      <c r="G28" s="141">
        <v>45748</v>
      </c>
      <c r="H28" s="43" t="s">
        <v>281</v>
      </c>
      <c r="I28" s="43" t="s">
        <v>12</v>
      </c>
      <c r="J28" s="63">
        <v>45746</v>
      </c>
      <c r="K28" s="63">
        <v>45763</v>
      </c>
      <c r="L28" s="64">
        <f t="shared" si="1"/>
        <v>17</v>
      </c>
      <c r="M28" s="64" t="s">
        <v>781</v>
      </c>
      <c r="N28" s="65"/>
    </row>
    <row r="29" spans="2:14" x14ac:dyDescent="0.35">
      <c r="B29" s="43">
        <v>24</v>
      </c>
      <c r="C29" s="65" t="s">
        <v>87</v>
      </c>
      <c r="D29" s="65" t="s">
        <v>65</v>
      </c>
      <c r="E29" s="61">
        <v>36.159755999999994</v>
      </c>
      <c r="F29" s="45">
        <f t="shared" si="2"/>
        <v>395587.73063999997</v>
      </c>
      <c r="G29" s="141">
        <v>45748</v>
      </c>
      <c r="H29" s="43" t="s">
        <v>277</v>
      </c>
      <c r="I29" s="43" t="s">
        <v>12</v>
      </c>
      <c r="J29" s="63">
        <v>45746</v>
      </c>
      <c r="K29" s="63">
        <v>45750</v>
      </c>
      <c r="L29" s="64">
        <f t="shared" si="1"/>
        <v>4</v>
      </c>
      <c r="M29" s="64" t="s">
        <v>781</v>
      </c>
      <c r="N29" s="65"/>
    </row>
    <row r="30" spans="2:14" x14ac:dyDescent="0.35">
      <c r="B30" s="43">
        <v>25</v>
      </c>
      <c r="C30" s="43" t="s">
        <v>119</v>
      </c>
      <c r="D30" s="65" t="s">
        <v>77</v>
      </c>
      <c r="E30" s="61">
        <v>37.931087999999995</v>
      </c>
      <c r="F30" s="45">
        <f t="shared" si="2"/>
        <v>414966.10271999997</v>
      </c>
      <c r="G30" s="141">
        <v>45748</v>
      </c>
      <c r="H30" s="43" t="s">
        <v>406</v>
      </c>
      <c r="I30" s="43" t="s">
        <v>12</v>
      </c>
      <c r="J30" s="63">
        <v>45746</v>
      </c>
      <c r="K30" s="63">
        <v>45753</v>
      </c>
      <c r="L30" s="64">
        <f t="shared" si="1"/>
        <v>7</v>
      </c>
      <c r="M30" s="64" t="s">
        <v>781</v>
      </c>
      <c r="N30" s="65"/>
    </row>
    <row r="31" spans="2:14" x14ac:dyDescent="0.35">
      <c r="B31" s="43">
        <v>26</v>
      </c>
      <c r="C31" s="43" t="s">
        <v>111</v>
      </c>
      <c r="D31" s="65" t="s">
        <v>79</v>
      </c>
      <c r="E31" s="68">
        <v>34.79</v>
      </c>
      <c r="F31" s="45">
        <f t="shared" si="2"/>
        <v>380602.6</v>
      </c>
      <c r="G31" s="141">
        <v>45748</v>
      </c>
      <c r="H31" s="43" t="s">
        <v>285</v>
      </c>
      <c r="I31" s="65" t="s">
        <v>12</v>
      </c>
      <c r="J31" s="63">
        <v>45748</v>
      </c>
      <c r="K31" s="63">
        <v>45757</v>
      </c>
      <c r="L31" s="64">
        <f t="shared" si="1"/>
        <v>9</v>
      </c>
      <c r="M31" s="64" t="s">
        <v>781</v>
      </c>
      <c r="N31" s="65"/>
    </row>
    <row r="32" spans="2:14" x14ac:dyDescent="0.35">
      <c r="B32" s="43">
        <v>27</v>
      </c>
      <c r="C32" s="43" t="s">
        <v>89</v>
      </c>
      <c r="D32" s="65" t="s">
        <v>65</v>
      </c>
      <c r="E32" s="61">
        <v>36.159755999999994</v>
      </c>
      <c r="F32" s="45">
        <f t="shared" si="2"/>
        <v>395587.73063999997</v>
      </c>
      <c r="G32" s="141">
        <v>45748</v>
      </c>
      <c r="H32" s="43" t="s">
        <v>277</v>
      </c>
      <c r="I32" s="43" t="s">
        <v>12</v>
      </c>
      <c r="J32" s="63">
        <v>45750</v>
      </c>
      <c r="K32" s="63">
        <v>45754</v>
      </c>
      <c r="L32" s="64">
        <f t="shared" si="1"/>
        <v>4</v>
      </c>
      <c r="M32" s="64" t="s">
        <v>781</v>
      </c>
      <c r="N32" s="65"/>
    </row>
    <row r="33" spans="2:14" x14ac:dyDescent="0.35">
      <c r="B33" s="43">
        <v>28</v>
      </c>
      <c r="C33" s="43" t="s">
        <v>117</v>
      </c>
      <c r="D33" s="43" t="s">
        <v>63</v>
      </c>
      <c r="E33" s="68">
        <v>43.804423999999997</v>
      </c>
      <c r="F33" s="45">
        <f t="shared" si="2"/>
        <v>479220.39855999994</v>
      </c>
      <c r="G33" s="141">
        <v>45748</v>
      </c>
      <c r="H33" s="43" t="s">
        <v>406</v>
      </c>
      <c r="I33" s="43" t="s">
        <v>12</v>
      </c>
      <c r="J33" s="63">
        <v>45753</v>
      </c>
      <c r="K33" s="63">
        <v>45759</v>
      </c>
      <c r="L33" s="64">
        <f t="shared" si="1"/>
        <v>6</v>
      </c>
      <c r="M33" s="64" t="s">
        <v>781</v>
      </c>
      <c r="N33" s="65"/>
    </row>
    <row r="34" spans="2:14" x14ac:dyDescent="0.35">
      <c r="B34" s="43">
        <v>29</v>
      </c>
      <c r="C34" s="43" t="s">
        <v>156</v>
      </c>
      <c r="D34" s="65" t="s">
        <v>79</v>
      </c>
      <c r="E34" s="68">
        <v>34.79</v>
      </c>
      <c r="F34" s="45">
        <f t="shared" si="2"/>
        <v>380602.6</v>
      </c>
      <c r="G34" s="141">
        <v>45748</v>
      </c>
      <c r="H34" s="43" t="s">
        <v>277</v>
      </c>
      <c r="I34" s="43" t="s">
        <v>12</v>
      </c>
      <c r="J34" s="63">
        <v>45755</v>
      </c>
      <c r="K34" s="63">
        <v>45758</v>
      </c>
      <c r="L34" s="64">
        <f t="shared" si="1"/>
        <v>3</v>
      </c>
      <c r="M34" s="64" t="s">
        <v>781</v>
      </c>
      <c r="N34" s="65"/>
    </row>
    <row r="35" spans="2:14" ht="43.5" x14ac:dyDescent="0.35">
      <c r="B35" s="43">
        <v>30</v>
      </c>
      <c r="C35" s="43" t="s">
        <v>99</v>
      </c>
      <c r="D35" s="43" t="s">
        <v>68</v>
      </c>
      <c r="E35" s="61">
        <v>35.601999999999997</v>
      </c>
      <c r="F35" s="45">
        <f t="shared" si="2"/>
        <v>389485.87999999995</v>
      </c>
      <c r="G35" s="62">
        <v>45748</v>
      </c>
      <c r="H35" s="47" t="s">
        <v>455</v>
      </c>
      <c r="I35" s="43" t="s">
        <v>12</v>
      </c>
      <c r="J35" s="63">
        <v>45758</v>
      </c>
      <c r="K35" s="63">
        <v>45764</v>
      </c>
      <c r="L35" s="64">
        <f t="shared" si="1"/>
        <v>6</v>
      </c>
      <c r="M35" s="64" t="s">
        <v>781</v>
      </c>
      <c r="N35" s="43"/>
    </row>
    <row r="36" spans="2:14" x14ac:dyDescent="0.35">
      <c r="B36" s="43">
        <v>31</v>
      </c>
      <c r="C36" s="43" t="s">
        <v>90</v>
      </c>
      <c r="D36" s="65" t="s">
        <v>65</v>
      </c>
      <c r="E36" s="61">
        <v>36.159755999999994</v>
      </c>
      <c r="F36" s="45">
        <f t="shared" si="2"/>
        <v>395587.73063999997</v>
      </c>
      <c r="G36" s="141">
        <v>45748</v>
      </c>
      <c r="H36" s="43" t="s">
        <v>277</v>
      </c>
      <c r="I36" s="43" t="s">
        <v>12</v>
      </c>
      <c r="J36" s="63">
        <v>45759</v>
      </c>
      <c r="K36" s="63">
        <v>45762</v>
      </c>
      <c r="L36" s="64">
        <f t="shared" si="1"/>
        <v>3</v>
      </c>
      <c r="M36" s="64" t="s">
        <v>781</v>
      </c>
      <c r="N36" s="65"/>
    </row>
    <row r="37" spans="2:14" x14ac:dyDescent="0.35">
      <c r="B37" s="43">
        <v>32</v>
      </c>
      <c r="C37" s="43" t="s">
        <v>145</v>
      </c>
      <c r="D37" s="65" t="s">
        <v>65</v>
      </c>
      <c r="E37" s="61">
        <v>36.159755999999994</v>
      </c>
      <c r="F37" s="45">
        <f t="shared" si="2"/>
        <v>395587.73063999997</v>
      </c>
      <c r="G37" s="141">
        <v>45748</v>
      </c>
      <c r="H37" s="43" t="s">
        <v>406</v>
      </c>
      <c r="I37" s="43" t="s">
        <v>12</v>
      </c>
      <c r="J37" s="63">
        <v>45759</v>
      </c>
      <c r="K37" s="63">
        <v>45765</v>
      </c>
      <c r="L37" s="64">
        <f t="shared" si="1"/>
        <v>6</v>
      </c>
      <c r="M37" s="64" t="s">
        <v>781</v>
      </c>
      <c r="N37" s="65"/>
    </row>
    <row r="38" spans="2:14" x14ac:dyDescent="0.35">
      <c r="B38" s="43">
        <v>33</v>
      </c>
      <c r="C38" s="43" t="s">
        <v>78</v>
      </c>
      <c r="D38" s="65" t="s">
        <v>79</v>
      </c>
      <c r="E38" s="68">
        <v>34.79</v>
      </c>
      <c r="F38" s="45">
        <f t="shared" si="2"/>
        <v>380602.6</v>
      </c>
      <c r="G38" s="141">
        <v>45748</v>
      </c>
      <c r="H38" s="43" t="s">
        <v>277</v>
      </c>
      <c r="I38" s="43" t="s">
        <v>12</v>
      </c>
      <c r="J38" s="63">
        <v>45762</v>
      </c>
      <c r="K38" s="63">
        <v>45765</v>
      </c>
      <c r="L38" s="64">
        <f t="shared" si="1"/>
        <v>3</v>
      </c>
      <c r="M38" s="64" t="s">
        <v>781</v>
      </c>
      <c r="N38" s="65"/>
    </row>
    <row r="39" spans="2:14" x14ac:dyDescent="0.35">
      <c r="B39" s="43">
        <v>34</v>
      </c>
      <c r="C39" s="43" t="s">
        <v>139</v>
      </c>
      <c r="D39" s="65" t="s">
        <v>65</v>
      </c>
      <c r="E39" s="61">
        <v>36.159755999999994</v>
      </c>
      <c r="F39" s="45">
        <f t="shared" si="2"/>
        <v>395587.73063999997</v>
      </c>
      <c r="G39" s="141">
        <v>45748</v>
      </c>
      <c r="H39" s="43" t="s">
        <v>281</v>
      </c>
      <c r="I39" s="43" t="s">
        <v>12</v>
      </c>
      <c r="J39" s="63">
        <v>45764</v>
      </c>
      <c r="K39" s="63">
        <v>45771</v>
      </c>
      <c r="L39" s="64">
        <f t="shared" si="1"/>
        <v>7</v>
      </c>
      <c r="M39" s="64" t="s">
        <v>781</v>
      </c>
      <c r="N39" s="65"/>
    </row>
    <row r="40" spans="2:14" ht="43.5" x14ac:dyDescent="0.35">
      <c r="B40" s="43">
        <v>35</v>
      </c>
      <c r="C40" s="43" t="s">
        <v>121</v>
      </c>
      <c r="D40" s="43" t="s">
        <v>79</v>
      </c>
      <c r="E40" s="61">
        <v>34.79</v>
      </c>
      <c r="F40" s="45">
        <f t="shared" si="2"/>
        <v>380602.6</v>
      </c>
      <c r="G40" s="62">
        <v>45748</v>
      </c>
      <c r="H40" s="47" t="s">
        <v>455</v>
      </c>
      <c r="I40" s="43" t="s">
        <v>12</v>
      </c>
      <c r="J40" s="63">
        <v>45765</v>
      </c>
      <c r="K40" s="63">
        <v>45770</v>
      </c>
      <c r="L40" s="64">
        <f t="shared" si="1"/>
        <v>5</v>
      </c>
      <c r="M40" s="64" t="s">
        <v>781</v>
      </c>
      <c r="N40" s="43"/>
    </row>
    <row r="41" spans="2:14" x14ac:dyDescent="0.35">
      <c r="B41" s="43">
        <v>36</v>
      </c>
      <c r="C41" s="43" t="s">
        <v>113</v>
      </c>
      <c r="D41" s="43" t="s">
        <v>77</v>
      </c>
      <c r="E41" s="61">
        <v>37.931087999999995</v>
      </c>
      <c r="F41" s="45">
        <f t="shared" si="2"/>
        <v>414966.10271999997</v>
      </c>
      <c r="G41" s="62">
        <v>45748</v>
      </c>
      <c r="H41" s="43" t="s">
        <v>406</v>
      </c>
      <c r="I41" s="43" t="s">
        <v>12</v>
      </c>
      <c r="J41" s="63">
        <v>45765</v>
      </c>
      <c r="K41" s="63">
        <v>45769</v>
      </c>
      <c r="L41" s="64">
        <f t="shared" si="1"/>
        <v>4</v>
      </c>
      <c r="M41" s="64" t="s">
        <v>781</v>
      </c>
      <c r="N41" s="65"/>
    </row>
    <row r="42" spans="2:14" x14ac:dyDescent="0.35">
      <c r="B42" s="43">
        <v>37</v>
      </c>
      <c r="C42" s="43" t="s">
        <v>129</v>
      </c>
      <c r="D42" s="43" t="s">
        <v>79</v>
      </c>
      <c r="E42" s="61">
        <v>34.79</v>
      </c>
      <c r="F42" s="45">
        <f t="shared" si="2"/>
        <v>380602.6</v>
      </c>
      <c r="G42" s="62">
        <v>45748</v>
      </c>
      <c r="H42" s="43" t="s">
        <v>277</v>
      </c>
      <c r="I42" s="43" t="s">
        <v>12</v>
      </c>
      <c r="J42" s="63">
        <v>45765</v>
      </c>
      <c r="K42" s="63">
        <v>45768</v>
      </c>
      <c r="L42" s="64">
        <f t="shared" si="1"/>
        <v>3</v>
      </c>
      <c r="M42" s="64" t="s">
        <v>781</v>
      </c>
      <c r="N42" s="65"/>
    </row>
    <row r="43" spans="2:14" x14ac:dyDescent="0.35">
      <c r="B43" s="43">
        <v>38</v>
      </c>
      <c r="C43" s="65" t="s">
        <v>109</v>
      </c>
      <c r="D43" s="43" t="s">
        <v>79</v>
      </c>
      <c r="E43" s="61">
        <v>34.79</v>
      </c>
      <c r="F43" s="45">
        <f t="shared" si="2"/>
        <v>380602.6</v>
      </c>
      <c r="G43" s="62">
        <v>45748</v>
      </c>
      <c r="H43" s="43" t="s">
        <v>277</v>
      </c>
      <c r="I43" s="43" t="s">
        <v>12</v>
      </c>
      <c r="J43" s="63">
        <v>45769</v>
      </c>
      <c r="K43" s="63">
        <v>45772</v>
      </c>
      <c r="L43" s="64">
        <f t="shared" si="1"/>
        <v>3</v>
      </c>
      <c r="M43" s="64" t="s">
        <v>781</v>
      </c>
      <c r="N43" s="65"/>
    </row>
    <row r="44" spans="2:14" x14ac:dyDescent="0.35">
      <c r="B44" s="43">
        <v>39</v>
      </c>
      <c r="C44" s="65" t="s">
        <v>359</v>
      </c>
      <c r="D44" s="65" t="s">
        <v>65</v>
      </c>
      <c r="E44" s="61">
        <v>36.159755999999994</v>
      </c>
      <c r="F44" s="45">
        <f t="shared" si="2"/>
        <v>395587.73063999997</v>
      </c>
      <c r="G44" s="62">
        <v>45778</v>
      </c>
      <c r="H44" s="65" t="s">
        <v>458</v>
      </c>
      <c r="I44" s="43" t="s">
        <v>12</v>
      </c>
      <c r="J44" s="63">
        <v>45769</v>
      </c>
      <c r="K44" s="63">
        <v>45785</v>
      </c>
      <c r="L44" s="64">
        <f t="shared" si="1"/>
        <v>16</v>
      </c>
      <c r="M44" s="64" t="s">
        <v>279</v>
      </c>
      <c r="N44" s="65"/>
    </row>
    <row r="45" spans="2:14" x14ac:dyDescent="0.35">
      <c r="B45" s="43">
        <v>40</v>
      </c>
      <c r="C45" s="43" t="s">
        <v>142</v>
      </c>
      <c r="D45" s="43" t="s">
        <v>68</v>
      </c>
      <c r="E45" s="61">
        <v>35.601999999999997</v>
      </c>
      <c r="F45" s="45">
        <f t="shared" si="2"/>
        <v>389485.87999999995</v>
      </c>
      <c r="G45" s="62">
        <v>45748</v>
      </c>
      <c r="H45" s="43" t="s">
        <v>406</v>
      </c>
      <c r="I45" s="43" t="s">
        <v>12</v>
      </c>
      <c r="J45" s="63">
        <v>45769</v>
      </c>
      <c r="K45" s="63">
        <v>45774</v>
      </c>
      <c r="L45" s="64">
        <f t="shared" si="1"/>
        <v>5</v>
      </c>
      <c r="M45" s="64" t="s">
        <v>781</v>
      </c>
      <c r="N45" s="65"/>
    </row>
    <row r="46" spans="2:14" x14ac:dyDescent="0.35">
      <c r="B46" s="43">
        <v>41</v>
      </c>
      <c r="C46" s="43" t="s">
        <v>160</v>
      </c>
      <c r="D46" s="65" t="s">
        <v>77</v>
      </c>
      <c r="E46" s="61">
        <v>37.931087999999995</v>
      </c>
      <c r="F46" s="45">
        <f t="shared" si="2"/>
        <v>414966.10271999997</v>
      </c>
      <c r="G46" s="62">
        <v>45748</v>
      </c>
      <c r="H46" s="43" t="s">
        <v>281</v>
      </c>
      <c r="I46" s="43" t="s">
        <v>12</v>
      </c>
      <c r="J46" s="63">
        <v>45772</v>
      </c>
      <c r="K46" s="63">
        <v>45777</v>
      </c>
      <c r="L46" s="64">
        <f t="shared" si="1"/>
        <v>5</v>
      </c>
      <c r="M46" s="64" t="s">
        <v>781</v>
      </c>
      <c r="N46" s="43"/>
    </row>
    <row r="47" spans="2:14" ht="43.5" x14ac:dyDescent="0.35">
      <c r="B47" s="43">
        <v>42</v>
      </c>
      <c r="C47" s="43" t="s">
        <v>159</v>
      </c>
      <c r="D47" s="43" t="s">
        <v>63</v>
      </c>
      <c r="E47" s="61">
        <v>43.804423999999997</v>
      </c>
      <c r="F47" s="45">
        <f t="shared" si="2"/>
        <v>479220.39855999994</v>
      </c>
      <c r="G47" s="62">
        <v>45778</v>
      </c>
      <c r="H47" s="47" t="s">
        <v>455</v>
      </c>
      <c r="I47" s="43" t="s">
        <v>12</v>
      </c>
      <c r="J47" s="63">
        <v>45771</v>
      </c>
      <c r="K47" s="63">
        <v>45779</v>
      </c>
      <c r="L47" s="64">
        <f t="shared" si="1"/>
        <v>8</v>
      </c>
      <c r="M47" s="64" t="s">
        <v>781</v>
      </c>
      <c r="N47" s="43"/>
    </row>
    <row r="48" spans="2:14" x14ac:dyDescent="0.35">
      <c r="B48" s="43">
        <v>43</v>
      </c>
      <c r="C48" s="43" t="s">
        <v>85</v>
      </c>
      <c r="D48" s="65" t="s">
        <v>65</v>
      </c>
      <c r="E48" s="61">
        <v>36.159755999999994</v>
      </c>
      <c r="F48" s="45">
        <f t="shared" si="2"/>
        <v>395587.73063999997</v>
      </c>
      <c r="G48" s="62">
        <v>45748</v>
      </c>
      <c r="H48" s="43" t="s">
        <v>277</v>
      </c>
      <c r="I48" s="43" t="s">
        <v>12</v>
      </c>
      <c r="J48" s="63">
        <v>45773</v>
      </c>
      <c r="K48" s="63">
        <v>45776</v>
      </c>
      <c r="L48" s="64">
        <f t="shared" si="1"/>
        <v>3</v>
      </c>
      <c r="M48" s="64" t="s">
        <v>781</v>
      </c>
      <c r="N48" s="65"/>
    </row>
    <row r="49" spans="2:14" x14ac:dyDescent="0.35">
      <c r="B49" s="43">
        <v>44</v>
      </c>
      <c r="C49" s="65" t="s">
        <v>140</v>
      </c>
      <c r="D49" s="65" t="s">
        <v>65</v>
      </c>
      <c r="E49" s="61">
        <v>36.159755999999994</v>
      </c>
      <c r="F49" s="45">
        <f t="shared" si="2"/>
        <v>395587.73063999997</v>
      </c>
      <c r="G49" s="62">
        <v>45778</v>
      </c>
      <c r="H49" s="43" t="s">
        <v>406</v>
      </c>
      <c r="I49" s="43" t="s">
        <v>12</v>
      </c>
      <c r="J49" s="63">
        <v>45774</v>
      </c>
      <c r="K49" s="63">
        <v>45779</v>
      </c>
      <c r="L49" s="64">
        <f t="shared" si="1"/>
        <v>5</v>
      </c>
      <c r="M49" s="64" t="s">
        <v>781</v>
      </c>
      <c r="N49" s="65"/>
    </row>
    <row r="50" spans="2:14" x14ac:dyDescent="0.35">
      <c r="B50" s="43">
        <v>45</v>
      </c>
      <c r="C50" s="43" t="s">
        <v>144</v>
      </c>
      <c r="D50" s="65" t="s">
        <v>57</v>
      </c>
      <c r="E50" s="61">
        <v>45.697022000000004</v>
      </c>
      <c r="F50" s="45">
        <f t="shared" si="2"/>
        <v>499925.42068000004</v>
      </c>
      <c r="G50" s="62">
        <v>45778</v>
      </c>
      <c r="H50" s="43" t="s">
        <v>277</v>
      </c>
      <c r="I50" s="43" t="s">
        <v>12</v>
      </c>
      <c r="J50" s="63">
        <v>45777</v>
      </c>
      <c r="K50" s="63">
        <v>45783</v>
      </c>
      <c r="L50" s="64">
        <f t="shared" si="1"/>
        <v>6</v>
      </c>
      <c r="M50" s="64" t="s">
        <v>781</v>
      </c>
      <c r="N50" s="65"/>
    </row>
    <row r="51" spans="2:14" x14ac:dyDescent="0.35">
      <c r="B51" s="43">
        <v>46</v>
      </c>
      <c r="C51" s="43" t="s">
        <v>134</v>
      </c>
      <c r="D51" s="65" t="s">
        <v>77</v>
      </c>
      <c r="E51" s="61">
        <v>37.931087999999995</v>
      </c>
      <c r="F51" s="45">
        <f t="shared" si="2"/>
        <v>414966.10271999997</v>
      </c>
      <c r="G51" s="62">
        <v>45778</v>
      </c>
      <c r="H51" s="43" t="s">
        <v>281</v>
      </c>
      <c r="I51" s="43" t="s">
        <v>12</v>
      </c>
      <c r="J51" s="63">
        <v>45779</v>
      </c>
      <c r="K51" s="63">
        <v>45785</v>
      </c>
      <c r="L51" s="64">
        <f t="shared" si="1"/>
        <v>6</v>
      </c>
      <c r="M51" s="64" t="s">
        <v>781</v>
      </c>
      <c r="N51" s="65"/>
    </row>
    <row r="52" spans="2:14" x14ac:dyDescent="0.35">
      <c r="B52" s="43">
        <v>47</v>
      </c>
      <c r="C52" s="43" t="s">
        <v>143</v>
      </c>
      <c r="D52" s="65" t="s">
        <v>57</v>
      </c>
      <c r="E52" s="61">
        <v>45.697022000000004</v>
      </c>
      <c r="F52" s="45">
        <f t="shared" si="2"/>
        <v>499925.42068000004</v>
      </c>
      <c r="G52" s="62">
        <v>45778</v>
      </c>
      <c r="H52" s="43" t="s">
        <v>406</v>
      </c>
      <c r="I52" s="43" t="s">
        <v>12</v>
      </c>
      <c r="J52" s="63">
        <v>45779</v>
      </c>
      <c r="K52" s="63">
        <v>45784</v>
      </c>
      <c r="L52" s="64">
        <f t="shared" si="1"/>
        <v>5</v>
      </c>
      <c r="M52" s="64" t="s">
        <v>781</v>
      </c>
      <c r="N52" s="65"/>
    </row>
    <row r="53" spans="2:14" ht="43.5" x14ac:dyDescent="0.35">
      <c r="B53" s="43">
        <v>48</v>
      </c>
      <c r="C53" s="43" t="s">
        <v>93</v>
      </c>
      <c r="D53" s="43" t="s">
        <v>77</v>
      </c>
      <c r="E53" s="61">
        <v>37.931087999999995</v>
      </c>
      <c r="F53" s="45">
        <f t="shared" si="2"/>
        <v>414966.10271999997</v>
      </c>
      <c r="G53" s="62">
        <v>45778</v>
      </c>
      <c r="H53" s="47" t="s">
        <v>455</v>
      </c>
      <c r="I53" s="43" t="s">
        <v>12</v>
      </c>
      <c r="J53" s="63">
        <v>45779</v>
      </c>
      <c r="K53" s="63">
        <v>45786</v>
      </c>
      <c r="L53" s="64">
        <f t="shared" si="1"/>
        <v>7</v>
      </c>
      <c r="M53" s="64" t="s">
        <v>781</v>
      </c>
      <c r="N53" s="65"/>
    </row>
    <row r="54" spans="2:14" x14ac:dyDescent="0.35">
      <c r="B54" s="43">
        <v>49</v>
      </c>
      <c r="C54" s="65" t="s">
        <v>110</v>
      </c>
      <c r="D54" s="65" t="s">
        <v>65</v>
      </c>
      <c r="E54" s="61">
        <v>36.159755999999994</v>
      </c>
      <c r="F54" s="45">
        <f t="shared" si="2"/>
        <v>395587.73063999997</v>
      </c>
      <c r="G54" s="62">
        <v>45778</v>
      </c>
      <c r="H54" s="43" t="s">
        <v>277</v>
      </c>
      <c r="I54" s="43" t="s">
        <v>12</v>
      </c>
      <c r="J54" s="63">
        <v>45783</v>
      </c>
      <c r="K54" s="63">
        <v>45788</v>
      </c>
      <c r="L54" s="64">
        <f t="shared" si="1"/>
        <v>5</v>
      </c>
      <c r="M54" s="64" t="s">
        <v>781</v>
      </c>
      <c r="N54" s="65"/>
    </row>
    <row r="55" spans="2:14" x14ac:dyDescent="0.35">
      <c r="B55" s="43">
        <v>50</v>
      </c>
      <c r="C55" s="43" t="s">
        <v>153</v>
      </c>
      <c r="D55" s="65" t="s">
        <v>65</v>
      </c>
      <c r="E55" s="61">
        <v>36.159755999999994</v>
      </c>
      <c r="F55" s="45">
        <f t="shared" si="2"/>
        <v>395587.73063999997</v>
      </c>
      <c r="G55" s="62">
        <v>45778</v>
      </c>
      <c r="H55" s="43" t="s">
        <v>406</v>
      </c>
      <c r="I55" s="43" t="s">
        <v>12</v>
      </c>
      <c r="J55" s="63">
        <v>45785</v>
      </c>
      <c r="K55" s="63">
        <v>45789</v>
      </c>
      <c r="L55" s="64">
        <f t="shared" si="1"/>
        <v>4</v>
      </c>
      <c r="M55" s="64" t="s">
        <v>781</v>
      </c>
      <c r="N55" s="66"/>
    </row>
    <row r="56" spans="2:14" x14ac:dyDescent="0.35">
      <c r="B56" s="43">
        <v>51</v>
      </c>
      <c r="C56" s="43" t="s">
        <v>178</v>
      </c>
      <c r="D56" s="43" t="s">
        <v>77</v>
      </c>
      <c r="E56" s="61">
        <v>37.931087999999995</v>
      </c>
      <c r="F56" s="45">
        <f t="shared" si="2"/>
        <v>414966.10271999997</v>
      </c>
      <c r="G56" s="62">
        <v>45778</v>
      </c>
      <c r="H56" s="43" t="s">
        <v>281</v>
      </c>
      <c r="I56" s="43" t="s">
        <v>12</v>
      </c>
      <c r="J56" s="63">
        <v>45785</v>
      </c>
      <c r="K56" s="63">
        <v>45792</v>
      </c>
      <c r="L56" s="64">
        <f t="shared" si="1"/>
        <v>7</v>
      </c>
      <c r="M56" s="64" t="s">
        <v>781</v>
      </c>
      <c r="N56" s="65"/>
    </row>
    <row r="57" spans="2:14" x14ac:dyDescent="0.35">
      <c r="B57" s="43">
        <v>52</v>
      </c>
      <c r="C57" s="145" t="s">
        <v>269</v>
      </c>
      <c r="D57" s="65" t="s">
        <v>65</v>
      </c>
      <c r="E57" s="61">
        <v>36.159755999999994</v>
      </c>
      <c r="F57" s="45">
        <f t="shared" si="2"/>
        <v>395587.73063999997</v>
      </c>
      <c r="G57" s="62">
        <v>45778</v>
      </c>
      <c r="H57" s="65" t="s">
        <v>471</v>
      </c>
      <c r="I57" s="43" t="s">
        <v>12</v>
      </c>
      <c r="J57" s="63">
        <v>45785</v>
      </c>
      <c r="K57" s="63">
        <v>45800</v>
      </c>
      <c r="L57" s="64">
        <f t="shared" si="1"/>
        <v>15</v>
      </c>
      <c r="M57" s="64" t="s">
        <v>279</v>
      </c>
      <c r="N57" s="66"/>
    </row>
    <row r="58" spans="2:14" x14ac:dyDescent="0.35">
      <c r="B58" s="43">
        <v>53</v>
      </c>
      <c r="C58" s="65" t="s">
        <v>255</v>
      </c>
      <c r="D58" s="65" t="s">
        <v>65</v>
      </c>
      <c r="E58" s="61">
        <v>36.159755999999994</v>
      </c>
      <c r="F58" s="45">
        <f t="shared" si="2"/>
        <v>395587.73063999997</v>
      </c>
      <c r="G58" s="62">
        <v>45778</v>
      </c>
      <c r="H58" s="65" t="s">
        <v>472</v>
      </c>
      <c r="I58" s="43" t="s">
        <v>12</v>
      </c>
      <c r="J58" s="63">
        <v>45785</v>
      </c>
      <c r="K58" s="63">
        <v>45804</v>
      </c>
      <c r="L58" s="64">
        <f t="shared" si="1"/>
        <v>19</v>
      </c>
      <c r="M58" s="64" t="s">
        <v>279</v>
      </c>
      <c r="N58" s="65"/>
    </row>
    <row r="59" spans="2:14" ht="30" customHeight="1" x14ac:dyDescent="0.35">
      <c r="B59" s="43">
        <v>54</v>
      </c>
      <c r="C59" s="43" t="s">
        <v>98</v>
      </c>
      <c r="D59" s="43" t="s">
        <v>77</v>
      </c>
      <c r="E59" s="61">
        <v>37.931087999999995</v>
      </c>
      <c r="F59" s="45">
        <f t="shared" si="2"/>
        <v>414966.10271999997</v>
      </c>
      <c r="G59" s="62">
        <v>45778</v>
      </c>
      <c r="H59" s="47" t="s">
        <v>455</v>
      </c>
      <c r="I59" s="43" t="s">
        <v>12</v>
      </c>
      <c r="J59" s="63">
        <v>45786</v>
      </c>
      <c r="K59" s="63">
        <v>45795</v>
      </c>
      <c r="L59" s="64">
        <f t="shared" si="1"/>
        <v>9</v>
      </c>
      <c r="M59" s="64" t="s">
        <v>781</v>
      </c>
      <c r="N59" s="43"/>
    </row>
    <row r="60" spans="2:14" x14ac:dyDescent="0.35">
      <c r="B60" s="43">
        <v>55</v>
      </c>
      <c r="C60" s="43" t="s">
        <v>172</v>
      </c>
      <c r="D60" s="43" t="s">
        <v>77</v>
      </c>
      <c r="E60" s="61">
        <v>37.931087999999995</v>
      </c>
      <c r="F60" s="45">
        <f t="shared" si="2"/>
        <v>414966.10271999997</v>
      </c>
      <c r="G60" s="62">
        <v>45778</v>
      </c>
      <c r="H60" s="43" t="s">
        <v>277</v>
      </c>
      <c r="I60" s="43" t="s">
        <v>12</v>
      </c>
      <c r="J60" s="63">
        <v>45791</v>
      </c>
      <c r="K60" s="63">
        <v>45793</v>
      </c>
      <c r="L60" s="64">
        <f t="shared" si="1"/>
        <v>2</v>
      </c>
      <c r="M60" s="64" t="s">
        <v>781</v>
      </c>
      <c r="N60" s="43"/>
    </row>
    <row r="61" spans="2:14" x14ac:dyDescent="0.35">
      <c r="B61" s="43">
        <v>56</v>
      </c>
      <c r="C61" s="43" t="s">
        <v>152</v>
      </c>
      <c r="D61" s="65" t="s">
        <v>65</v>
      </c>
      <c r="E61" s="61">
        <v>36.159755999999994</v>
      </c>
      <c r="F61" s="45">
        <f t="shared" si="2"/>
        <v>395587.73063999997</v>
      </c>
      <c r="G61" s="62">
        <v>45778</v>
      </c>
      <c r="H61" s="43" t="s">
        <v>406</v>
      </c>
      <c r="I61" s="43" t="s">
        <v>12</v>
      </c>
      <c r="J61" s="63">
        <v>45790</v>
      </c>
      <c r="K61" s="63">
        <v>45793</v>
      </c>
      <c r="L61" s="64">
        <f t="shared" si="1"/>
        <v>3</v>
      </c>
      <c r="M61" s="64" t="s">
        <v>781</v>
      </c>
      <c r="N61" s="43"/>
    </row>
    <row r="62" spans="2:14" x14ac:dyDescent="0.35">
      <c r="B62" s="43">
        <v>57</v>
      </c>
      <c r="C62" s="65" t="s">
        <v>236</v>
      </c>
      <c r="D62" s="65" t="s">
        <v>65</v>
      </c>
      <c r="E62" s="61">
        <v>36.159755999999994</v>
      </c>
      <c r="F62" s="45">
        <f t="shared" si="2"/>
        <v>395587.73063999997</v>
      </c>
      <c r="G62" s="62">
        <v>45778</v>
      </c>
      <c r="H62" s="43" t="s">
        <v>281</v>
      </c>
      <c r="I62" s="43" t="s">
        <v>12</v>
      </c>
      <c r="J62" s="63">
        <v>45793</v>
      </c>
      <c r="K62" s="63">
        <v>45799</v>
      </c>
      <c r="L62" s="64">
        <f t="shared" si="1"/>
        <v>6</v>
      </c>
      <c r="M62" s="64" t="s">
        <v>781</v>
      </c>
      <c r="N62" s="43"/>
    </row>
    <row r="63" spans="2:14" x14ac:dyDescent="0.35">
      <c r="B63" s="43">
        <v>58</v>
      </c>
      <c r="C63" s="43" t="s">
        <v>185</v>
      </c>
      <c r="D63" s="65" t="s">
        <v>68</v>
      </c>
      <c r="E63" s="61">
        <v>35.601999999999997</v>
      </c>
      <c r="F63" s="45">
        <f t="shared" si="2"/>
        <v>389485.87999999995</v>
      </c>
      <c r="G63" s="62">
        <v>45778</v>
      </c>
      <c r="H63" s="43" t="s">
        <v>277</v>
      </c>
      <c r="I63" s="43" t="s">
        <v>12</v>
      </c>
      <c r="J63" s="63">
        <v>45794</v>
      </c>
      <c r="K63" s="63">
        <v>45798</v>
      </c>
      <c r="L63" s="64">
        <f t="shared" si="1"/>
        <v>4</v>
      </c>
      <c r="M63" s="64" t="s">
        <v>781</v>
      </c>
      <c r="N63" s="43"/>
    </row>
    <row r="64" spans="2:14" ht="43.5" x14ac:dyDescent="0.35">
      <c r="B64" s="43">
        <v>59</v>
      </c>
      <c r="C64" s="43" t="s">
        <v>238</v>
      </c>
      <c r="D64" s="43" t="s">
        <v>65</v>
      </c>
      <c r="E64" s="61">
        <v>36.159755999999994</v>
      </c>
      <c r="F64" s="45">
        <f t="shared" si="2"/>
        <v>395587.73063999997</v>
      </c>
      <c r="G64" s="62">
        <v>45809</v>
      </c>
      <c r="H64" s="47" t="s">
        <v>455</v>
      </c>
      <c r="I64" s="43" t="s">
        <v>12</v>
      </c>
      <c r="J64" s="63">
        <v>45796</v>
      </c>
      <c r="K64" s="63">
        <v>45815</v>
      </c>
      <c r="L64" s="64">
        <f t="shared" si="1"/>
        <v>19</v>
      </c>
      <c r="M64" s="64" t="s">
        <v>781</v>
      </c>
      <c r="N64" s="43"/>
    </row>
    <row r="65" spans="2:14" x14ac:dyDescent="0.35">
      <c r="B65" s="43">
        <v>60</v>
      </c>
      <c r="C65" s="43" t="s">
        <v>148</v>
      </c>
      <c r="D65" s="43" t="s">
        <v>57</v>
      </c>
      <c r="E65" s="61">
        <v>45.697022000000004</v>
      </c>
      <c r="F65" s="45">
        <f t="shared" si="2"/>
        <v>499925.42068000004</v>
      </c>
      <c r="G65" s="62">
        <v>45778</v>
      </c>
      <c r="H65" s="43" t="s">
        <v>406</v>
      </c>
      <c r="I65" s="43" t="s">
        <v>12</v>
      </c>
      <c r="J65" s="63">
        <v>45794</v>
      </c>
      <c r="K65" s="63">
        <v>45799</v>
      </c>
      <c r="L65" s="64">
        <f t="shared" si="1"/>
        <v>5</v>
      </c>
      <c r="M65" s="64" t="s">
        <v>781</v>
      </c>
      <c r="N65" s="43"/>
    </row>
    <row r="66" spans="2:14" x14ac:dyDescent="0.35">
      <c r="B66" s="43">
        <v>61</v>
      </c>
      <c r="C66" s="43" t="s">
        <v>186</v>
      </c>
      <c r="D66" s="43" t="s">
        <v>65</v>
      </c>
      <c r="E66" s="61">
        <v>36.159755999999994</v>
      </c>
      <c r="F66" s="45">
        <f t="shared" si="2"/>
        <v>395587.73063999997</v>
      </c>
      <c r="G66" s="62">
        <v>45778</v>
      </c>
      <c r="H66" s="43" t="s">
        <v>277</v>
      </c>
      <c r="I66" s="43" t="s">
        <v>12</v>
      </c>
      <c r="J66" s="63">
        <v>45799</v>
      </c>
      <c r="K66" s="63">
        <v>45803</v>
      </c>
      <c r="L66" s="64">
        <f t="shared" si="1"/>
        <v>4</v>
      </c>
      <c r="M66" s="64" t="s">
        <v>781</v>
      </c>
      <c r="N66" s="43"/>
    </row>
    <row r="67" spans="2:14" x14ac:dyDescent="0.35">
      <c r="B67" s="43">
        <v>62</v>
      </c>
      <c r="C67" s="43" t="s">
        <v>192</v>
      </c>
      <c r="D67" s="43" t="s">
        <v>65</v>
      </c>
      <c r="E67" s="61">
        <v>36.159755999999994</v>
      </c>
      <c r="F67" s="45">
        <f t="shared" si="2"/>
        <v>395587.73063999997</v>
      </c>
      <c r="G67" s="62">
        <v>45778</v>
      </c>
      <c r="H67" s="43" t="s">
        <v>281</v>
      </c>
      <c r="I67" s="43" t="s">
        <v>12</v>
      </c>
      <c r="J67" s="63">
        <v>45800</v>
      </c>
      <c r="K67" s="63">
        <v>45804</v>
      </c>
      <c r="L67" s="64">
        <f t="shared" si="1"/>
        <v>4</v>
      </c>
      <c r="M67" s="64" t="s">
        <v>781</v>
      </c>
      <c r="N67" s="43"/>
    </row>
    <row r="68" spans="2:14" x14ac:dyDescent="0.35">
      <c r="B68" s="43">
        <v>63</v>
      </c>
      <c r="C68" s="43" t="s">
        <v>147</v>
      </c>
      <c r="D68" s="65" t="s">
        <v>79</v>
      </c>
      <c r="E68" s="68">
        <v>34.79</v>
      </c>
      <c r="F68" s="45">
        <f t="shared" si="2"/>
        <v>380602.6</v>
      </c>
      <c r="G68" s="62">
        <v>45778</v>
      </c>
      <c r="H68" s="43" t="s">
        <v>406</v>
      </c>
      <c r="I68" s="43" t="s">
        <v>12</v>
      </c>
      <c r="J68" s="63">
        <v>45800</v>
      </c>
      <c r="K68" s="63">
        <v>45803</v>
      </c>
      <c r="L68" s="64">
        <f t="shared" si="1"/>
        <v>3</v>
      </c>
      <c r="M68" s="64" t="s">
        <v>781</v>
      </c>
      <c r="N68" s="43"/>
    </row>
    <row r="69" spans="2:14" x14ac:dyDescent="0.35">
      <c r="B69" s="43">
        <v>64</v>
      </c>
      <c r="C69" s="43" t="s">
        <v>268</v>
      </c>
      <c r="D69" s="43" t="s">
        <v>65</v>
      </c>
      <c r="E69" s="61">
        <v>36.159755999999994</v>
      </c>
      <c r="F69" s="45">
        <f t="shared" si="2"/>
        <v>395587.73063999997</v>
      </c>
      <c r="G69" s="62">
        <v>45809</v>
      </c>
      <c r="H69" s="65" t="s">
        <v>471</v>
      </c>
      <c r="I69" s="43" t="s">
        <v>12</v>
      </c>
      <c r="J69" s="63">
        <v>45801</v>
      </c>
      <c r="K69" s="63">
        <v>45815</v>
      </c>
      <c r="L69" s="64">
        <f t="shared" si="1"/>
        <v>14</v>
      </c>
      <c r="M69" s="64" t="s">
        <v>279</v>
      </c>
      <c r="N69" s="65"/>
    </row>
    <row r="70" spans="2:14" x14ac:dyDescent="0.35">
      <c r="B70" s="43">
        <v>65</v>
      </c>
      <c r="C70" s="43" t="s">
        <v>397</v>
      </c>
      <c r="D70" s="43" t="s">
        <v>77</v>
      </c>
      <c r="E70" s="61">
        <v>37.931087999999995</v>
      </c>
      <c r="F70" s="45">
        <f t="shared" si="2"/>
        <v>414966.10271999997</v>
      </c>
      <c r="G70" s="62">
        <v>45809</v>
      </c>
      <c r="H70" s="65" t="s">
        <v>472</v>
      </c>
      <c r="I70" s="43" t="s">
        <v>12</v>
      </c>
      <c r="J70" s="63">
        <v>45805</v>
      </c>
      <c r="K70" s="63">
        <v>45831</v>
      </c>
      <c r="L70" s="64">
        <f t="shared" si="1"/>
        <v>26</v>
      </c>
      <c r="M70" s="64" t="s">
        <v>279</v>
      </c>
      <c r="N70" s="65"/>
    </row>
    <row r="71" spans="2:14" x14ac:dyDescent="0.35">
      <c r="B71" s="43">
        <v>66</v>
      </c>
      <c r="C71" s="43" t="s">
        <v>189</v>
      </c>
      <c r="D71" s="43" t="s">
        <v>77</v>
      </c>
      <c r="E71" s="61">
        <v>37.931087999999995</v>
      </c>
      <c r="F71" s="45">
        <f t="shared" si="2"/>
        <v>414966.10271999997</v>
      </c>
      <c r="G71" s="62">
        <v>45778</v>
      </c>
      <c r="H71" s="43" t="s">
        <v>281</v>
      </c>
      <c r="I71" s="43" t="s">
        <v>12</v>
      </c>
      <c r="J71" s="63">
        <v>45805</v>
      </c>
      <c r="K71" s="63">
        <v>45808</v>
      </c>
      <c r="L71" s="64">
        <f t="shared" ref="L71" si="3">K71-J71</f>
        <v>3</v>
      </c>
      <c r="M71" s="64" t="s">
        <v>781</v>
      </c>
      <c r="N71" s="43"/>
    </row>
    <row r="72" spans="2:14" x14ac:dyDescent="0.35">
      <c r="B72" s="43">
        <v>67</v>
      </c>
      <c r="C72" s="43" t="s">
        <v>173</v>
      </c>
      <c r="D72" s="65" t="s">
        <v>77</v>
      </c>
      <c r="E72" s="61">
        <v>37.931087999999995</v>
      </c>
      <c r="F72" s="45">
        <f t="shared" si="2"/>
        <v>414966.10271999997</v>
      </c>
      <c r="G72" s="62">
        <v>45778</v>
      </c>
      <c r="H72" s="43" t="s">
        <v>277</v>
      </c>
      <c r="I72" s="43" t="s">
        <v>12</v>
      </c>
      <c r="J72" s="63">
        <v>45804</v>
      </c>
      <c r="K72" s="63">
        <v>45807</v>
      </c>
      <c r="L72" s="64">
        <f t="shared" ref="L72:L117" si="4">K72-J72</f>
        <v>3</v>
      </c>
      <c r="M72" s="64" t="s">
        <v>781</v>
      </c>
      <c r="N72" s="43"/>
    </row>
    <row r="73" spans="2:14" x14ac:dyDescent="0.35">
      <c r="B73" s="43">
        <v>68</v>
      </c>
      <c r="C73" s="43" t="s">
        <v>154</v>
      </c>
      <c r="D73" s="43" t="s">
        <v>63</v>
      </c>
      <c r="E73" s="61">
        <v>43.804423999999997</v>
      </c>
      <c r="F73" s="45">
        <f t="shared" si="2"/>
        <v>479220.39855999994</v>
      </c>
      <c r="G73" s="62">
        <v>45778</v>
      </c>
      <c r="H73" s="43" t="s">
        <v>406</v>
      </c>
      <c r="I73" s="43" t="s">
        <v>12</v>
      </c>
      <c r="J73" s="63">
        <v>45804</v>
      </c>
      <c r="K73" s="63">
        <v>45808</v>
      </c>
      <c r="L73" s="64">
        <f t="shared" si="4"/>
        <v>4</v>
      </c>
      <c r="M73" s="64" t="s">
        <v>781</v>
      </c>
      <c r="N73" s="43"/>
    </row>
    <row r="74" spans="2:14" x14ac:dyDescent="0.35">
      <c r="B74" s="43">
        <v>69</v>
      </c>
      <c r="C74" s="43" t="s">
        <v>193</v>
      </c>
      <c r="D74" s="65" t="s">
        <v>63</v>
      </c>
      <c r="E74" s="61">
        <v>43.804423999999997</v>
      </c>
      <c r="F74" s="45">
        <f t="shared" si="2"/>
        <v>479220.39855999994</v>
      </c>
      <c r="G74" s="62">
        <v>45809</v>
      </c>
      <c r="H74" s="43" t="s">
        <v>277</v>
      </c>
      <c r="I74" s="43" t="s">
        <v>12</v>
      </c>
      <c r="J74" s="63">
        <v>45808</v>
      </c>
      <c r="K74" s="63">
        <v>45813</v>
      </c>
      <c r="L74" s="64">
        <f t="shared" si="4"/>
        <v>5</v>
      </c>
      <c r="M74" s="64" t="s">
        <v>781</v>
      </c>
      <c r="N74" s="43"/>
    </row>
    <row r="75" spans="2:14" x14ac:dyDescent="0.35">
      <c r="B75" s="43">
        <v>70</v>
      </c>
      <c r="C75" s="43" t="s">
        <v>158</v>
      </c>
      <c r="D75" s="65" t="s">
        <v>77</v>
      </c>
      <c r="E75" s="61">
        <v>37.931087999999995</v>
      </c>
      <c r="F75" s="45">
        <f t="shared" si="2"/>
        <v>414966.10271999997</v>
      </c>
      <c r="G75" s="62">
        <v>45809</v>
      </c>
      <c r="H75" s="43" t="s">
        <v>406</v>
      </c>
      <c r="I75" s="43" t="s">
        <v>12</v>
      </c>
      <c r="J75" s="63">
        <v>45809</v>
      </c>
      <c r="K75" s="63">
        <v>45814</v>
      </c>
      <c r="L75" s="64">
        <f t="shared" si="4"/>
        <v>5</v>
      </c>
      <c r="M75" s="64" t="s">
        <v>781</v>
      </c>
      <c r="N75" s="65"/>
    </row>
    <row r="76" spans="2:14" x14ac:dyDescent="0.35">
      <c r="B76" s="43">
        <v>71</v>
      </c>
      <c r="C76" s="43" t="s">
        <v>188</v>
      </c>
      <c r="D76" s="43" t="s">
        <v>65</v>
      </c>
      <c r="E76" s="61">
        <v>36.159755999999994</v>
      </c>
      <c r="F76" s="45">
        <f t="shared" si="2"/>
        <v>395587.73063999997</v>
      </c>
      <c r="G76" s="62">
        <v>45809</v>
      </c>
      <c r="H76" s="43" t="s">
        <v>281</v>
      </c>
      <c r="I76" s="43" t="s">
        <v>12</v>
      </c>
      <c r="J76" s="63">
        <v>45809</v>
      </c>
      <c r="K76" s="63">
        <v>45815</v>
      </c>
      <c r="L76" s="64">
        <f t="shared" si="4"/>
        <v>6</v>
      </c>
      <c r="M76" s="64" t="s">
        <v>781</v>
      </c>
      <c r="N76" s="65"/>
    </row>
    <row r="77" spans="2:14" x14ac:dyDescent="0.35">
      <c r="B77" s="43">
        <v>72</v>
      </c>
      <c r="C77" s="43" t="s">
        <v>166</v>
      </c>
      <c r="D77" s="65" t="s">
        <v>63</v>
      </c>
      <c r="E77" s="61">
        <v>43.804423999999997</v>
      </c>
      <c r="F77" s="45">
        <f t="shared" ref="F77:F90" si="5">E77*10940</f>
        <v>479220.39855999994</v>
      </c>
      <c r="G77" s="62">
        <v>45809</v>
      </c>
      <c r="H77" s="43" t="s">
        <v>277</v>
      </c>
      <c r="I77" s="43" t="s">
        <v>12</v>
      </c>
      <c r="J77" s="63">
        <v>45814</v>
      </c>
      <c r="K77" s="63">
        <v>45818</v>
      </c>
      <c r="L77" s="64">
        <f t="shared" si="4"/>
        <v>4</v>
      </c>
      <c r="M77" s="64" t="s">
        <v>781</v>
      </c>
      <c r="N77" s="65"/>
    </row>
    <row r="78" spans="2:14" x14ac:dyDescent="0.35">
      <c r="B78" s="43">
        <v>73</v>
      </c>
      <c r="C78" s="43" t="s">
        <v>157</v>
      </c>
      <c r="D78" s="65" t="s">
        <v>63</v>
      </c>
      <c r="E78" s="61">
        <v>43.804423999999997</v>
      </c>
      <c r="F78" s="45">
        <f t="shared" si="5"/>
        <v>479220.39855999994</v>
      </c>
      <c r="G78" s="62">
        <v>45809</v>
      </c>
      <c r="H78" s="43" t="s">
        <v>406</v>
      </c>
      <c r="I78" s="43" t="s">
        <v>12</v>
      </c>
      <c r="J78" s="63">
        <v>45815</v>
      </c>
      <c r="K78" s="63">
        <v>45818</v>
      </c>
      <c r="L78" s="64">
        <f t="shared" si="4"/>
        <v>3</v>
      </c>
      <c r="M78" s="64" t="s">
        <v>781</v>
      </c>
      <c r="N78" s="65"/>
    </row>
    <row r="79" spans="2:14" ht="43.5" x14ac:dyDescent="0.35">
      <c r="B79" s="43">
        <v>74</v>
      </c>
      <c r="C79" s="43" t="s">
        <v>239</v>
      </c>
      <c r="D79" s="43" t="s">
        <v>65</v>
      </c>
      <c r="E79" s="61">
        <v>36.159755999999994</v>
      </c>
      <c r="F79" s="45">
        <f t="shared" si="5"/>
        <v>395587.73063999997</v>
      </c>
      <c r="G79" s="62">
        <v>45809</v>
      </c>
      <c r="H79" s="47" t="s">
        <v>455</v>
      </c>
      <c r="I79" s="43" t="s">
        <v>12</v>
      </c>
      <c r="J79" s="63">
        <v>45816</v>
      </c>
      <c r="K79" s="63">
        <v>45831</v>
      </c>
      <c r="L79" s="64">
        <f t="shared" si="4"/>
        <v>15</v>
      </c>
      <c r="M79" s="64" t="s">
        <v>781</v>
      </c>
      <c r="N79" s="43"/>
    </row>
    <row r="80" spans="2:14" x14ac:dyDescent="0.35">
      <c r="B80" s="43">
        <v>75</v>
      </c>
      <c r="C80" s="43" t="s">
        <v>217</v>
      </c>
      <c r="D80" s="65" t="s">
        <v>63</v>
      </c>
      <c r="E80" s="61">
        <v>43.804423999999997</v>
      </c>
      <c r="F80" s="45">
        <f t="shared" si="5"/>
        <v>479220.39855999994</v>
      </c>
      <c r="G80" s="62">
        <v>45809</v>
      </c>
      <c r="H80" s="43" t="s">
        <v>281</v>
      </c>
      <c r="I80" s="43" t="s">
        <v>12</v>
      </c>
      <c r="J80" s="63">
        <v>45816</v>
      </c>
      <c r="K80" s="63">
        <v>45823</v>
      </c>
      <c r="L80" s="64">
        <f t="shared" si="4"/>
        <v>7</v>
      </c>
      <c r="M80" s="64" t="s">
        <v>781</v>
      </c>
      <c r="N80" s="43"/>
    </row>
    <row r="81" spans="2:14" x14ac:dyDescent="0.35">
      <c r="B81" s="43">
        <v>76</v>
      </c>
      <c r="C81" s="43" t="s">
        <v>254</v>
      </c>
      <c r="D81" s="43" t="s">
        <v>65</v>
      </c>
      <c r="E81" s="61">
        <v>36.159755999999994</v>
      </c>
      <c r="F81" s="45">
        <f t="shared" si="5"/>
        <v>395587.73063999997</v>
      </c>
      <c r="G81" s="62">
        <v>45839</v>
      </c>
      <c r="H81" s="65" t="s">
        <v>471</v>
      </c>
      <c r="I81" s="43" t="s">
        <v>12</v>
      </c>
      <c r="J81" s="63">
        <v>45816</v>
      </c>
      <c r="K81" s="63">
        <v>45869</v>
      </c>
      <c r="L81" s="64">
        <f t="shared" si="4"/>
        <v>53</v>
      </c>
      <c r="M81" s="64" t="s">
        <v>279</v>
      </c>
      <c r="N81" s="65"/>
    </row>
    <row r="82" spans="2:14" x14ac:dyDescent="0.35">
      <c r="B82" s="43">
        <v>77</v>
      </c>
      <c r="C82" s="43" t="s">
        <v>165</v>
      </c>
      <c r="D82" s="65" t="s">
        <v>63</v>
      </c>
      <c r="E82" s="61">
        <v>43.804423999999997</v>
      </c>
      <c r="F82" s="45">
        <f t="shared" si="5"/>
        <v>479220.39855999994</v>
      </c>
      <c r="G82" s="62">
        <v>45809</v>
      </c>
      <c r="H82" s="43" t="s">
        <v>277</v>
      </c>
      <c r="I82" s="43" t="s">
        <v>12</v>
      </c>
      <c r="J82" s="63">
        <v>45819</v>
      </c>
      <c r="K82" s="63">
        <v>45824</v>
      </c>
      <c r="L82" s="64">
        <f t="shared" si="4"/>
        <v>5</v>
      </c>
      <c r="M82" s="64" t="s">
        <v>781</v>
      </c>
      <c r="N82" s="65"/>
    </row>
    <row r="83" spans="2:14" x14ac:dyDescent="0.35">
      <c r="B83" s="43">
        <v>78</v>
      </c>
      <c r="C83" s="43" t="s">
        <v>419</v>
      </c>
      <c r="D83" s="65" t="s">
        <v>63</v>
      </c>
      <c r="E83" s="61">
        <v>43.804423999999997</v>
      </c>
      <c r="F83" s="45">
        <f t="shared" si="5"/>
        <v>479220.39855999994</v>
      </c>
      <c r="G83" s="62">
        <v>45809</v>
      </c>
      <c r="H83" s="43" t="s">
        <v>406</v>
      </c>
      <c r="I83" s="43" t="s">
        <v>12</v>
      </c>
      <c r="J83" s="63">
        <v>45819</v>
      </c>
      <c r="K83" s="63">
        <v>45823</v>
      </c>
      <c r="L83" s="64">
        <f t="shared" si="4"/>
        <v>4</v>
      </c>
      <c r="M83" s="64" t="s">
        <v>781</v>
      </c>
      <c r="N83" s="66"/>
    </row>
    <row r="84" spans="2:14" ht="43.5" x14ac:dyDescent="0.35">
      <c r="B84" s="43">
        <v>79</v>
      </c>
      <c r="C84" s="43" t="s">
        <v>177</v>
      </c>
      <c r="D84" s="43" t="s">
        <v>57</v>
      </c>
      <c r="E84" s="61">
        <v>45.697022000000004</v>
      </c>
      <c r="F84" s="45">
        <f t="shared" si="5"/>
        <v>499925.42068000004</v>
      </c>
      <c r="G84" s="62">
        <v>45839</v>
      </c>
      <c r="H84" s="47" t="s">
        <v>455</v>
      </c>
      <c r="I84" s="43" t="s">
        <v>12</v>
      </c>
      <c r="J84" s="63">
        <v>45834</v>
      </c>
      <c r="K84" s="63">
        <v>45850</v>
      </c>
      <c r="L84" s="64">
        <f t="shared" si="4"/>
        <v>16</v>
      </c>
      <c r="M84" s="64" t="s">
        <v>781</v>
      </c>
      <c r="N84" s="208" t="s">
        <v>520</v>
      </c>
    </row>
    <row r="85" spans="2:14" x14ac:dyDescent="0.35">
      <c r="B85" s="43">
        <v>80</v>
      </c>
      <c r="C85" s="43" t="s">
        <v>233</v>
      </c>
      <c r="D85" s="65" t="s">
        <v>79</v>
      </c>
      <c r="E85" s="61">
        <v>34.79</v>
      </c>
      <c r="F85" s="45">
        <f t="shared" si="5"/>
        <v>380602.6</v>
      </c>
      <c r="G85" s="62">
        <v>45809</v>
      </c>
      <c r="H85" s="43" t="s">
        <v>281</v>
      </c>
      <c r="I85" s="43" t="s">
        <v>12</v>
      </c>
      <c r="J85" s="63">
        <v>45824</v>
      </c>
      <c r="K85" s="63">
        <v>45830</v>
      </c>
      <c r="L85" s="64">
        <f t="shared" si="4"/>
        <v>6</v>
      </c>
      <c r="M85" s="64" t="s">
        <v>781</v>
      </c>
      <c r="N85" s="66"/>
    </row>
    <row r="86" spans="2:14" x14ac:dyDescent="0.35">
      <c r="B86" s="43">
        <v>81</v>
      </c>
      <c r="C86" s="43" t="s">
        <v>183</v>
      </c>
      <c r="D86" s="65" t="s">
        <v>63</v>
      </c>
      <c r="E86" s="61">
        <v>43.804423999999997</v>
      </c>
      <c r="F86" s="45">
        <f t="shared" si="5"/>
        <v>479220.39855999994</v>
      </c>
      <c r="G86" s="62">
        <v>45809</v>
      </c>
      <c r="H86" s="43" t="s">
        <v>277</v>
      </c>
      <c r="I86" s="43" t="s">
        <v>12</v>
      </c>
      <c r="J86" s="63">
        <v>45825</v>
      </c>
      <c r="K86" s="63">
        <v>45833</v>
      </c>
      <c r="L86" s="64">
        <f t="shared" si="4"/>
        <v>8</v>
      </c>
      <c r="M86" s="64" t="s">
        <v>781</v>
      </c>
      <c r="N86" s="65"/>
    </row>
    <row r="87" spans="2:14" x14ac:dyDescent="0.35">
      <c r="B87" s="43">
        <v>82</v>
      </c>
      <c r="C87" s="43" t="s">
        <v>216</v>
      </c>
      <c r="D87" s="65" t="s">
        <v>79</v>
      </c>
      <c r="E87" s="61">
        <v>34.79</v>
      </c>
      <c r="F87" s="45">
        <f t="shared" si="5"/>
        <v>380602.6</v>
      </c>
      <c r="G87" s="62">
        <v>45809</v>
      </c>
      <c r="H87" s="43" t="s">
        <v>281</v>
      </c>
      <c r="I87" s="43" t="s">
        <v>12</v>
      </c>
      <c r="J87" s="63">
        <v>45832</v>
      </c>
      <c r="K87" s="63">
        <v>45838</v>
      </c>
      <c r="L87" s="64">
        <f t="shared" si="4"/>
        <v>6</v>
      </c>
      <c r="M87" s="64" t="s">
        <v>781</v>
      </c>
      <c r="N87" s="66"/>
    </row>
    <row r="88" spans="2:14" x14ac:dyDescent="0.35">
      <c r="B88" s="43">
        <v>83</v>
      </c>
      <c r="C88" s="43" t="s">
        <v>176</v>
      </c>
      <c r="D88" s="65" t="s">
        <v>63</v>
      </c>
      <c r="E88" s="61">
        <v>43.804423999999997</v>
      </c>
      <c r="F88" s="45">
        <f t="shared" si="5"/>
        <v>479220.39855999994</v>
      </c>
      <c r="G88" s="62">
        <v>45809</v>
      </c>
      <c r="H88" s="43" t="s">
        <v>277</v>
      </c>
      <c r="I88" s="43" t="s">
        <v>12</v>
      </c>
      <c r="J88" s="63">
        <v>45835</v>
      </c>
      <c r="K88" s="63">
        <v>45838</v>
      </c>
      <c r="L88" s="64">
        <f t="shared" si="4"/>
        <v>3</v>
      </c>
      <c r="M88" s="64" t="s">
        <v>781</v>
      </c>
      <c r="N88" s="66"/>
    </row>
    <row r="89" spans="2:14" x14ac:dyDescent="0.35">
      <c r="B89" s="43">
        <v>84</v>
      </c>
      <c r="C89" s="65" t="s">
        <v>221</v>
      </c>
      <c r="D89" s="43" t="s">
        <v>68</v>
      </c>
      <c r="E89" s="61">
        <v>35.601999999999997</v>
      </c>
      <c r="F89" s="45">
        <f t="shared" si="5"/>
        <v>389485.87999999995</v>
      </c>
      <c r="G89" s="62">
        <v>45839</v>
      </c>
      <c r="H89" s="43" t="s">
        <v>281</v>
      </c>
      <c r="I89" s="43" t="s">
        <v>12</v>
      </c>
      <c r="J89" s="63">
        <v>45839</v>
      </c>
      <c r="K89" s="63">
        <v>45845</v>
      </c>
      <c r="L89" s="64">
        <f t="shared" si="4"/>
        <v>6</v>
      </c>
      <c r="M89" s="64" t="s">
        <v>781</v>
      </c>
      <c r="N89" s="66"/>
    </row>
    <row r="90" spans="2:14" x14ac:dyDescent="0.35">
      <c r="B90" s="43">
        <v>85</v>
      </c>
      <c r="C90" s="65" t="s">
        <v>195</v>
      </c>
      <c r="D90" s="65" t="s">
        <v>77</v>
      </c>
      <c r="E90" s="61">
        <v>37.931087999999995</v>
      </c>
      <c r="F90" s="45">
        <f t="shared" si="5"/>
        <v>414966.10271999997</v>
      </c>
      <c r="G90" s="62">
        <v>45839</v>
      </c>
      <c r="H90" s="43" t="s">
        <v>277</v>
      </c>
      <c r="I90" s="43" t="s">
        <v>12</v>
      </c>
      <c r="J90" s="63">
        <v>45839</v>
      </c>
      <c r="K90" s="63">
        <v>45844</v>
      </c>
      <c r="L90" s="64">
        <f t="shared" si="4"/>
        <v>5</v>
      </c>
      <c r="M90" s="64" t="s">
        <v>781</v>
      </c>
      <c r="N90" s="66"/>
    </row>
    <row r="91" spans="2:14" x14ac:dyDescent="0.35">
      <c r="B91" s="43">
        <v>86</v>
      </c>
      <c r="C91" s="43" t="s">
        <v>164</v>
      </c>
      <c r="D91" s="65" t="s">
        <v>63</v>
      </c>
      <c r="E91" s="61">
        <v>43.804423999999997</v>
      </c>
      <c r="F91" s="45">
        <f t="shared" ref="F91:F92" si="6">E91*10940</f>
        <v>479220.39855999994</v>
      </c>
      <c r="G91" s="62">
        <v>45839</v>
      </c>
      <c r="H91" s="43" t="s">
        <v>277</v>
      </c>
      <c r="I91" s="43" t="s">
        <v>12</v>
      </c>
      <c r="J91" s="63">
        <v>45845</v>
      </c>
      <c r="K91" s="63">
        <v>45855</v>
      </c>
      <c r="L91" s="64">
        <f t="shared" si="4"/>
        <v>10</v>
      </c>
      <c r="M91" s="64" t="s">
        <v>781</v>
      </c>
      <c r="N91" s="66"/>
    </row>
    <row r="92" spans="2:14" x14ac:dyDescent="0.35">
      <c r="B92" s="43">
        <v>87</v>
      </c>
      <c r="C92" s="65" t="s">
        <v>187</v>
      </c>
      <c r="D92" s="43" t="s">
        <v>79</v>
      </c>
      <c r="E92" s="61">
        <v>34.79</v>
      </c>
      <c r="F92" s="45">
        <f t="shared" si="6"/>
        <v>380602.6</v>
      </c>
      <c r="G92" s="62">
        <v>45839</v>
      </c>
      <c r="H92" s="43" t="s">
        <v>281</v>
      </c>
      <c r="I92" s="43" t="s">
        <v>12</v>
      </c>
      <c r="J92" s="63">
        <v>45846</v>
      </c>
      <c r="K92" s="63">
        <v>45852</v>
      </c>
      <c r="L92" s="64">
        <f t="shared" si="4"/>
        <v>6</v>
      </c>
      <c r="M92" s="64" t="s">
        <v>781</v>
      </c>
      <c r="N92" s="66"/>
    </row>
    <row r="93" spans="2:14" x14ac:dyDescent="0.35">
      <c r="B93" s="43">
        <v>88</v>
      </c>
      <c r="C93" s="65" t="s">
        <v>212</v>
      </c>
      <c r="D93" s="65" t="s">
        <v>63</v>
      </c>
      <c r="E93" s="61">
        <v>43.804423999999997</v>
      </c>
      <c r="F93" s="45">
        <f t="shared" ref="F93:F117" si="7">E93*10940</f>
        <v>479220.39855999994</v>
      </c>
      <c r="G93" s="62">
        <v>45839</v>
      </c>
      <c r="H93" s="43" t="s">
        <v>281</v>
      </c>
      <c r="I93" s="43" t="s">
        <v>12</v>
      </c>
      <c r="J93" s="63">
        <v>45853</v>
      </c>
      <c r="K93" s="63">
        <v>45862</v>
      </c>
      <c r="L93" s="64">
        <f t="shared" si="4"/>
        <v>9</v>
      </c>
      <c r="M93" s="64" t="s">
        <v>781</v>
      </c>
      <c r="N93" s="66"/>
    </row>
    <row r="94" spans="2:14" x14ac:dyDescent="0.35">
      <c r="B94" s="43">
        <v>89</v>
      </c>
      <c r="C94" s="65" t="s">
        <v>505</v>
      </c>
      <c r="D94" s="65" t="s">
        <v>132</v>
      </c>
      <c r="E94" s="61">
        <v>62.444000000000003</v>
      </c>
      <c r="F94" s="207">
        <f t="shared" si="7"/>
        <v>683137.36</v>
      </c>
      <c r="G94" s="62">
        <v>45839</v>
      </c>
      <c r="H94" s="43" t="s">
        <v>277</v>
      </c>
      <c r="I94" s="43" t="s">
        <v>12</v>
      </c>
      <c r="J94" s="63">
        <v>45856</v>
      </c>
      <c r="K94" s="63">
        <v>45866</v>
      </c>
      <c r="L94" s="64">
        <f t="shared" si="4"/>
        <v>10</v>
      </c>
      <c r="M94" s="64" t="s">
        <v>781</v>
      </c>
      <c r="N94" s="66"/>
    </row>
    <row r="95" spans="2:14" x14ac:dyDescent="0.35">
      <c r="B95" s="43">
        <v>90</v>
      </c>
      <c r="C95" s="65" t="s">
        <v>493</v>
      </c>
      <c r="D95" s="65" t="s">
        <v>77</v>
      </c>
      <c r="E95" s="61">
        <v>37.931087999999995</v>
      </c>
      <c r="F95" s="207">
        <f t="shared" si="7"/>
        <v>414966.10271999997</v>
      </c>
      <c r="G95" s="62">
        <v>45839</v>
      </c>
      <c r="H95" s="43" t="s">
        <v>281</v>
      </c>
      <c r="I95" s="43" t="s">
        <v>12</v>
      </c>
      <c r="J95" s="63">
        <v>45863</v>
      </c>
      <c r="K95" s="63">
        <v>45869</v>
      </c>
      <c r="L95" s="64">
        <f t="shared" si="4"/>
        <v>6</v>
      </c>
      <c r="M95" s="64" t="s">
        <v>781</v>
      </c>
      <c r="N95" s="66"/>
    </row>
    <row r="96" spans="2:14" x14ac:dyDescent="0.35">
      <c r="B96" s="43">
        <v>91</v>
      </c>
      <c r="C96" s="65" t="s">
        <v>180</v>
      </c>
      <c r="D96" s="65" t="s">
        <v>181</v>
      </c>
      <c r="E96" s="65">
        <v>73.245000000000005</v>
      </c>
      <c r="F96" s="207">
        <f t="shared" si="7"/>
        <v>801300.3</v>
      </c>
      <c r="G96" s="62">
        <v>45870</v>
      </c>
      <c r="H96" s="43" t="s">
        <v>522</v>
      </c>
      <c r="I96" s="43" t="s">
        <v>12</v>
      </c>
      <c r="J96" s="63">
        <v>45870</v>
      </c>
      <c r="K96" s="63">
        <v>45885</v>
      </c>
      <c r="L96" s="64">
        <f t="shared" si="4"/>
        <v>15</v>
      </c>
      <c r="M96" s="64" t="s">
        <v>781</v>
      </c>
      <c r="N96" s="65"/>
    </row>
    <row r="97" spans="2:14" x14ac:dyDescent="0.35">
      <c r="B97" s="43">
        <v>92</v>
      </c>
      <c r="C97" s="65" t="s">
        <v>445</v>
      </c>
      <c r="D97" s="65" t="s">
        <v>468</v>
      </c>
      <c r="E97" s="65">
        <v>83.134</v>
      </c>
      <c r="F97" s="207">
        <f t="shared" si="7"/>
        <v>909485.96</v>
      </c>
      <c r="G97" s="62">
        <v>45870</v>
      </c>
      <c r="H97" s="43" t="s">
        <v>277</v>
      </c>
      <c r="I97" s="43" t="s">
        <v>12</v>
      </c>
      <c r="J97" s="63">
        <v>45873</v>
      </c>
      <c r="K97" s="63">
        <v>45881</v>
      </c>
      <c r="L97" s="64">
        <f t="shared" si="4"/>
        <v>8</v>
      </c>
      <c r="M97" s="64" t="s">
        <v>781</v>
      </c>
      <c r="N97" s="65"/>
    </row>
    <row r="98" spans="2:14" x14ac:dyDescent="0.35">
      <c r="B98" s="43">
        <v>93</v>
      </c>
      <c r="C98" s="65" t="s">
        <v>457</v>
      </c>
      <c r="D98" s="65" t="s">
        <v>79</v>
      </c>
      <c r="E98" s="61">
        <v>34.79</v>
      </c>
      <c r="F98" s="207">
        <f t="shared" si="7"/>
        <v>380602.6</v>
      </c>
      <c r="G98" s="62">
        <v>45870</v>
      </c>
      <c r="H98" s="43" t="s">
        <v>281</v>
      </c>
      <c r="I98" s="43" t="s">
        <v>12</v>
      </c>
      <c r="J98" s="63">
        <v>45873</v>
      </c>
      <c r="K98" s="63">
        <v>45877</v>
      </c>
      <c r="L98" s="64">
        <f t="shared" si="4"/>
        <v>4</v>
      </c>
      <c r="M98" s="64" t="s">
        <v>781</v>
      </c>
      <c r="N98" s="65"/>
    </row>
    <row r="99" spans="2:14" x14ac:dyDescent="0.35">
      <c r="B99" s="43">
        <v>94</v>
      </c>
      <c r="C99" s="65" t="s">
        <v>512</v>
      </c>
      <c r="D99" s="65" t="s">
        <v>77</v>
      </c>
      <c r="E99" s="61">
        <v>37.931087999999995</v>
      </c>
      <c r="F99" s="207">
        <f t="shared" si="7"/>
        <v>414966.10271999997</v>
      </c>
      <c r="G99" s="62">
        <v>45870</v>
      </c>
      <c r="H99" s="65" t="s">
        <v>547</v>
      </c>
      <c r="I99" s="43" t="s">
        <v>12</v>
      </c>
      <c r="J99" s="63">
        <v>45881</v>
      </c>
      <c r="K99" s="63">
        <v>45899</v>
      </c>
      <c r="L99" s="64">
        <f t="shared" si="4"/>
        <v>18</v>
      </c>
      <c r="M99" s="64" t="s">
        <v>781</v>
      </c>
      <c r="N99" s="65"/>
    </row>
    <row r="100" spans="2:14" x14ac:dyDescent="0.35">
      <c r="B100" s="43">
        <v>95</v>
      </c>
      <c r="C100" s="65" t="s">
        <v>225</v>
      </c>
      <c r="D100" s="65" t="s">
        <v>181</v>
      </c>
      <c r="E100" s="65">
        <v>73.245000000000005</v>
      </c>
      <c r="F100" s="207">
        <f t="shared" si="7"/>
        <v>801300.3</v>
      </c>
      <c r="G100" s="62">
        <v>45870</v>
      </c>
      <c r="H100" s="43" t="s">
        <v>281</v>
      </c>
      <c r="I100" s="43" t="s">
        <v>12</v>
      </c>
      <c r="J100" s="63">
        <v>45878</v>
      </c>
      <c r="K100" s="63">
        <v>45890</v>
      </c>
      <c r="L100" s="64">
        <f t="shared" si="4"/>
        <v>12</v>
      </c>
      <c r="M100" s="64" t="s">
        <v>781</v>
      </c>
      <c r="N100" s="66"/>
    </row>
    <row r="101" spans="2:14" x14ac:dyDescent="0.35">
      <c r="B101" s="43">
        <v>96</v>
      </c>
      <c r="C101" s="65" t="s">
        <v>474</v>
      </c>
      <c r="D101" s="65" t="s">
        <v>68</v>
      </c>
      <c r="E101" s="61">
        <v>35.601999999999997</v>
      </c>
      <c r="F101" s="207">
        <f t="shared" si="7"/>
        <v>389485.87999999995</v>
      </c>
      <c r="G101" s="62">
        <v>45901</v>
      </c>
      <c r="H101" s="65" t="s">
        <v>471</v>
      </c>
      <c r="I101" s="43" t="s">
        <v>12</v>
      </c>
      <c r="J101" s="63">
        <v>45894</v>
      </c>
      <c r="K101" s="63">
        <v>45912</v>
      </c>
      <c r="L101" s="64">
        <f t="shared" si="4"/>
        <v>18</v>
      </c>
      <c r="M101" s="64" t="s">
        <v>279</v>
      </c>
      <c r="N101" s="66"/>
    </row>
    <row r="102" spans="2:14" x14ac:dyDescent="0.35">
      <c r="B102" s="43">
        <v>97</v>
      </c>
      <c r="C102" s="65" t="s">
        <v>446</v>
      </c>
      <c r="D102" s="65" t="s">
        <v>181</v>
      </c>
      <c r="E102" s="65">
        <v>73.245000000000005</v>
      </c>
      <c r="F102" s="207">
        <f t="shared" si="7"/>
        <v>801300.3</v>
      </c>
      <c r="G102" s="62">
        <v>45870</v>
      </c>
      <c r="H102" s="43" t="s">
        <v>277</v>
      </c>
      <c r="I102" s="43" t="s">
        <v>12</v>
      </c>
      <c r="J102" s="63">
        <v>45881</v>
      </c>
      <c r="K102" s="63">
        <v>45891</v>
      </c>
      <c r="L102" s="64">
        <f t="shared" si="4"/>
        <v>10</v>
      </c>
      <c r="M102" s="64" t="s">
        <v>781</v>
      </c>
      <c r="N102" s="66"/>
    </row>
    <row r="103" spans="2:14" x14ac:dyDescent="0.35">
      <c r="B103" s="43">
        <v>98</v>
      </c>
      <c r="C103" s="65" t="s">
        <v>146</v>
      </c>
      <c r="D103" s="65" t="s">
        <v>126</v>
      </c>
      <c r="E103" s="65">
        <v>59.500999999999998</v>
      </c>
      <c r="F103" s="207">
        <f t="shared" si="7"/>
        <v>650940.93999999994</v>
      </c>
      <c r="G103" s="62">
        <v>45870</v>
      </c>
      <c r="H103" s="43" t="s">
        <v>522</v>
      </c>
      <c r="I103" s="43" t="s">
        <v>12</v>
      </c>
      <c r="J103" s="63">
        <v>45886</v>
      </c>
      <c r="K103" s="63">
        <v>45895</v>
      </c>
      <c r="L103" s="64">
        <f t="shared" si="4"/>
        <v>9</v>
      </c>
      <c r="M103" s="64" t="s">
        <v>781</v>
      </c>
      <c r="N103" s="65"/>
    </row>
    <row r="104" spans="2:14" x14ac:dyDescent="0.35">
      <c r="B104" s="43">
        <v>99</v>
      </c>
      <c r="C104" s="65" t="s">
        <v>169</v>
      </c>
      <c r="D104" s="65" t="s">
        <v>170</v>
      </c>
      <c r="E104" s="65">
        <v>65.028000000000006</v>
      </c>
      <c r="F104" s="207">
        <f t="shared" si="7"/>
        <v>711406.32000000007</v>
      </c>
      <c r="G104" s="62">
        <v>45901</v>
      </c>
      <c r="H104" s="65" t="s">
        <v>524</v>
      </c>
      <c r="I104" s="43" t="s">
        <v>12</v>
      </c>
      <c r="J104" s="63">
        <v>45887</v>
      </c>
      <c r="K104" s="63">
        <v>45909</v>
      </c>
      <c r="L104" s="64">
        <f t="shared" si="4"/>
        <v>22</v>
      </c>
      <c r="M104" s="64" t="s">
        <v>781</v>
      </c>
      <c r="N104" s="65"/>
    </row>
    <row r="105" spans="2:14" x14ac:dyDescent="0.35">
      <c r="B105" s="43">
        <v>100</v>
      </c>
      <c r="C105" s="65" t="s">
        <v>456</v>
      </c>
      <c r="D105" s="66" t="s">
        <v>468</v>
      </c>
      <c r="E105" s="65">
        <v>83.134</v>
      </c>
      <c r="F105" s="207">
        <f t="shared" si="7"/>
        <v>909485.96</v>
      </c>
      <c r="G105" s="62">
        <v>45901</v>
      </c>
      <c r="H105" s="43" t="s">
        <v>281</v>
      </c>
      <c r="I105" s="43" t="s">
        <v>12</v>
      </c>
      <c r="J105" s="63">
        <v>45890</v>
      </c>
      <c r="K105" s="63">
        <v>45909</v>
      </c>
      <c r="L105" s="64">
        <f t="shared" si="4"/>
        <v>19</v>
      </c>
      <c r="M105" s="64" t="s">
        <v>781</v>
      </c>
      <c r="N105" s="66"/>
    </row>
    <row r="106" spans="2:14" x14ac:dyDescent="0.35">
      <c r="B106" s="43">
        <v>101</v>
      </c>
      <c r="C106" s="65" t="s">
        <v>381</v>
      </c>
      <c r="D106" s="65" t="s">
        <v>150</v>
      </c>
      <c r="E106" s="65">
        <v>67.262</v>
      </c>
      <c r="F106" s="207">
        <f t="shared" si="7"/>
        <v>735846.28</v>
      </c>
      <c r="G106" s="62">
        <v>45901</v>
      </c>
      <c r="H106" s="43" t="s">
        <v>525</v>
      </c>
      <c r="I106" s="43" t="s">
        <v>12</v>
      </c>
      <c r="J106" s="63">
        <v>45894</v>
      </c>
      <c r="K106" s="63">
        <v>45907</v>
      </c>
      <c r="L106" s="64">
        <f t="shared" si="4"/>
        <v>13</v>
      </c>
      <c r="M106" s="64" t="s">
        <v>781</v>
      </c>
      <c r="N106" s="66"/>
    </row>
    <row r="107" spans="2:14" x14ac:dyDescent="0.35">
      <c r="B107" s="43">
        <v>102</v>
      </c>
      <c r="C107" s="65" t="s">
        <v>27</v>
      </c>
      <c r="D107" s="65" t="s">
        <v>181</v>
      </c>
      <c r="E107" s="65">
        <v>73.245000000000005</v>
      </c>
      <c r="F107" s="207">
        <f t="shared" si="7"/>
        <v>801300.3</v>
      </c>
      <c r="G107" s="62">
        <v>45901</v>
      </c>
      <c r="H107" s="43" t="s">
        <v>526</v>
      </c>
      <c r="I107" s="43" t="s">
        <v>12</v>
      </c>
      <c r="J107" s="63">
        <v>45894</v>
      </c>
      <c r="K107" s="63">
        <v>45907</v>
      </c>
      <c r="L107" s="64">
        <f t="shared" si="4"/>
        <v>13</v>
      </c>
      <c r="M107" s="64" t="s">
        <v>781</v>
      </c>
      <c r="N107" s="65"/>
    </row>
    <row r="108" spans="2:14" x14ac:dyDescent="0.35">
      <c r="B108" s="43">
        <v>103</v>
      </c>
      <c r="C108" s="65" t="s">
        <v>155</v>
      </c>
      <c r="D108" s="65" t="s">
        <v>77</v>
      </c>
      <c r="E108" s="61">
        <v>37.931087999999995</v>
      </c>
      <c r="F108" s="207">
        <f t="shared" si="7"/>
        <v>414966.10271999997</v>
      </c>
      <c r="G108" s="62">
        <v>45901</v>
      </c>
      <c r="H108" s="43" t="s">
        <v>527</v>
      </c>
      <c r="I108" s="43" t="s">
        <v>12</v>
      </c>
      <c r="J108" s="63">
        <v>45894</v>
      </c>
      <c r="K108" s="63">
        <v>45911</v>
      </c>
      <c r="L108" s="64">
        <f t="shared" si="4"/>
        <v>17</v>
      </c>
      <c r="M108" s="64" t="s">
        <v>781</v>
      </c>
      <c r="N108" s="65"/>
    </row>
    <row r="109" spans="2:14" x14ac:dyDescent="0.35">
      <c r="B109" s="43">
        <v>104</v>
      </c>
      <c r="C109" s="65" t="s">
        <v>230</v>
      </c>
      <c r="D109" s="65" t="s">
        <v>231</v>
      </c>
      <c r="E109" s="65">
        <v>77.076999999999998</v>
      </c>
      <c r="F109" s="207">
        <f t="shared" si="7"/>
        <v>843222.38</v>
      </c>
      <c r="G109" s="62">
        <v>45901</v>
      </c>
      <c r="H109" s="43" t="s">
        <v>277</v>
      </c>
      <c r="I109" s="43" t="s">
        <v>12</v>
      </c>
      <c r="J109" s="63">
        <v>45892</v>
      </c>
      <c r="K109" s="63">
        <v>45905</v>
      </c>
      <c r="L109" s="64">
        <f t="shared" si="4"/>
        <v>13</v>
      </c>
      <c r="M109" s="64" t="s">
        <v>781</v>
      </c>
      <c r="N109" s="66"/>
    </row>
    <row r="110" spans="2:14" x14ac:dyDescent="0.35">
      <c r="B110" s="43">
        <v>105</v>
      </c>
      <c r="C110" s="65" t="s">
        <v>241</v>
      </c>
      <c r="D110" s="65" t="s">
        <v>126</v>
      </c>
      <c r="E110" s="65">
        <v>59.500999999999998</v>
      </c>
      <c r="F110" s="207">
        <f t="shared" si="7"/>
        <v>650940.93999999994</v>
      </c>
      <c r="G110" s="62">
        <v>45901</v>
      </c>
      <c r="H110" s="43" t="s">
        <v>522</v>
      </c>
      <c r="I110" s="43" t="s">
        <v>12</v>
      </c>
      <c r="J110" s="63">
        <v>45896</v>
      </c>
      <c r="K110" s="63">
        <v>45909</v>
      </c>
      <c r="L110" s="64">
        <f t="shared" si="4"/>
        <v>13</v>
      </c>
      <c r="M110" s="64" t="s">
        <v>781</v>
      </c>
      <c r="N110" s="66"/>
    </row>
    <row r="111" spans="2:14" x14ac:dyDescent="0.35">
      <c r="B111" s="43">
        <v>106</v>
      </c>
      <c r="C111" s="65" t="s">
        <v>162</v>
      </c>
      <c r="D111" s="65" t="s">
        <v>57</v>
      </c>
      <c r="E111" s="65">
        <v>45.697000000000003</v>
      </c>
      <c r="F111" s="207">
        <f t="shared" si="7"/>
        <v>499925.18000000005</v>
      </c>
      <c r="G111" s="62">
        <v>45901</v>
      </c>
      <c r="H111" s="43" t="s">
        <v>528</v>
      </c>
      <c r="I111" s="43" t="s">
        <v>12</v>
      </c>
      <c r="J111" s="63">
        <v>45901</v>
      </c>
      <c r="K111" s="63">
        <v>45919</v>
      </c>
      <c r="L111" s="64">
        <f t="shared" si="4"/>
        <v>18</v>
      </c>
      <c r="M111" s="64" t="s">
        <v>781</v>
      </c>
      <c r="N111" s="66"/>
    </row>
    <row r="112" spans="2:14" x14ac:dyDescent="0.35">
      <c r="B112" s="43">
        <v>107</v>
      </c>
      <c r="C112" s="65" t="s">
        <v>243</v>
      </c>
      <c r="D112" s="65" t="s">
        <v>132</v>
      </c>
      <c r="E112" s="65">
        <v>62.444000000000003</v>
      </c>
      <c r="F112" s="207">
        <f t="shared" si="7"/>
        <v>683137.36</v>
      </c>
      <c r="G112" s="62">
        <v>45931</v>
      </c>
      <c r="H112" s="65" t="s">
        <v>523</v>
      </c>
      <c r="I112" s="43" t="s">
        <v>12</v>
      </c>
      <c r="J112" s="63">
        <v>45912</v>
      </c>
      <c r="K112" s="63">
        <v>45934</v>
      </c>
      <c r="L112" s="64">
        <f t="shared" si="4"/>
        <v>22</v>
      </c>
      <c r="M112" s="64" t="s">
        <v>781</v>
      </c>
      <c r="N112" s="66"/>
    </row>
    <row r="113" spans="2:14" x14ac:dyDescent="0.35">
      <c r="B113" s="43">
        <v>108</v>
      </c>
      <c r="C113" s="65" t="s">
        <v>489</v>
      </c>
      <c r="D113" s="213" t="s">
        <v>511</v>
      </c>
      <c r="E113" s="213">
        <v>72.474000000000004</v>
      </c>
      <c r="F113" s="207">
        <f t="shared" si="7"/>
        <v>792865.56</v>
      </c>
      <c r="G113" s="62">
        <v>45901</v>
      </c>
      <c r="H113" s="43" t="s">
        <v>277</v>
      </c>
      <c r="I113" s="43" t="s">
        <v>12</v>
      </c>
      <c r="J113" s="63">
        <v>45910</v>
      </c>
      <c r="K113" s="211">
        <v>45920</v>
      </c>
      <c r="L113" s="64">
        <f t="shared" si="4"/>
        <v>10</v>
      </c>
      <c r="M113" s="64" t="s">
        <v>781</v>
      </c>
      <c r="N113" s="210"/>
    </row>
    <row r="114" spans="2:14" x14ac:dyDescent="0.35">
      <c r="B114" s="43">
        <v>109</v>
      </c>
      <c r="C114" s="65" t="s">
        <v>250</v>
      </c>
      <c r="D114" s="65" t="s">
        <v>57</v>
      </c>
      <c r="E114" s="65">
        <v>45.697000000000003</v>
      </c>
      <c r="F114" s="207">
        <f t="shared" si="7"/>
        <v>499925.18000000005</v>
      </c>
      <c r="G114" s="62">
        <v>45901</v>
      </c>
      <c r="H114" s="43" t="s">
        <v>526</v>
      </c>
      <c r="I114" s="43" t="s">
        <v>12</v>
      </c>
      <c r="J114" s="63">
        <v>45908</v>
      </c>
      <c r="K114" s="63">
        <v>45918</v>
      </c>
      <c r="L114" s="64">
        <f t="shared" si="4"/>
        <v>10</v>
      </c>
      <c r="M114" s="64" t="s">
        <v>781</v>
      </c>
      <c r="N114" s="66"/>
    </row>
    <row r="115" spans="2:14" x14ac:dyDescent="0.35">
      <c r="B115" s="43">
        <v>110</v>
      </c>
      <c r="C115" s="65" t="s">
        <v>382</v>
      </c>
      <c r="D115" s="65" t="s">
        <v>231</v>
      </c>
      <c r="E115" s="65">
        <v>77.076999999999998</v>
      </c>
      <c r="F115" s="207">
        <f t="shared" si="7"/>
        <v>843222.38</v>
      </c>
      <c r="G115" s="62">
        <v>45901</v>
      </c>
      <c r="H115" s="43" t="s">
        <v>525</v>
      </c>
      <c r="I115" s="43" t="s">
        <v>12</v>
      </c>
      <c r="J115" s="63">
        <v>45908</v>
      </c>
      <c r="K115" s="63">
        <v>45918</v>
      </c>
      <c r="L115" s="64">
        <f t="shared" si="4"/>
        <v>10</v>
      </c>
      <c r="M115" s="64" t="s">
        <v>781</v>
      </c>
      <c r="N115" s="66"/>
    </row>
    <row r="116" spans="2:14" x14ac:dyDescent="0.35">
      <c r="B116" s="43">
        <v>111</v>
      </c>
      <c r="C116" s="65" t="s">
        <v>73</v>
      </c>
      <c r="D116" s="65" t="s">
        <v>68</v>
      </c>
      <c r="E116" s="65">
        <v>35.601999999999997</v>
      </c>
      <c r="F116" s="207">
        <f t="shared" si="7"/>
        <v>389485.87999999995</v>
      </c>
      <c r="G116" s="62">
        <v>45901</v>
      </c>
      <c r="H116" s="65" t="s">
        <v>524</v>
      </c>
      <c r="I116" s="43" t="s">
        <v>12</v>
      </c>
      <c r="J116" s="63">
        <v>45910</v>
      </c>
      <c r="K116" s="63">
        <v>45919</v>
      </c>
      <c r="L116" s="64">
        <f t="shared" si="4"/>
        <v>9</v>
      </c>
      <c r="M116" s="64" t="s">
        <v>781</v>
      </c>
      <c r="N116" s="66"/>
    </row>
    <row r="117" spans="2:14" x14ac:dyDescent="0.35">
      <c r="B117" s="43">
        <v>112</v>
      </c>
      <c r="C117" s="65" t="s">
        <v>407</v>
      </c>
      <c r="D117" s="65" t="s">
        <v>65</v>
      </c>
      <c r="E117" s="68">
        <v>36.159999999999997</v>
      </c>
      <c r="F117" s="207">
        <f t="shared" si="7"/>
        <v>395590.39999999997</v>
      </c>
      <c r="G117" s="62">
        <v>45901</v>
      </c>
      <c r="H117" s="43" t="s">
        <v>281</v>
      </c>
      <c r="I117" s="43" t="s">
        <v>12</v>
      </c>
      <c r="J117" s="63">
        <v>45910</v>
      </c>
      <c r="K117" s="63">
        <v>45916</v>
      </c>
      <c r="L117" s="64">
        <f t="shared" si="4"/>
        <v>6</v>
      </c>
      <c r="M117" s="64" t="s">
        <v>781</v>
      </c>
      <c r="N117" s="66"/>
    </row>
    <row r="118" spans="2:14" x14ac:dyDescent="0.35">
      <c r="B118" s="43">
        <v>113</v>
      </c>
      <c r="C118" s="65" t="s">
        <v>218</v>
      </c>
      <c r="D118" s="65" t="s">
        <v>65</v>
      </c>
      <c r="E118" s="61">
        <v>36.159755999999994</v>
      </c>
      <c r="F118" s="207">
        <f t="shared" ref="F118:F131" si="8">E118*10940</f>
        <v>395587.73063999997</v>
      </c>
      <c r="G118" s="62">
        <v>45901</v>
      </c>
      <c r="H118" s="43" t="s">
        <v>527</v>
      </c>
      <c r="I118" s="43" t="s">
        <v>12</v>
      </c>
      <c r="J118" s="63">
        <v>45912</v>
      </c>
      <c r="K118" s="63">
        <v>45922</v>
      </c>
      <c r="L118" s="64">
        <f t="shared" ref="L118:L133" si="9">K118-J118</f>
        <v>10</v>
      </c>
      <c r="M118" s="64" t="s">
        <v>781</v>
      </c>
      <c r="N118" s="65"/>
    </row>
    <row r="119" spans="2:14" x14ac:dyDescent="0.35">
      <c r="B119" s="43">
        <v>114</v>
      </c>
      <c r="C119" s="65" t="s">
        <v>494</v>
      </c>
      <c r="D119" s="65" t="s">
        <v>65</v>
      </c>
      <c r="E119" s="68">
        <v>36.159999999999997</v>
      </c>
      <c r="F119" s="207">
        <f t="shared" si="8"/>
        <v>395590.39999999997</v>
      </c>
      <c r="G119" s="62">
        <v>45901</v>
      </c>
      <c r="H119" s="43" t="s">
        <v>539</v>
      </c>
      <c r="I119" s="43" t="s">
        <v>12</v>
      </c>
      <c r="J119" s="63">
        <v>45911</v>
      </c>
      <c r="K119" s="63">
        <v>45921</v>
      </c>
      <c r="L119" s="64">
        <f t="shared" si="9"/>
        <v>10</v>
      </c>
      <c r="M119" s="64" t="s">
        <v>279</v>
      </c>
      <c r="N119" s="66"/>
    </row>
    <row r="120" spans="2:14" x14ac:dyDescent="0.35">
      <c r="B120" s="43">
        <v>115</v>
      </c>
      <c r="C120" s="65" t="s">
        <v>120</v>
      </c>
      <c r="D120" s="65" t="s">
        <v>63</v>
      </c>
      <c r="E120" s="61">
        <v>43.804423999999997</v>
      </c>
      <c r="F120" s="207">
        <f t="shared" si="8"/>
        <v>479220.39855999994</v>
      </c>
      <c r="G120" s="62">
        <v>45901</v>
      </c>
      <c r="H120" s="43" t="s">
        <v>525</v>
      </c>
      <c r="I120" s="43" t="s">
        <v>12</v>
      </c>
      <c r="J120" s="63">
        <v>45919</v>
      </c>
      <c r="K120" s="63">
        <v>45923</v>
      </c>
      <c r="L120" s="64">
        <f t="shared" si="9"/>
        <v>4</v>
      </c>
      <c r="M120" s="64" t="s">
        <v>781</v>
      </c>
      <c r="N120" s="66"/>
    </row>
    <row r="121" spans="2:14" x14ac:dyDescent="0.35">
      <c r="B121" s="43">
        <v>116</v>
      </c>
      <c r="C121" s="65" t="s">
        <v>478</v>
      </c>
      <c r="D121" s="65" t="s">
        <v>65</v>
      </c>
      <c r="E121" s="68">
        <v>36.159999999999997</v>
      </c>
      <c r="F121" s="207">
        <f t="shared" si="8"/>
        <v>395590.39999999997</v>
      </c>
      <c r="G121" s="62">
        <v>45901</v>
      </c>
      <c r="H121" s="43" t="s">
        <v>281</v>
      </c>
      <c r="I121" s="43" t="s">
        <v>12</v>
      </c>
      <c r="J121" s="63">
        <v>45918</v>
      </c>
      <c r="K121" s="63">
        <v>45924</v>
      </c>
      <c r="L121" s="64">
        <f t="shared" si="9"/>
        <v>6</v>
      </c>
      <c r="M121" s="64" t="s">
        <v>781</v>
      </c>
      <c r="N121" s="66"/>
    </row>
    <row r="122" spans="2:14" x14ac:dyDescent="0.35">
      <c r="B122" s="43">
        <v>117</v>
      </c>
      <c r="C122" s="65" t="s">
        <v>209</v>
      </c>
      <c r="D122" s="65" t="s">
        <v>210</v>
      </c>
      <c r="E122" s="65">
        <v>88.468000000000004</v>
      </c>
      <c r="F122" s="207">
        <f t="shared" si="8"/>
        <v>967839.92</v>
      </c>
      <c r="G122" s="62">
        <v>45901</v>
      </c>
      <c r="H122" s="43" t="s">
        <v>522</v>
      </c>
      <c r="I122" s="43" t="s">
        <v>12</v>
      </c>
      <c r="J122" s="63">
        <v>45910</v>
      </c>
      <c r="K122" s="63">
        <v>45925</v>
      </c>
      <c r="L122" s="64">
        <f t="shared" si="9"/>
        <v>15</v>
      </c>
      <c r="M122" s="64" t="s">
        <v>781</v>
      </c>
      <c r="N122" s="66"/>
    </row>
    <row r="123" spans="2:14" x14ac:dyDescent="0.35">
      <c r="B123" s="43">
        <v>118</v>
      </c>
      <c r="C123" s="65" t="s">
        <v>28</v>
      </c>
      <c r="D123" s="65" t="s">
        <v>77</v>
      </c>
      <c r="E123" s="65">
        <v>37.930999999999997</v>
      </c>
      <c r="F123" s="207">
        <f t="shared" si="8"/>
        <v>414965.13999999996</v>
      </c>
      <c r="G123" s="62">
        <v>45901</v>
      </c>
      <c r="H123" s="43" t="s">
        <v>540</v>
      </c>
      <c r="I123" s="43" t="s">
        <v>12</v>
      </c>
      <c r="J123" s="63">
        <v>45910</v>
      </c>
      <c r="K123" s="63">
        <v>45925</v>
      </c>
      <c r="L123" s="64">
        <f t="shared" si="9"/>
        <v>15</v>
      </c>
      <c r="M123" s="64" t="s">
        <v>279</v>
      </c>
      <c r="N123" s="66"/>
    </row>
    <row r="124" spans="2:14" x14ac:dyDescent="0.35">
      <c r="B124" s="43">
        <v>119</v>
      </c>
      <c r="C124" s="65" t="s">
        <v>470</v>
      </c>
      <c r="D124" s="65" t="s">
        <v>65</v>
      </c>
      <c r="E124" s="61">
        <v>36.159755999999994</v>
      </c>
      <c r="F124" s="207">
        <f t="shared" si="8"/>
        <v>395587.73063999997</v>
      </c>
      <c r="G124" s="62">
        <v>45901</v>
      </c>
      <c r="H124" s="65" t="s">
        <v>471</v>
      </c>
      <c r="I124" s="43" t="s">
        <v>12</v>
      </c>
      <c r="J124" s="63">
        <v>45913</v>
      </c>
      <c r="K124" s="63">
        <v>45925</v>
      </c>
      <c r="L124" s="64">
        <f t="shared" si="9"/>
        <v>12</v>
      </c>
      <c r="M124" s="64" t="s">
        <v>279</v>
      </c>
      <c r="N124" s="66"/>
    </row>
    <row r="125" spans="2:14" x14ac:dyDescent="0.35">
      <c r="B125" s="43">
        <v>120</v>
      </c>
      <c r="C125" s="65" t="s">
        <v>435</v>
      </c>
      <c r="D125" s="65" t="s">
        <v>79</v>
      </c>
      <c r="E125" s="68">
        <v>34.79</v>
      </c>
      <c r="F125" s="207">
        <f t="shared" si="8"/>
        <v>380602.6</v>
      </c>
      <c r="G125" s="62">
        <v>45901</v>
      </c>
      <c r="H125" s="43" t="s">
        <v>546</v>
      </c>
      <c r="I125" s="43" t="s">
        <v>12</v>
      </c>
      <c r="J125" s="63">
        <v>45914</v>
      </c>
      <c r="K125" s="63">
        <v>45925</v>
      </c>
      <c r="L125" s="64">
        <f t="shared" si="9"/>
        <v>11</v>
      </c>
      <c r="M125" s="64" t="s">
        <v>279</v>
      </c>
      <c r="N125" s="66"/>
    </row>
    <row r="126" spans="2:14" x14ac:dyDescent="0.35">
      <c r="B126" s="43">
        <v>121</v>
      </c>
      <c r="C126" s="65" t="s">
        <v>480</v>
      </c>
      <c r="D126" s="65" t="s">
        <v>79</v>
      </c>
      <c r="E126" s="68">
        <v>34.79</v>
      </c>
      <c r="F126" s="207">
        <f t="shared" si="8"/>
        <v>380602.6</v>
      </c>
      <c r="G126" s="62">
        <v>45901</v>
      </c>
      <c r="H126" s="43" t="s">
        <v>545</v>
      </c>
      <c r="I126" s="43" t="s">
        <v>12</v>
      </c>
      <c r="J126" s="63">
        <v>45914</v>
      </c>
      <c r="K126" s="63">
        <v>45928</v>
      </c>
      <c r="L126" s="64">
        <f t="shared" si="9"/>
        <v>14</v>
      </c>
      <c r="M126" s="64" t="s">
        <v>279</v>
      </c>
      <c r="N126" s="66"/>
    </row>
    <row r="127" spans="2:14" x14ac:dyDescent="0.35">
      <c r="B127" s="43">
        <v>122</v>
      </c>
      <c r="C127" s="65" t="s">
        <v>443</v>
      </c>
      <c r="D127" s="65" t="s">
        <v>123</v>
      </c>
      <c r="E127" s="68">
        <v>70.739999999999995</v>
      </c>
      <c r="F127" s="207">
        <f t="shared" si="8"/>
        <v>773895.6</v>
      </c>
      <c r="G127" s="62">
        <v>45901</v>
      </c>
      <c r="H127" s="43" t="s">
        <v>526</v>
      </c>
      <c r="I127" s="43" t="s">
        <v>12</v>
      </c>
      <c r="J127" s="63">
        <v>45919</v>
      </c>
      <c r="K127" s="63">
        <v>45928</v>
      </c>
      <c r="L127" s="64">
        <f t="shared" si="9"/>
        <v>9</v>
      </c>
      <c r="M127" s="64" t="s">
        <v>781</v>
      </c>
      <c r="N127" s="66"/>
    </row>
    <row r="128" spans="2:14" x14ac:dyDescent="0.35">
      <c r="B128" s="43">
        <v>123</v>
      </c>
      <c r="C128" s="65" t="s">
        <v>131</v>
      </c>
      <c r="D128" s="65" t="s">
        <v>132</v>
      </c>
      <c r="E128" s="65">
        <v>62.444000000000003</v>
      </c>
      <c r="F128" s="207">
        <f t="shared" si="8"/>
        <v>683137.36</v>
      </c>
      <c r="G128" s="62">
        <v>45901</v>
      </c>
      <c r="H128" s="43" t="s">
        <v>277</v>
      </c>
      <c r="I128" s="43" t="s">
        <v>12</v>
      </c>
      <c r="J128" s="63">
        <v>45921</v>
      </c>
      <c r="K128" s="63">
        <v>45928</v>
      </c>
      <c r="L128" s="64">
        <f t="shared" si="9"/>
        <v>7</v>
      </c>
      <c r="M128" s="64" t="s">
        <v>781</v>
      </c>
      <c r="N128" s="66"/>
    </row>
    <row r="129" spans="2:14" x14ac:dyDescent="0.35">
      <c r="B129" s="43">
        <v>124</v>
      </c>
      <c r="C129" s="65" t="s">
        <v>125</v>
      </c>
      <c r="D129" s="65" t="s">
        <v>126</v>
      </c>
      <c r="E129" s="65">
        <v>59.500999999999998</v>
      </c>
      <c r="F129" s="207">
        <f t="shared" si="8"/>
        <v>650940.93999999994</v>
      </c>
      <c r="G129" s="62">
        <v>45901</v>
      </c>
      <c r="H129" s="65" t="s">
        <v>524</v>
      </c>
      <c r="I129" s="43" t="s">
        <v>12</v>
      </c>
      <c r="J129" s="63">
        <v>45920</v>
      </c>
      <c r="K129" s="63">
        <v>45930</v>
      </c>
      <c r="L129" s="64">
        <f t="shared" si="9"/>
        <v>10</v>
      </c>
      <c r="M129" s="64" t="s">
        <v>781</v>
      </c>
      <c r="N129" s="65"/>
    </row>
    <row r="130" spans="2:14" x14ac:dyDescent="0.35">
      <c r="B130" s="43">
        <v>125</v>
      </c>
      <c r="C130" s="65" t="s">
        <v>161</v>
      </c>
      <c r="D130" s="65" t="s">
        <v>68</v>
      </c>
      <c r="E130" s="65">
        <v>35.601999999999997</v>
      </c>
      <c r="F130" s="207">
        <f t="shared" si="8"/>
        <v>389485.87999999995</v>
      </c>
      <c r="G130" s="62">
        <v>45901</v>
      </c>
      <c r="H130" s="43" t="s">
        <v>528</v>
      </c>
      <c r="I130" s="43" t="s">
        <v>12</v>
      </c>
      <c r="J130" s="63">
        <v>45920</v>
      </c>
      <c r="K130" s="63">
        <v>45929</v>
      </c>
      <c r="L130" s="64">
        <f t="shared" si="9"/>
        <v>9</v>
      </c>
      <c r="M130" s="64" t="s">
        <v>781</v>
      </c>
      <c r="N130" s="65"/>
    </row>
    <row r="131" spans="2:14" x14ac:dyDescent="0.35">
      <c r="B131" s="43">
        <v>126</v>
      </c>
      <c r="C131" s="65" t="s">
        <v>363</v>
      </c>
      <c r="D131" s="65" t="s">
        <v>65</v>
      </c>
      <c r="E131" s="68">
        <v>36.159999999999997</v>
      </c>
      <c r="F131" s="207">
        <f t="shared" si="8"/>
        <v>395590.39999999997</v>
      </c>
      <c r="G131" s="62">
        <v>45901</v>
      </c>
      <c r="H131" s="43" t="s">
        <v>539</v>
      </c>
      <c r="I131" s="43" t="s">
        <v>12</v>
      </c>
      <c r="J131" s="63">
        <v>45922</v>
      </c>
      <c r="K131" s="63">
        <v>45929</v>
      </c>
      <c r="L131" s="64">
        <f t="shared" si="9"/>
        <v>7</v>
      </c>
      <c r="M131" s="64" t="s">
        <v>279</v>
      </c>
      <c r="N131" s="66"/>
    </row>
    <row r="132" spans="2:14" x14ac:dyDescent="0.35">
      <c r="B132" s="43">
        <v>127</v>
      </c>
      <c r="C132" s="65" t="s">
        <v>286</v>
      </c>
      <c r="D132" s="65" t="s">
        <v>287</v>
      </c>
      <c r="E132" s="65">
        <v>85.263999999999996</v>
      </c>
      <c r="F132" s="207">
        <f t="shared" ref="F132:F137" si="10">E132*10940</f>
        <v>932788.15999999992</v>
      </c>
      <c r="G132" s="62">
        <v>45931</v>
      </c>
      <c r="H132" s="43" t="s">
        <v>527</v>
      </c>
      <c r="I132" s="43" t="s">
        <v>12</v>
      </c>
      <c r="J132" s="63">
        <v>45923</v>
      </c>
      <c r="K132" s="63">
        <v>45940</v>
      </c>
      <c r="L132" s="64">
        <f t="shared" si="9"/>
        <v>17</v>
      </c>
      <c r="M132" s="64" t="s">
        <v>781</v>
      </c>
      <c r="N132" s="66"/>
    </row>
    <row r="133" spans="2:14" x14ac:dyDescent="0.35">
      <c r="B133" s="43">
        <v>128</v>
      </c>
      <c r="C133" s="65" t="s">
        <v>390</v>
      </c>
      <c r="D133" s="65" t="s">
        <v>391</v>
      </c>
      <c r="E133" s="65">
        <v>87.021000000000001</v>
      </c>
      <c r="F133" s="207">
        <f t="shared" si="10"/>
        <v>952009.74</v>
      </c>
      <c r="G133" s="62">
        <v>45931</v>
      </c>
      <c r="H133" s="43" t="s">
        <v>525</v>
      </c>
      <c r="I133" s="43" t="s">
        <v>12</v>
      </c>
      <c r="J133" s="63">
        <v>45924</v>
      </c>
      <c r="K133" s="63">
        <v>45934</v>
      </c>
      <c r="L133" s="64">
        <f t="shared" si="9"/>
        <v>10</v>
      </c>
      <c r="M133" s="64" t="s">
        <v>781</v>
      </c>
      <c r="N133" s="66"/>
    </row>
    <row r="134" spans="2:14" x14ac:dyDescent="0.35">
      <c r="B134" s="43">
        <v>129</v>
      </c>
      <c r="C134" s="65" t="s">
        <v>432</v>
      </c>
      <c r="D134" s="65" t="s">
        <v>65</v>
      </c>
      <c r="E134" s="68">
        <v>36.159999999999997</v>
      </c>
      <c r="F134" s="207">
        <f t="shared" si="10"/>
        <v>395590.39999999997</v>
      </c>
      <c r="G134" s="62">
        <v>45901</v>
      </c>
      <c r="H134" s="43" t="s">
        <v>281</v>
      </c>
      <c r="I134" s="43" t="s">
        <v>12</v>
      </c>
      <c r="J134" s="63">
        <v>45925</v>
      </c>
      <c r="K134" s="63">
        <v>45930</v>
      </c>
      <c r="L134" s="64">
        <f t="shared" ref="L134:L135" si="11">K134-J134</f>
        <v>5</v>
      </c>
      <c r="M134" s="64" t="s">
        <v>781</v>
      </c>
      <c r="N134" s="66"/>
    </row>
    <row r="135" spans="2:14" x14ac:dyDescent="0.35">
      <c r="B135" s="43">
        <v>130</v>
      </c>
      <c r="C135" s="65" t="s">
        <v>253</v>
      </c>
      <c r="D135" s="65" t="s">
        <v>68</v>
      </c>
      <c r="E135" s="65">
        <v>35.601999999999997</v>
      </c>
      <c r="F135" s="207">
        <f t="shared" si="10"/>
        <v>389485.87999999995</v>
      </c>
      <c r="G135" s="62">
        <v>45931</v>
      </c>
      <c r="H135" s="65" t="s">
        <v>471</v>
      </c>
      <c r="I135" s="43" t="s">
        <v>12</v>
      </c>
      <c r="J135" s="63">
        <v>45926</v>
      </c>
      <c r="K135" s="63">
        <v>45937</v>
      </c>
      <c r="L135" s="64">
        <f t="shared" si="11"/>
        <v>11</v>
      </c>
      <c r="M135" s="64" t="s">
        <v>279</v>
      </c>
      <c r="N135" s="66"/>
    </row>
    <row r="136" spans="2:14" x14ac:dyDescent="0.35">
      <c r="B136" s="43">
        <v>131</v>
      </c>
      <c r="C136" s="65" t="s">
        <v>208</v>
      </c>
      <c r="D136" s="65" t="s">
        <v>65</v>
      </c>
      <c r="E136" s="68">
        <v>36.159999999999997</v>
      </c>
      <c r="F136" s="207">
        <f t="shared" si="10"/>
        <v>395590.39999999997</v>
      </c>
      <c r="G136" s="62">
        <v>45901</v>
      </c>
      <c r="H136" s="43" t="s">
        <v>522</v>
      </c>
      <c r="I136" s="43" t="s">
        <v>12</v>
      </c>
      <c r="J136" s="63">
        <v>45926</v>
      </c>
      <c r="K136" s="63">
        <v>45930</v>
      </c>
      <c r="L136" s="64">
        <f t="shared" ref="L136:L141" si="12">K136-J136</f>
        <v>4</v>
      </c>
      <c r="M136" s="64" t="s">
        <v>781</v>
      </c>
      <c r="N136" s="66"/>
    </row>
    <row r="137" spans="2:14" x14ac:dyDescent="0.35">
      <c r="B137" s="43">
        <v>132</v>
      </c>
      <c r="C137" s="65" t="s">
        <v>251</v>
      </c>
      <c r="D137" s="65" t="s">
        <v>203</v>
      </c>
      <c r="E137" s="65">
        <v>55.451000000000001</v>
      </c>
      <c r="F137" s="65">
        <f t="shared" si="10"/>
        <v>606633.94000000006</v>
      </c>
      <c r="G137" s="62">
        <v>45931</v>
      </c>
      <c r="H137" s="43" t="s">
        <v>540</v>
      </c>
      <c r="I137" s="43" t="s">
        <v>12</v>
      </c>
      <c r="J137" s="63">
        <v>45926</v>
      </c>
      <c r="K137" s="63">
        <v>45942</v>
      </c>
      <c r="L137" s="64">
        <f t="shared" si="12"/>
        <v>16</v>
      </c>
      <c r="M137" s="64" t="s">
        <v>781</v>
      </c>
      <c r="N137" s="66"/>
    </row>
    <row r="138" spans="2:14" x14ac:dyDescent="0.35">
      <c r="B138" s="43">
        <v>133</v>
      </c>
      <c r="C138" s="65" t="s">
        <v>234</v>
      </c>
      <c r="D138" s="65" t="s">
        <v>65</v>
      </c>
      <c r="E138" s="61">
        <v>36.159755999999994</v>
      </c>
      <c r="F138" s="207">
        <f t="shared" ref="F138:F142" si="13">E138*10940</f>
        <v>395587.73063999997</v>
      </c>
      <c r="G138" s="62">
        <v>45931</v>
      </c>
      <c r="H138" s="43" t="s">
        <v>528</v>
      </c>
      <c r="I138" s="43" t="s">
        <v>12</v>
      </c>
      <c r="J138" s="144">
        <v>45930</v>
      </c>
      <c r="K138" s="63">
        <v>45942</v>
      </c>
      <c r="L138" s="64">
        <f t="shared" si="12"/>
        <v>12</v>
      </c>
      <c r="M138" s="64" t="s">
        <v>781</v>
      </c>
      <c r="N138" s="66"/>
    </row>
    <row r="139" spans="2:14" x14ac:dyDescent="0.35">
      <c r="B139" s="43">
        <v>134</v>
      </c>
      <c r="C139" s="65" t="s">
        <v>436</v>
      </c>
      <c r="D139" s="65" t="s">
        <v>65</v>
      </c>
      <c r="E139" s="68">
        <v>36.159999999999997</v>
      </c>
      <c r="F139" s="207">
        <f t="shared" si="13"/>
        <v>395590.39999999997</v>
      </c>
      <c r="G139" s="62">
        <v>45931</v>
      </c>
      <c r="H139" s="43" t="s">
        <v>539</v>
      </c>
      <c r="I139" s="43" t="s">
        <v>12</v>
      </c>
      <c r="J139" s="144">
        <v>45930</v>
      </c>
      <c r="K139" s="63">
        <v>45938</v>
      </c>
      <c r="L139" s="64">
        <f t="shared" si="12"/>
        <v>8</v>
      </c>
      <c r="M139" s="64" t="s">
        <v>781</v>
      </c>
      <c r="N139" s="66"/>
    </row>
    <row r="140" spans="2:14" x14ac:dyDescent="0.35">
      <c r="B140" s="43">
        <v>135</v>
      </c>
      <c r="C140" s="65" t="s">
        <v>199</v>
      </c>
      <c r="D140" s="65" t="s">
        <v>200</v>
      </c>
      <c r="E140" s="65">
        <v>124.95</v>
      </c>
      <c r="F140" s="207">
        <f t="shared" si="13"/>
        <v>1366953</v>
      </c>
      <c r="G140" s="62">
        <v>45931</v>
      </c>
      <c r="H140" s="65" t="s">
        <v>524</v>
      </c>
      <c r="I140" s="43" t="s">
        <v>12</v>
      </c>
      <c r="J140" s="63">
        <v>45931</v>
      </c>
      <c r="K140" s="63">
        <v>45956</v>
      </c>
      <c r="L140" s="64">
        <f t="shared" si="12"/>
        <v>25</v>
      </c>
      <c r="M140" s="64" t="s">
        <v>781</v>
      </c>
      <c r="N140" s="66"/>
    </row>
    <row r="141" spans="2:14" x14ac:dyDescent="0.35">
      <c r="B141" s="43">
        <v>136</v>
      </c>
      <c r="C141" s="65" t="s">
        <v>227</v>
      </c>
      <c r="D141" s="65" t="s">
        <v>228</v>
      </c>
      <c r="E141" s="65">
        <v>81.828000000000003</v>
      </c>
      <c r="F141" s="207">
        <f t="shared" si="13"/>
        <v>895198.32000000007</v>
      </c>
      <c r="G141" s="62">
        <v>45931</v>
      </c>
      <c r="H141" s="43" t="s">
        <v>522</v>
      </c>
      <c r="I141" s="43" t="s">
        <v>12</v>
      </c>
      <c r="J141" s="63">
        <v>45931</v>
      </c>
      <c r="K141" s="63">
        <v>45942</v>
      </c>
      <c r="L141" s="64">
        <f t="shared" si="12"/>
        <v>11</v>
      </c>
      <c r="M141" s="64" t="s">
        <v>781</v>
      </c>
      <c r="N141" s="66"/>
    </row>
    <row r="142" spans="2:14" x14ac:dyDescent="0.35">
      <c r="B142" s="43">
        <v>137</v>
      </c>
      <c r="C142" s="65" t="s">
        <v>434</v>
      </c>
      <c r="D142" s="65" t="s">
        <v>65</v>
      </c>
      <c r="E142" s="61">
        <v>36.159755999999994</v>
      </c>
      <c r="F142" s="207">
        <f t="shared" si="13"/>
        <v>395587.73063999997</v>
      </c>
      <c r="G142" s="62">
        <v>45931</v>
      </c>
      <c r="H142" s="43" t="s">
        <v>546</v>
      </c>
      <c r="I142" s="43" t="s">
        <v>12</v>
      </c>
      <c r="J142" s="63">
        <v>45926</v>
      </c>
      <c r="K142" s="63">
        <v>45931</v>
      </c>
      <c r="L142" s="64">
        <f t="shared" ref="L142:L159" si="14">K142-J142</f>
        <v>5</v>
      </c>
      <c r="M142" s="64" t="s">
        <v>279</v>
      </c>
      <c r="N142" s="66"/>
    </row>
    <row r="143" spans="2:14" x14ac:dyDescent="0.35">
      <c r="B143" s="43">
        <v>138</v>
      </c>
      <c r="C143" s="65" t="s">
        <v>496</v>
      </c>
      <c r="D143" s="65" t="s">
        <v>65</v>
      </c>
      <c r="E143" s="61">
        <v>36.159755999999994</v>
      </c>
      <c r="F143" s="207">
        <f t="shared" ref="F143:F144" si="15">E143*10940</f>
        <v>395587.73063999997</v>
      </c>
      <c r="G143" s="62">
        <v>45931</v>
      </c>
      <c r="H143" s="43" t="s">
        <v>546</v>
      </c>
      <c r="I143" s="43" t="s">
        <v>12</v>
      </c>
      <c r="J143" s="63">
        <v>45932</v>
      </c>
      <c r="K143" s="63">
        <v>45940</v>
      </c>
      <c r="L143" s="64">
        <f t="shared" si="14"/>
        <v>8</v>
      </c>
      <c r="M143" s="64" t="s">
        <v>279</v>
      </c>
      <c r="N143" s="66"/>
    </row>
    <row r="144" spans="2:14" x14ac:dyDescent="0.35">
      <c r="B144" s="43">
        <v>139</v>
      </c>
      <c r="C144" s="65" t="s">
        <v>265</v>
      </c>
      <c r="D144" s="65" t="s">
        <v>68</v>
      </c>
      <c r="E144" s="65">
        <v>35.601999999999997</v>
      </c>
      <c r="F144" s="207">
        <f t="shared" si="15"/>
        <v>389485.87999999995</v>
      </c>
      <c r="G144" s="62">
        <v>45931</v>
      </c>
      <c r="H144" s="65" t="s">
        <v>471</v>
      </c>
      <c r="I144" s="43" t="s">
        <v>12</v>
      </c>
      <c r="J144" s="63">
        <v>45938</v>
      </c>
      <c r="K144" s="63">
        <v>45946</v>
      </c>
      <c r="L144" s="64">
        <f t="shared" si="14"/>
        <v>8</v>
      </c>
      <c r="M144" s="64" t="s">
        <v>279</v>
      </c>
      <c r="N144" s="66"/>
    </row>
    <row r="145" spans="2:14" x14ac:dyDescent="0.35">
      <c r="B145" s="43">
        <v>140</v>
      </c>
      <c r="C145" s="65" t="s">
        <v>464</v>
      </c>
      <c r="D145" s="65" t="s">
        <v>65</v>
      </c>
      <c r="E145" s="61">
        <v>36.159755999999994</v>
      </c>
      <c r="F145" s="207">
        <f t="shared" ref="F145:F146" si="16">E145*10940</f>
        <v>395587.73063999997</v>
      </c>
      <c r="G145" s="62">
        <v>45931</v>
      </c>
      <c r="H145" s="43" t="s">
        <v>539</v>
      </c>
      <c r="I145" s="43" t="s">
        <v>12</v>
      </c>
      <c r="J145" s="63">
        <v>45939</v>
      </c>
      <c r="K145" s="63">
        <v>45946</v>
      </c>
      <c r="L145" s="64">
        <f t="shared" si="14"/>
        <v>7</v>
      </c>
      <c r="M145" s="64" t="s">
        <v>279</v>
      </c>
      <c r="N145" s="66"/>
    </row>
    <row r="146" spans="2:14" x14ac:dyDescent="0.35">
      <c r="B146" s="43">
        <v>141</v>
      </c>
      <c r="C146" s="65" t="s">
        <v>220</v>
      </c>
      <c r="D146" s="65" t="s">
        <v>77</v>
      </c>
      <c r="E146" s="65">
        <v>37.930999999999997</v>
      </c>
      <c r="F146" s="65">
        <f t="shared" si="16"/>
        <v>414965.13999999996</v>
      </c>
      <c r="G146" s="62">
        <v>45931</v>
      </c>
      <c r="H146" s="43" t="s">
        <v>527</v>
      </c>
      <c r="I146" s="43" t="s">
        <v>12</v>
      </c>
      <c r="J146" s="63">
        <v>45940</v>
      </c>
      <c r="K146" s="63">
        <v>45948</v>
      </c>
      <c r="L146" s="64">
        <f t="shared" si="14"/>
        <v>8</v>
      </c>
      <c r="M146" s="64" t="s">
        <v>781</v>
      </c>
      <c r="N146" s="66"/>
    </row>
    <row r="147" spans="2:14" x14ac:dyDescent="0.35">
      <c r="B147" s="43">
        <v>142</v>
      </c>
      <c r="C147" s="65" t="s">
        <v>465</v>
      </c>
      <c r="D147" s="65" t="s">
        <v>65</v>
      </c>
      <c r="E147" s="61">
        <v>36.159755999999994</v>
      </c>
      <c r="F147" s="207">
        <f t="shared" ref="F147:F148" si="17">E147*10940</f>
        <v>395587.73063999997</v>
      </c>
      <c r="G147" s="62">
        <v>45931</v>
      </c>
      <c r="H147" s="43" t="s">
        <v>546</v>
      </c>
      <c r="I147" s="43" t="s">
        <v>12</v>
      </c>
      <c r="J147" s="63">
        <v>45940</v>
      </c>
      <c r="K147" s="63">
        <v>45945</v>
      </c>
      <c r="L147" s="64">
        <f t="shared" si="14"/>
        <v>5</v>
      </c>
      <c r="M147" s="64" t="s">
        <v>279</v>
      </c>
      <c r="N147" s="66"/>
    </row>
    <row r="148" spans="2:14" x14ac:dyDescent="0.35">
      <c r="B148" s="43">
        <v>143</v>
      </c>
      <c r="C148" s="65" t="s">
        <v>504</v>
      </c>
      <c r="D148" s="65" t="s">
        <v>475</v>
      </c>
      <c r="E148" s="68">
        <v>65.87</v>
      </c>
      <c r="F148" s="65">
        <f t="shared" si="17"/>
        <v>720617.8</v>
      </c>
      <c r="G148" s="62">
        <v>45931</v>
      </c>
      <c r="H148" s="43" t="s">
        <v>277</v>
      </c>
      <c r="I148" s="43" t="s">
        <v>12</v>
      </c>
      <c r="J148" s="63">
        <v>45931</v>
      </c>
      <c r="K148" s="63">
        <v>45942</v>
      </c>
      <c r="L148" s="64">
        <f t="shared" si="14"/>
        <v>11</v>
      </c>
      <c r="M148" s="64" t="s">
        <v>781</v>
      </c>
      <c r="N148" s="65"/>
    </row>
    <row r="149" spans="2:14" x14ac:dyDescent="0.35">
      <c r="B149" s="43">
        <v>144</v>
      </c>
      <c r="C149" s="65" t="s">
        <v>122</v>
      </c>
      <c r="D149" s="65" t="s">
        <v>123</v>
      </c>
      <c r="E149" s="68">
        <v>70.739999999999995</v>
      </c>
      <c r="F149" s="207">
        <f t="shared" ref="F149:F150" si="18">E149*10940</f>
        <v>773895.6</v>
      </c>
      <c r="G149" s="62">
        <v>45931</v>
      </c>
      <c r="H149" s="43" t="s">
        <v>277</v>
      </c>
      <c r="I149" s="43" t="s">
        <v>12</v>
      </c>
      <c r="J149" s="63">
        <v>45943</v>
      </c>
      <c r="K149" s="63">
        <v>45956</v>
      </c>
      <c r="L149" s="64">
        <f t="shared" si="14"/>
        <v>13</v>
      </c>
      <c r="M149" s="64" t="s">
        <v>781</v>
      </c>
      <c r="N149" s="65"/>
    </row>
    <row r="150" spans="2:14" x14ac:dyDescent="0.35">
      <c r="B150" s="43">
        <v>145</v>
      </c>
      <c r="C150" s="65" t="s">
        <v>408</v>
      </c>
      <c r="D150" s="65" t="s">
        <v>203</v>
      </c>
      <c r="E150" s="65">
        <v>55.451000000000001</v>
      </c>
      <c r="F150" s="65">
        <f t="shared" si="18"/>
        <v>606633.94000000006</v>
      </c>
      <c r="G150" s="62">
        <v>45931</v>
      </c>
      <c r="H150" s="43" t="s">
        <v>528</v>
      </c>
      <c r="I150" s="43" t="s">
        <v>12</v>
      </c>
      <c r="J150" s="144">
        <v>45943</v>
      </c>
      <c r="K150" s="144">
        <v>45954</v>
      </c>
      <c r="L150" s="64">
        <f t="shared" si="14"/>
        <v>11</v>
      </c>
      <c r="M150" s="64" t="s">
        <v>781</v>
      </c>
      <c r="N150" s="66"/>
    </row>
    <row r="151" spans="2:14" x14ac:dyDescent="0.35">
      <c r="B151" s="43">
        <v>146</v>
      </c>
      <c r="C151" s="65" t="s">
        <v>483</v>
      </c>
      <c r="D151" s="65" t="s">
        <v>65</v>
      </c>
      <c r="E151" s="61">
        <v>36.159755999999994</v>
      </c>
      <c r="F151" s="207">
        <f t="shared" ref="F151:F163" si="19">E151*10940</f>
        <v>395587.73063999997</v>
      </c>
      <c r="G151" s="62">
        <v>45931</v>
      </c>
      <c r="H151" s="43" t="s">
        <v>540</v>
      </c>
      <c r="I151" s="43" t="s">
        <v>12</v>
      </c>
      <c r="J151" s="144">
        <v>45943</v>
      </c>
      <c r="K151" s="144">
        <v>45948</v>
      </c>
      <c r="L151" s="64">
        <f t="shared" si="14"/>
        <v>5</v>
      </c>
      <c r="M151" s="64" t="s">
        <v>279</v>
      </c>
      <c r="N151" s="66"/>
    </row>
    <row r="152" spans="2:14" x14ac:dyDescent="0.35">
      <c r="B152" s="43">
        <v>147</v>
      </c>
      <c r="C152" s="65" t="s">
        <v>179</v>
      </c>
      <c r="D152" s="65" t="s">
        <v>77</v>
      </c>
      <c r="E152" s="65">
        <v>37.930999999999997</v>
      </c>
      <c r="F152" s="65">
        <f t="shared" si="19"/>
        <v>414965.13999999996</v>
      </c>
      <c r="G152" s="62">
        <v>45931</v>
      </c>
      <c r="H152" s="65" t="s">
        <v>523</v>
      </c>
      <c r="I152" s="43" t="s">
        <v>12</v>
      </c>
      <c r="J152" s="144">
        <v>45935</v>
      </c>
      <c r="K152" s="144">
        <v>45948</v>
      </c>
      <c r="L152" s="64">
        <f t="shared" si="14"/>
        <v>13</v>
      </c>
      <c r="M152" s="64" t="s">
        <v>781</v>
      </c>
      <c r="N152" s="66"/>
    </row>
    <row r="153" spans="2:14" x14ac:dyDescent="0.35">
      <c r="B153" s="43">
        <v>148</v>
      </c>
      <c r="C153" s="65" t="s">
        <v>380</v>
      </c>
      <c r="D153" s="65" t="s">
        <v>231</v>
      </c>
      <c r="E153" s="65">
        <v>77.076999999999998</v>
      </c>
      <c r="F153" s="65">
        <f t="shared" si="19"/>
        <v>843222.38</v>
      </c>
      <c r="G153" s="62">
        <v>45931</v>
      </c>
      <c r="H153" s="43" t="s">
        <v>525</v>
      </c>
      <c r="I153" s="43" t="s">
        <v>12</v>
      </c>
      <c r="J153" s="144">
        <v>45935</v>
      </c>
      <c r="K153" s="144">
        <v>45943</v>
      </c>
      <c r="L153" s="64">
        <f t="shared" si="14"/>
        <v>8</v>
      </c>
      <c r="M153" s="64" t="s">
        <v>781</v>
      </c>
      <c r="N153" s="65"/>
    </row>
    <row r="154" spans="2:14" x14ac:dyDescent="0.35">
      <c r="B154" s="43">
        <v>149</v>
      </c>
      <c r="C154" s="65" t="s">
        <v>506</v>
      </c>
      <c r="D154" s="65" t="s">
        <v>170</v>
      </c>
      <c r="E154" s="65">
        <v>65.028000000000006</v>
      </c>
      <c r="F154" s="65">
        <f t="shared" si="19"/>
        <v>711406.32000000007</v>
      </c>
      <c r="G154" s="62">
        <v>45931</v>
      </c>
      <c r="H154" s="43" t="s">
        <v>525</v>
      </c>
      <c r="I154" s="43" t="s">
        <v>12</v>
      </c>
      <c r="J154" s="144">
        <v>45944</v>
      </c>
      <c r="K154" s="144">
        <v>45951</v>
      </c>
      <c r="L154" s="64">
        <f t="shared" si="14"/>
        <v>7</v>
      </c>
      <c r="M154" s="64" t="s">
        <v>781</v>
      </c>
      <c r="N154" s="66"/>
    </row>
    <row r="155" spans="2:14" x14ac:dyDescent="0.35">
      <c r="B155" s="43">
        <v>150</v>
      </c>
      <c r="C155" s="65" t="s">
        <v>521</v>
      </c>
      <c r="D155" s="65" t="s">
        <v>68</v>
      </c>
      <c r="E155" s="65">
        <v>35.601999999999997</v>
      </c>
      <c r="F155" s="65">
        <f t="shared" si="19"/>
        <v>389485.87999999995</v>
      </c>
      <c r="G155" s="62">
        <v>45931</v>
      </c>
      <c r="H155" s="43" t="s">
        <v>539</v>
      </c>
      <c r="I155" s="65" t="s">
        <v>12</v>
      </c>
      <c r="J155" s="144">
        <v>45946</v>
      </c>
      <c r="K155" s="144">
        <v>45951</v>
      </c>
      <c r="L155" s="64">
        <f t="shared" si="14"/>
        <v>5</v>
      </c>
      <c r="M155" s="494" t="s">
        <v>279</v>
      </c>
      <c r="N155" s="65"/>
    </row>
    <row r="156" spans="2:14" x14ac:dyDescent="0.35">
      <c r="B156" s="43">
        <v>151</v>
      </c>
      <c r="C156" s="65" t="s">
        <v>469</v>
      </c>
      <c r="D156" s="65" t="s">
        <v>203</v>
      </c>
      <c r="E156" s="65">
        <v>55.451000000000001</v>
      </c>
      <c r="F156" s="65">
        <f t="shared" si="19"/>
        <v>606633.94000000006</v>
      </c>
      <c r="G156" s="62">
        <v>45931</v>
      </c>
      <c r="H156" s="43" t="s">
        <v>546</v>
      </c>
      <c r="I156" s="65" t="s">
        <v>12</v>
      </c>
      <c r="J156" s="144">
        <v>45946</v>
      </c>
      <c r="K156" s="144">
        <v>45955</v>
      </c>
      <c r="L156" s="494">
        <f t="shared" si="14"/>
        <v>9</v>
      </c>
      <c r="M156" s="494" t="s">
        <v>279</v>
      </c>
      <c r="N156" s="66"/>
    </row>
    <row r="157" spans="2:14" x14ac:dyDescent="0.35">
      <c r="B157" s="43">
        <v>152</v>
      </c>
      <c r="C157" s="65" t="s">
        <v>400</v>
      </c>
      <c r="D157" s="65" t="s">
        <v>401</v>
      </c>
      <c r="E157" s="65">
        <v>62.116</v>
      </c>
      <c r="F157" s="65">
        <f t="shared" si="19"/>
        <v>679549.04</v>
      </c>
      <c r="G157" s="62">
        <v>45962</v>
      </c>
      <c r="H157" s="65" t="s">
        <v>471</v>
      </c>
      <c r="I157" s="65" t="s">
        <v>12</v>
      </c>
      <c r="J157" s="144">
        <v>45946</v>
      </c>
      <c r="K157" s="144">
        <v>45969</v>
      </c>
      <c r="L157" s="494">
        <f t="shared" si="14"/>
        <v>23</v>
      </c>
      <c r="M157" s="494" t="s">
        <v>279</v>
      </c>
      <c r="N157" s="66"/>
    </row>
    <row r="158" spans="2:14" x14ac:dyDescent="0.35">
      <c r="B158" s="43">
        <v>153</v>
      </c>
      <c r="C158" s="65" t="s">
        <v>248</v>
      </c>
      <c r="D158" s="65" t="s">
        <v>126</v>
      </c>
      <c r="E158" s="65">
        <v>59.500999999999998</v>
      </c>
      <c r="F158" s="65">
        <f t="shared" si="19"/>
        <v>650940.93999999994</v>
      </c>
      <c r="G158" s="62">
        <v>45962</v>
      </c>
      <c r="H158" s="43" t="s">
        <v>540</v>
      </c>
      <c r="I158" s="65" t="s">
        <v>12</v>
      </c>
      <c r="J158" s="144">
        <v>45949</v>
      </c>
      <c r="K158" s="144">
        <v>45963</v>
      </c>
      <c r="L158" s="494">
        <f t="shared" si="14"/>
        <v>14</v>
      </c>
      <c r="M158" s="494" t="s">
        <v>279</v>
      </c>
      <c r="N158" s="66"/>
    </row>
    <row r="159" spans="2:14" x14ac:dyDescent="0.35">
      <c r="B159" s="43">
        <v>154</v>
      </c>
      <c r="C159" s="65" t="s">
        <v>205</v>
      </c>
      <c r="D159" s="65" t="s">
        <v>206</v>
      </c>
      <c r="E159" s="68">
        <v>57.96</v>
      </c>
      <c r="F159" s="207">
        <f t="shared" si="19"/>
        <v>634082.4</v>
      </c>
      <c r="G159" s="62">
        <v>45962</v>
      </c>
      <c r="H159" s="43" t="s">
        <v>527</v>
      </c>
      <c r="I159" s="65" t="s">
        <v>12</v>
      </c>
      <c r="J159" s="144">
        <v>45949</v>
      </c>
      <c r="K159" s="144">
        <v>45963</v>
      </c>
      <c r="L159" s="494">
        <f t="shared" si="14"/>
        <v>14</v>
      </c>
      <c r="M159" s="64" t="s">
        <v>781</v>
      </c>
      <c r="N159" s="66"/>
    </row>
    <row r="160" spans="2:14" x14ac:dyDescent="0.35">
      <c r="B160" s="43">
        <v>155</v>
      </c>
      <c r="C160" s="65" t="s">
        <v>323</v>
      </c>
      <c r="D160" s="65" t="s">
        <v>65</v>
      </c>
      <c r="E160" s="61">
        <v>36.159755999999994</v>
      </c>
      <c r="F160" s="207">
        <f t="shared" si="19"/>
        <v>395587.73063999997</v>
      </c>
      <c r="G160" s="62">
        <v>45931</v>
      </c>
      <c r="H160" s="43" t="s">
        <v>539</v>
      </c>
      <c r="I160" s="65" t="s">
        <v>12</v>
      </c>
      <c r="J160" s="144">
        <v>45952</v>
      </c>
      <c r="K160" s="144">
        <v>45960</v>
      </c>
      <c r="L160" s="494">
        <f t="shared" ref="L160:L227" si="20">K160-J160</f>
        <v>8</v>
      </c>
      <c r="M160" s="494" t="s">
        <v>279</v>
      </c>
      <c r="N160" s="66"/>
    </row>
    <row r="161" spans="2:14" x14ac:dyDescent="0.35">
      <c r="B161" s="43">
        <v>156</v>
      </c>
      <c r="C161" s="65" t="s">
        <v>149</v>
      </c>
      <c r="D161" s="65" t="s">
        <v>150</v>
      </c>
      <c r="E161" s="65">
        <v>67.262</v>
      </c>
      <c r="F161" s="65">
        <f t="shared" si="19"/>
        <v>735846.28</v>
      </c>
      <c r="G161" s="62">
        <v>45931</v>
      </c>
      <c r="H161" s="43" t="s">
        <v>525</v>
      </c>
      <c r="I161" s="65" t="s">
        <v>12</v>
      </c>
      <c r="J161" s="144">
        <v>45952</v>
      </c>
      <c r="K161" s="144">
        <v>45961</v>
      </c>
      <c r="L161" s="494">
        <f t="shared" si="20"/>
        <v>9</v>
      </c>
      <c r="M161" s="64" t="s">
        <v>781</v>
      </c>
      <c r="N161" s="66"/>
    </row>
    <row r="162" spans="2:14" x14ac:dyDescent="0.35">
      <c r="B162" s="43">
        <v>157</v>
      </c>
      <c r="C162" s="65" t="s">
        <v>237</v>
      </c>
      <c r="D162" s="65" t="s">
        <v>170</v>
      </c>
      <c r="E162" s="65">
        <v>65.028000000000006</v>
      </c>
      <c r="F162" s="65">
        <f t="shared" si="19"/>
        <v>711406.32000000007</v>
      </c>
      <c r="G162" s="62">
        <v>45962</v>
      </c>
      <c r="H162" s="43" t="s">
        <v>528</v>
      </c>
      <c r="I162" s="65" t="s">
        <v>12</v>
      </c>
      <c r="J162" s="144">
        <v>45955</v>
      </c>
      <c r="K162" s="144">
        <v>45971</v>
      </c>
      <c r="L162" s="494">
        <f t="shared" si="20"/>
        <v>16</v>
      </c>
      <c r="M162" s="64" t="s">
        <v>781</v>
      </c>
      <c r="N162" s="66"/>
    </row>
    <row r="163" spans="2:14" x14ac:dyDescent="0.35">
      <c r="B163" s="43">
        <v>158</v>
      </c>
      <c r="C163" s="65" t="s">
        <v>552</v>
      </c>
      <c r="D163" s="65" t="s">
        <v>77</v>
      </c>
      <c r="E163" s="65">
        <v>37.930999999999997</v>
      </c>
      <c r="F163" s="207">
        <f t="shared" si="19"/>
        <v>414965.13999999996</v>
      </c>
      <c r="G163" s="62">
        <v>45962</v>
      </c>
      <c r="H163" s="65" t="s">
        <v>524</v>
      </c>
      <c r="I163" s="65" t="s">
        <v>12</v>
      </c>
      <c r="J163" s="144">
        <v>45957</v>
      </c>
      <c r="K163" s="144">
        <v>45972</v>
      </c>
      <c r="L163" s="494">
        <f t="shared" si="20"/>
        <v>15</v>
      </c>
      <c r="M163" s="64" t="s">
        <v>781</v>
      </c>
      <c r="N163" s="66"/>
    </row>
    <row r="164" spans="2:14" x14ac:dyDescent="0.35">
      <c r="B164" s="43">
        <v>159</v>
      </c>
      <c r="C164" s="65" t="s">
        <v>422</v>
      </c>
      <c r="D164" s="65" t="s">
        <v>65</v>
      </c>
      <c r="E164" s="61">
        <v>36.159755999999994</v>
      </c>
      <c r="F164" s="207">
        <f t="shared" ref="F164" si="21">E164*10940</f>
        <v>395587.73063999997</v>
      </c>
      <c r="G164" s="62">
        <v>45962</v>
      </c>
      <c r="H164" s="43" t="s">
        <v>277</v>
      </c>
      <c r="I164" s="65" t="s">
        <v>12</v>
      </c>
      <c r="J164" s="144">
        <v>45957</v>
      </c>
      <c r="K164" s="144">
        <v>45966</v>
      </c>
      <c r="L164" s="494">
        <f t="shared" si="20"/>
        <v>9</v>
      </c>
      <c r="M164" s="64" t="s">
        <v>781</v>
      </c>
      <c r="N164" s="66"/>
    </row>
    <row r="165" spans="2:14" x14ac:dyDescent="0.35">
      <c r="B165" s="43">
        <v>160</v>
      </c>
      <c r="C165" s="65" t="s">
        <v>454</v>
      </c>
      <c r="D165" s="65" t="s">
        <v>65</v>
      </c>
      <c r="E165" s="61">
        <v>36.159755999999994</v>
      </c>
      <c r="F165" s="207">
        <f t="shared" ref="F165" si="22">E165*10940</f>
        <v>395587.73063999997</v>
      </c>
      <c r="G165" s="62">
        <v>45962</v>
      </c>
      <c r="H165" s="43" t="s">
        <v>546</v>
      </c>
      <c r="I165" s="65" t="s">
        <v>12</v>
      </c>
      <c r="J165" s="144">
        <v>45956</v>
      </c>
      <c r="K165" s="144">
        <v>45964</v>
      </c>
      <c r="L165" s="494">
        <f t="shared" si="20"/>
        <v>8</v>
      </c>
      <c r="M165" s="494" t="s">
        <v>279</v>
      </c>
      <c r="N165" s="66"/>
    </row>
    <row r="166" spans="2:14" x14ac:dyDescent="0.35">
      <c r="B166" s="43">
        <v>161</v>
      </c>
      <c r="C166" s="65" t="s">
        <v>490</v>
      </c>
      <c r="D166" s="65" t="s">
        <v>65</v>
      </c>
      <c r="E166" s="61">
        <v>36.159755999999994</v>
      </c>
      <c r="F166" s="207">
        <f t="shared" ref="F166:F182" si="23">E166*10940</f>
        <v>395587.73063999997</v>
      </c>
      <c r="G166" s="62">
        <v>45962</v>
      </c>
      <c r="H166" s="65" t="s">
        <v>787</v>
      </c>
      <c r="I166" s="65" t="s">
        <v>12</v>
      </c>
      <c r="J166" s="144">
        <v>45957</v>
      </c>
      <c r="K166" s="144">
        <v>45985</v>
      </c>
      <c r="L166" s="494">
        <f t="shared" si="20"/>
        <v>28</v>
      </c>
      <c r="M166" s="494" t="s">
        <v>279</v>
      </c>
      <c r="N166" s="66"/>
    </row>
    <row r="167" spans="2:14" x14ac:dyDescent="0.35">
      <c r="B167" s="43">
        <v>162</v>
      </c>
      <c r="C167" s="65" t="s">
        <v>383</v>
      </c>
      <c r="D167" s="65" t="s">
        <v>68</v>
      </c>
      <c r="E167" s="65">
        <v>35.601999999999997</v>
      </c>
      <c r="F167" s="207">
        <f t="shared" si="23"/>
        <v>389485.87999999995</v>
      </c>
      <c r="G167" s="62">
        <v>45962</v>
      </c>
      <c r="H167" s="43" t="s">
        <v>539</v>
      </c>
      <c r="I167" s="65" t="s">
        <v>12</v>
      </c>
      <c r="J167" s="144">
        <v>45961</v>
      </c>
      <c r="K167" s="144">
        <v>45967</v>
      </c>
      <c r="L167" s="494">
        <f t="shared" si="20"/>
        <v>6</v>
      </c>
      <c r="M167" s="494" t="s">
        <v>279</v>
      </c>
      <c r="N167" s="66"/>
    </row>
    <row r="168" spans="2:14" x14ac:dyDescent="0.35">
      <c r="B168" s="43">
        <v>163</v>
      </c>
      <c r="C168" s="65" t="s">
        <v>557</v>
      </c>
      <c r="D168" s="65" t="s">
        <v>57</v>
      </c>
      <c r="E168" s="61">
        <v>45.697022000000004</v>
      </c>
      <c r="F168" s="207">
        <f t="shared" si="23"/>
        <v>499925.42068000004</v>
      </c>
      <c r="G168" s="62">
        <v>45962</v>
      </c>
      <c r="H168" s="43" t="s">
        <v>525</v>
      </c>
      <c r="I168" s="65" t="s">
        <v>12</v>
      </c>
      <c r="J168" s="144">
        <v>45962</v>
      </c>
      <c r="K168" s="144">
        <v>45970</v>
      </c>
      <c r="L168" s="494">
        <f t="shared" si="20"/>
        <v>8</v>
      </c>
      <c r="M168" s="64" t="s">
        <v>781</v>
      </c>
      <c r="N168" s="66"/>
    </row>
    <row r="169" spans="2:14" x14ac:dyDescent="0.35">
      <c r="B169" s="43">
        <v>164</v>
      </c>
      <c r="C169" s="65" t="s">
        <v>245</v>
      </c>
      <c r="D169" s="65" t="s">
        <v>77</v>
      </c>
      <c r="E169" s="65">
        <v>37.930999999999997</v>
      </c>
      <c r="F169" s="207">
        <f t="shared" si="23"/>
        <v>414965.13999999996</v>
      </c>
      <c r="G169" s="62">
        <v>45962</v>
      </c>
      <c r="H169" s="43" t="s">
        <v>527</v>
      </c>
      <c r="I169" s="65" t="s">
        <v>12</v>
      </c>
      <c r="J169" s="144">
        <v>45964</v>
      </c>
      <c r="K169" s="144">
        <v>45971</v>
      </c>
      <c r="L169" s="494">
        <f t="shared" si="20"/>
        <v>7</v>
      </c>
      <c r="M169" s="64" t="s">
        <v>781</v>
      </c>
      <c r="N169" s="66"/>
    </row>
    <row r="170" spans="2:14" x14ac:dyDescent="0.35">
      <c r="B170" s="43">
        <v>165</v>
      </c>
      <c r="C170" s="65" t="s">
        <v>433</v>
      </c>
      <c r="D170" s="65" t="s">
        <v>79</v>
      </c>
      <c r="E170" s="68">
        <v>34.79</v>
      </c>
      <c r="F170" s="207">
        <f t="shared" si="23"/>
        <v>380602.6</v>
      </c>
      <c r="G170" s="62">
        <v>45962</v>
      </c>
      <c r="H170" s="43" t="s">
        <v>540</v>
      </c>
      <c r="I170" s="65" t="s">
        <v>12</v>
      </c>
      <c r="J170" s="144">
        <v>45964</v>
      </c>
      <c r="K170" s="144">
        <v>45968</v>
      </c>
      <c r="L170" s="494">
        <f t="shared" si="20"/>
        <v>4</v>
      </c>
      <c r="M170" s="494" t="s">
        <v>279</v>
      </c>
      <c r="N170" s="66"/>
    </row>
    <row r="171" spans="2:14" x14ac:dyDescent="0.35">
      <c r="B171" s="43">
        <v>166</v>
      </c>
      <c r="C171" s="65" t="s">
        <v>273</v>
      </c>
      <c r="D171" s="65" t="s">
        <v>77</v>
      </c>
      <c r="E171" s="65">
        <v>37.930999999999997</v>
      </c>
      <c r="F171" s="207">
        <f t="shared" si="23"/>
        <v>414965.13999999996</v>
      </c>
      <c r="G171" s="62">
        <v>45962</v>
      </c>
      <c r="H171" s="43" t="s">
        <v>546</v>
      </c>
      <c r="I171" s="65" t="s">
        <v>12</v>
      </c>
      <c r="J171" s="144">
        <v>45965</v>
      </c>
      <c r="K171" s="144">
        <v>45974</v>
      </c>
      <c r="L171" s="494">
        <f t="shared" si="20"/>
        <v>9</v>
      </c>
      <c r="M171" s="494" t="s">
        <v>279</v>
      </c>
      <c r="N171" s="66"/>
    </row>
    <row r="172" spans="2:14" x14ac:dyDescent="0.35">
      <c r="B172" s="43">
        <v>167</v>
      </c>
      <c r="C172" s="65" t="s">
        <v>167</v>
      </c>
      <c r="D172" s="65" t="s">
        <v>132</v>
      </c>
      <c r="E172" s="65">
        <v>62.444000000000003</v>
      </c>
      <c r="F172" s="207">
        <f t="shared" si="23"/>
        <v>683137.36</v>
      </c>
      <c r="G172" s="62">
        <v>45962</v>
      </c>
      <c r="H172" s="43" t="s">
        <v>277</v>
      </c>
      <c r="I172" s="65" t="s">
        <v>12</v>
      </c>
      <c r="J172" s="144">
        <v>45967</v>
      </c>
      <c r="K172" s="144">
        <v>45979</v>
      </c>
      <c r="L172" s="494">
        <f t="shared" si="20"/>
        <v>12</v>
      </c>
      <c r="M172" s="64" t="s">
        <v>781</v>
      </c>
      <c r="N172" s="66"/>
    </row>
    <row r="173" spans="2:14" x14ac:dyDescent="0.35">
      <c r="B173" s="43">
        <v>168</v>
      </c>
      <c r="C173" s="65" t="s">
        <v>373</v>
      </c>
      <c r="D173" s="65" t="s">
        <v>65</v>
      </c>
      <c r="E173" s="61">
        <v>36.159755999999994</v>
      </c>
      <c r="F173" s="207">
        <f t="shared" si="23"/>
        <v>395587.73063999997</v>
      </c>
      <c r="G173" s="62">
        <v>45962</v>
      </c>
      <c r="H173" s="43" t="s">
        <v>539</v>
      </c>
      <c r="I173" s="65" t="s">
        <v>12</v>
      </c>
      <c r="J173" s="144">
        <v>45968</v>
      </c>
      <c r="K173" s="144">
        <v>45974</v>
      </c>
      <c r="L173" s="494">
        <f t="shared" si="20"/>
        <v>6</v>
      </c>
      <c r="M173" s="494" t="s">
        <v>279</v>
      </c>
      <c r="N173" s="66"/>
    </row>
    <row r="174" spans="2:14" x14ac:dyDescent="0.35">
      <c r="B174" s="43">
        <v>169</v>
      </c>
      <c r="C174" s="65" t="s">
        <v>412</v>
      </c>
      <c r="D174" s="65" t="s">
        <v>132</v>
      </c>
      <c r="E174" s="65">
        <v>62.444000000000003</v>
      </c>
      <c r="F174" s="207">
        <f t="shared" si="23"/>
        <v>683137.36</v>
      </c>
      <c r="G174" s="62">
        <v>45962</v>
      </c>
      <c r="H174" s="43" t="s">
        <v>540</v>
      </c>
      <c r="I174" s="65" t="s">
        <v>12</v>
      </c>
      <c r="J174" s="144">
        <v>45969</v>
      </c>
      <c r="K174" s="144">
        <v>45976</v>
      </c>
      <c r="L174" s="494">
        <f t="shared" si="20"/>
        <v>7</v>
      </c>
      <c r="M174" s="494" t="s">
        <v>279</v>
      </c>
      <c r="N174" s="66"/>
    </row>
    <row r="175" spans="2:14" x14ac:dyDescent="0.35">
      <c r="B175" s="43">
        <v>170</v>
      </c>
      <c r="C175" s="65" t="s">
        <v>214</v>
      </c>
      <c r="D175" s="65" t="s">
        <v>77</v>
      </c>
      <c r="E175" s="65">
        <v>37.930999999999997</v>
      </c>
      <c r="F175" s="207">
        <f t="shared" si="23"/>
        <v>414965.13999999996</v>
      </c>
      <c r="G175" s="62">
        <v>45962</v>
      </c>
      <c r="H175" s="43" t="s">
        <v>525</v>
      </c>
      <c r="I175" s="65" t="s">
        <v>12</v>
      </c>
      <c r="J175" s="144">
        <v>45971</v>
      </c>
      <c r="K175" s="144">
        <v>45977</v>
      </c>
      <c r="L175" s="494">
        <f t="shared" si="20"/>
        <v>6</v>
      </c>
      <c r="M175" s="64" t="s">
        <v>781</v>
      </c>
      <c r="N175" s="66"/>
    </row>
    <row r="176" spans="2:14" x14ac:dyDescent="0.35">
      <c r="B176" s="43">
        <v>171</v>
      </c>
      <c r="C176" s="65" t="s">
        <v>256</v>
      </c>
      <c r="D176" s="65" t="s">
        <v>63</v>
      </c>
      <c r="E176" s="61">
        <v>43.804423999999997</v>
      </c>
      <c r="F176" s="207">
        <f t="shared" si="23"/>
        <v>479220.39855999994</v>
      </c>
      <c r="G176" s="62">
        <v>45992</v>
      </c>
      <c r="H176" s="65" t="s">
        <v>471</v>
      </c>
      <c r="I176" s="65" t="s">
        <v>12</v>
      </c>
      <c r="J176" s="144">
        <v>45970</v>
      </c>
      <c r="K176" s="144">
        <v>46003</v>
      </c>
      <c r="L176" s="494">
        <f t="shared" si="20"/>
        <v>33</v>
      </c>
      <c r="M176" s="494" t="s">
        <v>279</v>
      </c>
      <c r="N176" s="66"/>
    </row>
    <row r="177" spans="2:14" x14ac:dyDescent="0.35">
      <c r="B177" s="43">
        <v>172</v>
      </c>
      <c r="C177" s="65" t="s">
        <v>516</v>
      </c>
      <c r="D177" s="65" t="s">
        <v>475</v>
      </c>
      <c r="E177" s="68">
        <v>65.87</v>
      </c>
      <c r="F177" s="207">
        <f t="shared" si="23"/>
        <v>720617.8</v>
      </c>
      <c r="G177" s="62">
        <v>45962</v>
      </c>
      <c r="H177" s="43" t="s">
        <v>788</v>
      </c>
      <c r="I177" s="65" t="s">
        <v>12</v>
      </c>
      <c r="J177" s="144">
        <v>45971</v>
      </c>
      <c r="K177" s="144">
        <v>45984</v>
      </c>
      <c r="L177" s="494">
        <f t="shared" si="20"/>
        <v>13</v>
      </c>
      <c r="M177" s="494" t="s">
        <v>279</v>
      </c>
      <c r="N177" s="66"/>
    </row>
    <row r="178" spans="2:14" x14ac:dyDescent="0.35">
      <c r="B178" s="43">
        <v>173</v>
      </c>
      <c r="C178" s="65" t="s">
        <v>544</v>
      </c>
      <c r="D178" s="66" t="s">
        <v>200</v>
      </c>
      <c r="E178" s="65">
        <v>124.95</v>
      </c>
      <c r="F178" s="207">
        <f t="shared" si="23"/>
        <v>1366953</v>
      </c>
      <c r="G178" s="62">
        <v>45992</v>
      </c>
      <c r="H178" s="43" t="s">
        <v>528</v>
      </c>
      <c r="I178" s="65" t="s">
        <v>12</v>
      </c>
      <c r="J178" s="144">
        <v>45972</v>
      </c>
      <c r="K178" s="144">
        <v>46000</v>
      </c>
      <c r="L178" s="494">
        <f t="shared" si="20"/>
        <v>28</v>
      </c>
      <c r="M178" s="64" t="s">
        <v>781</v>
      </c>
      <c r="N178" s="66"/>
    </row>
    <row r="179" spans="2:14" x14ac:dyDescent="0.35">
      <c r="B179" s="43">
        <v>174</v>
      </c>
      <c r="C179" s="65" t="s">
        <v>264</v>
      </c>
      <c r="D179" s="65" t="s">
        <v>77</v>
      </c>
      <c r="E179" s="65">
        <v>37.930999999999997</v>
      </c>
      <c r="F179" s="207">
        <f t="shared" si="23"/>
        <v>414965.13999999996</v>
      </c>
      <c r="G179" s="62">
        <v>45962</v>
      </c>
      <c r="H179" s="43" t="s">
        <v>527</v>
      </c>
      <c r="I179" s="65" t="s">
        <v>12</v>
      </c>
      <c r="J179" s="144">
        <v>45972</v>
      </c>
      <c r="K179" s="144">
        <v>45983</v>
      </c>
      <c r="L179" s="494">
        <f t="shared" si="20"/>
        <v>11</v>
      </c>
      <c r="M179" s="494" t="s">
        <v>279</v>
      </c>
      <c r="N179" s="66"/>
    </row>
    <row r="180" spans="2:14" x14ac:dyDescent="0.35">
      <c r="B180" s="43">
        <v>175</v>
      </c>
      <c r="C180" s="65" t="s">
        <v>694</v>
      </c>
      <c r="D180" s="65" t="s">
        <v>63</v>
      </c>
      <c r="E180" s="61">
        <v>43.804423999999997</v>
      </c>
      <c r="F180" s="207">
        <f t="shared" si="23"/>
        <v>479220.39855999994</v>
      </c>
      <c r="G180" s="62">
        <v>45962</v>
      </c>
      <c r="H180" s="65" t="s">
        <v>524</v>
      </c>
      <c r="I180" s="65" t="s">
        <v>12</v>
      </c>
      <c r="J180" s="144">
        <v>45973</v>
      </c>
      <c r="K180" s="144">
        <v>45986</v>
      </c>
      <c r="L180" s="494">
        <f t="shared" si="20"/>
        <v>13</v>
      </c>
      <c r="M180" s="64" t="s">
        <v>781</v>
      </c>
      <c r="N180" s="66"/>
    </row>
    <row r="181" spans="2:14" x14ac:dyDescent="0.35">
      <c r="B181" s="43">
        <v>176</v>
      </c>
      <c r="C181" s="65" t="s">
        <v>272</v>
      </c>
      <c r="D181" s="65" t="s">
        <v>65</v>
      </c>
      <c r="E181" s="61">
        <v>36.159755999999994</v>
      </c>
      <c r="F181" s="207">
        <f t="shared" si="23"/>
        <v>395587.73063999997</v>
      </c>
      <c r="G181" s="62">
        <v>45962</v>
      </c>
      <c r="H181" s="43" t="s">
        <v>546</v>
      </c>
      <c r="I181" s="65" t="s">
        <v>12</v>
      </c>
      <c r="J181" s="144">
        <v>45975</v>
      </c>
      <c r="K181" s="144">
        <v>45979</v>
      </c>
      <c r="L181" s="494">
        <f t="shared" si="20"/>
        <v>4</v>
      </c>
      <c r="M181" s="494" t="s">
        <v>279</v>
      </c>
      <c r="N181" s="65"/>
    </row>
    <row r="182" spans="2:14" x14ac:dyDescent="0.35">
      <c r="B182" s="43">
        <v>177</v>
      </c>
      <c r="C182" s="65" t="s">
        <v>372</v>
      </c>
      <c r="D182" s="65" t="s">
        <v>65</v>
      </c>
      <c r="E182" s="61">
        <v>36.159755999999994</v>
      </c>
      <c r="F182" s="207">
        <f t="shared" si="23"/>
        <v>395587.73063999997</v>
      </c>
      <c r="G182" s="62">
        <v>45962</v>
      </c>
      <c r="H182" s="43" t="s">
        <v>539</v>
      </c>
      <c r="I182" s="65" t="s">
        <v>12</v>
      </c>
      <c r="J182" s="144">
        <v>45975</v>
      </c>
      <c r="K182" s="144">
        <v>45981</v>
      </c>
      <c r="L182" s="494">
        <f t="shared" si="20"/>
        <v>6</v>
      </c>
      <c r="M182" s="494" t="s">
        <v>279</v>
      </c>
      <c r="N182" s="66"/>
    </row>
    <row r="183" spans="2:14" x14ac:dyDescent="0.35">
      <c r="B183" s="43">
        <v>178</v>
      </c>
      <c r="C183" s="65" t="s">
        <v>240</v>
      </c>
      <c r="D183" s="65" t="s">
        <v>65</v>
      </c>
      <c r="E183" s="61">
        <v>36.159755999999994</v>
      </c>
      <c r="F183" s="207">
        <f t="shared" ref="F183:F189" si="24">E183*10940</f>
        <v>395587.73063999997</v>
      </c>
      <c r="G183" s="62">
        <v>45962</v>
      </c>
      <c r="H183" s="43" t="s">
        <v>522</v>
      </c>
      <c r="I183" s="65" t="s">
        <v>12</v>
      </c>
      <c r="J183" s="144">
        <v>45973</v>
      </c>
      <c r="K183" s="144">
        <v>45983</v>
      </c>
      <c r="L183" s="494">
        <f t="shared" si="20"/>
        <v>10</v>
      </c>
      <c r="M183" s="64" t="s">
        <v>781</v>
      </c>
      <c r="N183" s="66"/>
    </row>
    <row r="184" spans="2:14" x14ac:dyDescent="0.35">
      <c r="B184" s="43">
        <v>179</v>
      </c>
      <c r="C184" s="65" t="s">
        <v>718</v>
      </c>
      <c r="D184" s="65" t="s">
        <v>170</v>
      </c>
      <c r="E184" s="65">
        <v>65.028000000000006</v>
      </c>
      <c r="F184" s="207">
        <f t="shared" si="24"/>
        <v>711406.32000000007</v>
      </c>
      <c r="G184" s="62">
        <v>45962</v>
      </c>
      <c r="H184" s="43" t="s">
        <v>540</v>
      </c>
      <c r="I184" s="65" t="s">
        <v>12</v>
      </c>
      <c r="J184" s="144">
        <v>45977</v>
      </c>
      <c r="K184" s="144">
        <v>45985</v>
      </c>
      <c r="L184" s="494">
        <f t="shared" si="20"/>
        <v>8</v>
      </c>
      <c r="M184" s="494" t="s">
        <v>279</v>
      </c>
      <c r="N184" s="66"/>
    </row>
    <row r="185" spans="2:14" x14ac:dyDescent="0.35">
      <c r="B185" s="43">
        <v>180</v>
      </c>
      <c r="C185" s="65" t="s">
        <v>549</v>
      </c>
      <c r="D185" s="65" t="s">
        <v>77</v>
      </c>
      <c r="E185" s="65">
        <v>37.930999999999997</v>
      </c>
      <c r="F185" s="207">
        <f t="shared" si="24"/>
        <v>414965.13999999996</v>
      </c>
      <c r="G185" s="62">
        <v>45962</v>
      </c>
      <c r="H185" s="43" t="s">
        <v>525</v>
      </c>
      <c r="I185" s="65" t="s">
        <v>12</v>
      </c>
      <c r="J185" s="144">
        <v>45978</v>
      </c>
      <c r="K185" s="144">
        <v>45985</v>
      </c>
      <c r="L185" s="494">
        <f t="shared" si="20"/>
        <v>7</v>
      </c>
      <c r="M185" s="64" t="s">
        <v>781</v>
      </c>
      <c r="N185" s="66"/>
    </row>
    <row r="186" spans="2:14" x14ac:dyDescent="0.35">
      <c r="B186" s="43">
        <v>181</v>
      </c>
      <c r="C186" s="65" t="s">
        <v>428</v>
      </c>
      <c r="D186" s="65" t="s">
        <v>79</v>
      </c>
      <c r="E186" s="68">
        <v>34.79</v>
      </c>
      <c r="F186" s="207">
        <f t="shared" si="24"/>
        <v>380602.6</v>
      </c>
      <c r="G186" s="62">
        <v>45962</v>
      </c>
      <c r="H186" s="65" t="s">
        <v>787</v>
      </c>
      <c r="I186" s="65" t="s">
        <v>12</v>
      </c>
      <c r="J186" s="144">
        <v>45957</v>
      </c>
      <c r="K186" s="144">
        <v>45978</v>
      </c>
      <c r="L186" s="494">
        <f t="shared" si="20"/>
        <v>21</v>
      </c>
      <c r="M186" s="494" t="s">
        <v>279</v>
      </c>
      <c r="N186" s="66"/>
    </row>
    <row r="187" spans="2:14" x14ac:dyDescent="0.35">
      <c r="B187" s="43">
        <v>182</v>
      </c>
      <c r="C187" s="65" t="s">
        <v>440</v>
      </c>
      <c r="D187" s="65" t="s">
        <v>65</v>
      </c>
      <c r="E187" s="61">
        <v>36.159755999999994</v>
      </c>
      <c r="F187" s="207">
        <f t="shared" si="24"/>
        <v>395587.73063999997</v>
      </c>
      <c r="G187" s="62">
        <v>45962</v>
      </c>
      <c r="H187" s="65" t="s">
        <v>787</v>
      </c>
      <c r="I187" s="65" t="s">
        <v>12</v>
      </c>
      <c r="J187" s="144">
        <v>45979</v>
      </c>
      <c r="K187" s="144">
        <v>45989</v>
      </c>
      <c r="L187" s="494">
        <f t="shared" si="20"/>
        <v>10</v>
      </c>
      <c r="M187" s="494" t="s">
        <v>279</v>
      </c>
      <c r="N187" s="66"/>
    </row>
    <row r="188" spans="2:14" x14ac:dyDescent="0.35">
      <c r="B188" s="43">
        <v>183</v>
      </c>
      <c r="C188" s="65" t="s">
        <v>630</v>
      </c>
      <c r="D188" s="65" t="s">
        <v>181</v>
      </c>
      <c r="E188" s="65">
        <v>73.245000000000005</v>
      </c>
      <c r="F188" s="207">
        <f t="shared" si="24"/>
        <v>801300.3</v>
      </c>
      <c r="G188" s="62">
        <v>45962</v>
      </c>
      <c r="H188" s="43" t="s">
        <v>277</v>
      </c>
      <c r="I188" s="65" t="s">
        <v>12</v>
      </c>
      <c r="J188" s="144">
        <v>45980</v>
      </c>
      <c r="K188" s="144">
        <v>45990</v>
      </c>
      <c r="L188" s="494">
        <f t="shared" si="20"/>
        <v>10</v>
      </c>
      <c r="M188" s="64" t="s">
        <v>781</v>
      </c>
      <c r="N188" s="66"/>
    </row>
    <row r="189" spans="2:14" x14ac:dyDescent="0.35">
      <c r="B189" s="43">
        <v>184</v>
      </c>
      <c r="C189" s="65" t="s">
        <v>271</v>
      </c>
      <c r="D189" s="65" t="s">
        <v>65</v>
      </c>
      <c r="E189" s="61">
        <v>36.159755999999994</v>
      </c>
      <c r="F189" s="207">
        <f t="shared" si="24"/>
        <v>395587.73063999997</v>
      </c>
      <c r="G189" s="62">
        <v>45962</v>
      </c>
      <c r="H189" s="43" t="s">
        <v>546</v>
      </c>
      <c r="I189" s="65" t="s">
        <v>12</v>
      </c>
      <c r="J189" s="144">
        <v>45980</v>
      </c>
      <c r="K189" s="144">
        <v>45985</v>
      </c>
      <c r="L189" s="494">
        <f t="shared" si="20"/>
        <v>5</v>
      </c>
      <c r="M189" s="494" t="s">
        <v>279</v>
      </c>
      <c r="N189" s="66"/>
    </row>
    <row r="190" spans="2:14" x14ac:dyDescent="0.35">
      <c r="B190" s="43">
        <v>185</v>
      </c>
      <c r="C190" s="65" t="s">
        <v>405</v>
      </c>
      <c r="D190" s="65" t="s">
        <v>65</v>
      </c>
      <c r="E190" s="61">
        <v>36.159755999999994</v>
      </c>
      <c r="F190" s="207">
        <f t="shared" ref="F190:F192" si="25">E190*10940</f>
        <v>395587.73063999997</v>
      </c>
      <c r="G190" s="62">
        <v>45962</v>
      </c>
      <c r="H190" s="43" t="s">
        <v>539</v>
      </c>
      <c r="I190" s="65" t="s">
        <v>12</v>
      </c>
      <c r="J190" s="144">
        <v>45982</v>
      </c>
      <c r="K190" s="144">
        <v>45988</v>
      </c>
      <c r="L190" s="494">
        <f t="shared" si="20"/>
        <v>6</v>
      </c>
      <c r="M190" s="494" t="s">
        <v>279</v>
      </c>
      <c r="N190" s="66"/>
    </row>
    <row r="191" spans="2:14" x14ac:dyDescent="0.35">
      <c r="B191" s="43">
        <v>186</v>
      </c>
      <c r="C191" s="65" t="s">
        <v>444</v>
      </c>
      <c r="D191" s="65" t="s">
        <v>77</v>
      </c>
      <c r="E191" s="65">
        <v>37.930999999999997</v>
      </c>
      <c r="F191" s="207">
        <f t="shared" si="25"/>
        <v>414965.13999999996</v>
      </c>
      <c r="G191" s="62">
        <v>45962</v>
      </c>
      <c r="H191" s="43" t="s">
        <v>527</v>
      </c>
      <c r="I191" s="65" t="s">
        <v>12</v>
      </c>
      <c r="J191" s="144">
        <v>45984</v>
      </c>
      <c r="K191" s="144">
        <v>45991</v>
      </c>
      <c r="L191" s="494">
        <f t="shared" si="20"/>
        <v>7</v>
      </c>
      <c r="M191" s="64" t="s">
        <v>781</v>
      </c>
      <c r="N191" s="66"/>
    </row>
    <row r="192" spans="2:14" x14ac:dyDescent="0.35">
      <c r="B192" s="43">
        <v>187</v>
      </c>
      <c r="C192" s="65" t="s">
        <v>213</v>
      </c>
      <c r="D192" s="65" t="s">
        <v>68</v>
      </c>
      <c r="E192" s="65">
        <v>35.601999999999997</v>
      </c>
      <c r="F192" s="207">
        <f t="shared" si="25"/>
        <v>389485.87999999995</v>
      </c>
      <c r="G192" s="62">
        <v>45962</v>
      </c>
      <c r="H192" s="43" t="s">
        <v>522</v>
      </c>
      <c r="I192" s="65" t="s">
        <v>12</v>
      </c>
      <c r="J192" s="144">
        <v>45984</v>
      </c>
      <c r="K192" s="144">
        <v>45989</v>
      </c>
      <c r="L192" s="494">
        <f t="shared" si="20"/>
        <v>5</v>
      </c>
      <c r="M192" s="64" t="s">
        <v>781</v>
      </c>
      <c r="N192" s="66"/>
    </row>
    <row r="193" spans="2:14" x14ac:dyDescent="0.35">
      <c r="B193" s="43">
        <v>188</v>
      </c>
      <c r="C193" s="65" t="s">
        <v>518</v>
      </c>
      <c r="D193" s="65" t="s">
        <v>65</v>
      </c>
      <c r="E193" s="61">
        <v>36.159755999999994</v>
      </c>
      <c r="F193" s="207">
        <f t="shared" ref="F193:F196" si="26">E193*10940</f>
        <v>395587.73063999997</v>
      </c>
      <c r="G193" s="62">
        <v>45962</v>
      </c>
      <c r="H193" s="43" t="s">
        <v>788</v>
      </c>
      <c r="I193" s="65" t="s">
        <v>12</v>
      </c>
      <c r="J193" s="144">
        <v>45985</v>
      </c>
      <c r="K193" s="144">
        <v>45991</v>
      </c>
      <c r="L193" s="494">
        <f t="shared" si="20"/>
        <v>6</v>
      </c>
      <c r="M193" s="494" t="s">
        <v>279</v>
      </c>
      <c r="N193" s="66"/>
    </row>
    <row r="194" spans="2:14" x14ac:dyDescent="0.35">
      <c r="B194" s="43">
        <v>189</v>
      </c>
      <c r="C194" s="65" t="s">
        <v>270</v>
      </c>
      <c r="D194" s="65" t="s">
        <v>79</v>
      </c>
      <c r="E194" s="68">
        <v>34.79</v>
      </c>
      <c r="F194" s="207">
        <f t="shared" si="26"/>
        <v>380602.6</v>
      </c>
      <c r="G194" s="62">
        <v>45962</v>
      </c>
      <c r="H194" s="43" t="s">
        <v>546</v>
      </c>
      <c r="I194" s="65" t="s">
        <v>12</v>
      </c>
      <c r="J194" s="144">
        <v>45986</v>
      </c>
      <c r="K194" s="144">
        <v>45990</v>
      </c>
      <c r="L194" s="494">
        <f t="shared" si="20"/>
        <v>4</v>
      </c>
      <c r="M194" s="494" t="s">
        <v>279</v>
      </c>
      <c r="N194" s="66"/>
    </row>
    <row r="195" spans="2:14" x14ac:dyDescent="0.35">
      <c r="B195" s="43">
        <v>190</v>
      </c>
      <c r="C195" s="65" t="s">
        <v>426</v>
      </c>
      <c r="D195" s="65" t="s">
        <v>63</v>
      </c>
      <c r="E195" s="61">
        <v>43.804423999999997</v>
      </c>
      <c r="F195" s="207">
        <f t="shared" si="26"/>
        <v>479220.39855999994</v>
      </c>
      <c r="G195" s="62">
        <v>45992</v>
      </c>
      <c r="H195" s="43" t="s">
        <v>540</v>
      </c>
      <c r="I195" s="65" t="s">
        <v>12</v>
      </c>
      <c r="J195" s="144">
        <v>45986</v>
      </c>
      <c r="K195" s="144">
        <v>45994</v>
      </c>
      <c r="L195" s="494">
        <f t="shared" si="20"/>
        <v>8</v>
      </c>
      <c r="M195" s="494" t="s">
        <v>279</v>
      </c>
      <c r="N195" s="66"/>
    </row>
    <row r="196" spans="2:14" x14ac:dyDescent="0.35">
      <c r="B196" s="43">
        <v>191</v>
      </c>
      <c r="C196" s="65" t="s">
        <v>222</v>
      </c>
      <c r="D196" s="65" t="s">
        <v>77</v>
      </c>
      <c r="E196" s="65">
        <v>37.930999999999997</v>
      </c>
      <c r="F196" s="207">
        <f t="shared" si="26"/>
        <v>414965.13999999996</v>
      </c>
      <c r="G196" s="62">
        <v>45992</v>
      </c>
      <c r="H196" s="43" t="s">
        <v>525</v>
      </c>
      <c r="I196" s="65" t="s">
        <v>12</v>
      </c>
      <c r="J196" s="144">
        <v>45986</v>
      </c>
      <c r="K196" s="144">
        <v>45993</v>
      </c>
      <c r="L196" s="494">
        <f t="shared" si="20"/>
        <v>7</v>
      </c>
      <c r="M196" s="64" t="s">
        <v>781</v>
      </c>
      <c r="N196" s="66"/>
    </row>
    <row r="197" spans="2:14" x14ac:dyDescent="0.35">
      <c r="B197" s="43">
        <v>192</v>
      </c>
      <c r="C197" s="539" t="s">
        <v>695</v>
      </c>
      <c r="D197" s="539" t="s">
        <v>65</v>
      </c>
      <c r="E197" s="540">
        <v>36.159755999999994</v>
      </c>
      <c r="F197" s="541">
        <f t="shared" ref="F197:F201" si="27">E197*10940</f>
        <v>395587.73063999997</v>
      </c>
      <c r="G197" s="542">
        <v>45992</v>
      </c>
      <c r="H197" s="539" t="s">
        <v>524</v>
      </c>
      <c r="I197" s="539" t="s">
        <v>12</v>
      </c>
      <c r="J197" s="543">
        <v>45987</v>
      </c>
      <c r="K197" s="543">
        <v>45996</v>
      </c>
      <c r="L197" s="545">
        <f t="shared" si="20"/>
        <v>9</v>
      </c>
      <c r="M197" s="549" t="s">
        <v>781</v>
      </c>
      <c r="N197" s="544"/>
    </row>
    <row r="198" spans="2:14" x14ac:dyDescent="0.35">
      <c r="B198" s="43">
        <v>193</v>
      </c>
      <c r="C198" s="65" t="s">
        <v>416</v>
      </c>
      <c r="D198" s="65" t="s">
        <v>203</v>
      </c>
      <c r="E198" s="65">
        <v>55.451000000000001</v>
      </c>
      <c r="F198" s="65">
        <f t="shared" si="27"/>
        <v>606633.94000000006</v>
      </c>
      <c r="G198" s="62">
        <v>45992</v>
      </c>
      <c r="H198" s="43" t="s">
        <v>539</v>
      </c>
      <c r="I198" s="65" t="s">
        <v>12</v>
      </c>
      <c r="J198" s="144">
        <v>45989</v>
      </c>
      <c r="K198" s="144">
        <v>45999</v>
      </c>
      <c r="L198" s="545">
        <f t="shared" si="20"/>
        <v>10</v>
      </c>
      <c r="M198" s="64" t="s">
        <v>279</v>
      </c>
      <c r="N198" s="66"/>
    </row>
    <row r="199" spans="2:14" x14ac:dyDescent="0.35">
      <c r="B199" s="43">
        <v>194</v>
      </c>
      <c r="C199" s="65" t="s">
        <v>403</v>
      </c>
      <c r="D199" s="65" t="s">
        <v>65</v>
      </c>
      <c r="E199" s="61">
        <v>36.159755999999994</v>
      </c>
      <c r="F199" s="207">
        <f t="shared" si="27"/>
        <v>395587.73063999997</v>
      </c>
      <c r="G199" s="62">
        <v>45992</v>
      </c>
      <c r="H199" s="65" t="s">
        <v>787</v>
      </c>
      <c r="I199" s="65" t="s">
        <v>12</v>
      </c>
      <c r="J199" s="144">
        <v>45990</v>
      </c>
      <c r="K199" s="144">
        <v>45997</v>
      </c>
      <c r="L199" s="545">
        <f t="shared" si="20"/>
        <v>7</v>
      </c>
      <c r="M199" s="494" t="s">
        <v>279</v>
      </c>
      <c r="N199" s="66"/>
    </row>
    <row r="200" spans="2:14" x14ac:dyDescent="0.35">
      <c r="B200" s="43">
        <v>195</v>
      </c>
      <c r="C200" s="65" t="s">
        <v>514</v>
      </c>
      <c r="D200" s="65" t="s">
        <v>197</v>
      </c>
      <c r="E200" s="68">
        <v>97.17</v>
      </c>
      <c r="F200" s="65">
        <f t="shared" si="27"/>
        <v>1063039.8</v>
      </c>
      <c r="G200" s="62">
        <v>45992</v>
      </c>
      <c r="H200" s="43" t="s">
        <v>522</v>
      </c>
      <c r="I200" s="65" t="s">
        <v>12</v>
      </c>
      <c r="J200" s="144">
        <v>45990</v>
      </c>
      <c r="K200" s="144">
        <v>46002</v>
      </c>
      <c r="L200" s="494">
        <f t="shared" si="20"/>
        <v>12</v>
      </c>
      <c r="M200" s="494" t="s">
        <v>781</v>
      </c>
      <c r="N200" s="66"/>
    </row>
    <row r="201" spans="2:14" x14ac:dyDescent="0.35">
      <c r="B201" s="43">
        <v>196</v>
      </c>
      <c r="C201" s="65" t="s">
        <v>629</v>
      </c>
      <c r="D201" s="65" t="s">
        <v>63</v>
      </c>
      <c r="E201" s="61">
        <v>43.804423999999997</v>
      </c>
      <c r="F201" s="207">
        <f t="shared" si="27"/>
        <v>479220.39855999994</v>
      </c>
      <c r="G201" s="62">
        <v>45992</v>
      </c>
      <c r="H201" s="43" t="s">
        <v>277</v>
      </c>
      <c r="I201" s="65" t="s">
        <v>12</v>
      </c>
      <c r="J201" s="144">
        <v>45991</v>
      </c>
      <c r="K201" s="144">
        <v>45995</v>
      </c>
      <c r="L201" s="494">
        <f t="shared" si="20"/>
        <v>4</v>
      </c>
      <c r="M201" s="494" t="s">
        <v>781</v>
      </c>
      <c r="N201" s="66"/>
    </row>
    <row r="202" spans="2:14" x14ac:dyDescent="0.35">
      <c r="B202" s="43">
        <v>197</v>
      </c>
      <c r="C202" s="65" t="s">
        <v>395</v>
      </c>
      <c r="D202" s="65" t="s">
        <v>65</v>
      </c>
      <c r="E202" s="61">
        <v>36.159755999999994</v>
      </c>
      <c r="F202" s="207">
        <f t="shared" ref="F202:F208" si="28">E202*10940</f>
        <v>395587.73063999997</v>
      </c>
      <c r="G202" s="62">
        <v>45992</v>
      </c>
      <c r="H202" s="43" t="s">
        <v>546</v>
      </c>
      <c r="I202" s="65" t="s">
        <v>12</v>
      </c>
      <c r="J202" s="144">
        <v>45991</v>
      </c>
      <c r="K202" s="144">
        <v>45994</v>
      </c>
      <c r="L202" s="494">
        <f t="shared" si="20"/>
        <v>3</v>
      </c>
      <c r="M202" s="494" t="s">
        <v>279</v>
      </c>
      <c r="N202" s="66"/>
    </row>
    <row r="203" spans="2:14" x14ac:dyDescent="0.35">
      <c r="B203" s="43">
        <v>198</v>
      </c>
      <c r="C203" s="539" t="s">
        <v>476</v>
      </c>
      <c r="D203" s="539" t="s">
        <v>65</v>
      </c>
      <c r="E203" s="540">
        <v>36.159755999999994</v>
      </c>
      <c r="F203" s="541">
        <f t="shared" si="28"/>
        <v>395587.73063999997</v>
      </c>
      <c r="G203" s="542">
        <v>45992</v>
      </c>
      <c r="H203" s="525" t="s">
        <v>788</v>
      </c>
      <c r="I203" s="539" t="s">
        <v>12</v>
      </c>
      <c r="J203" s="543">
        <v>45992</v>
      </c>
      <c r="K203" s="543">
        <v>45999</v>
      </c>
      <c r="L203" s="545">
        <f t="shared" si="20"/>
        <v>7</v>
      </c>
      <c r="M203" s="545" t="s">
        <v>279</v>
      </c>
      <c r="N203" s="544"/>
    </row>
    <row r="204" spans="2:14" x14ac:dyDescent="0.35">
      <c r="B204" s="43">
        <v>199</v>
      </c>
      <c r="C204" s="65" t="s">
        <v>274</v>
      </c>
      <c r="D204" s="65" t="s">
        <v>275</v>
      </c>
      <c r="E204" s="68">
        <v>75.28</v>
      </c>
      <c r="F204" s="207">
        <f t="shared" si="28"/>
        <v>823563.20000000007</v>
      </c>
      <c r="G204" s="62">
        <v>45992</v>
      </c>
      <c r="H204" s="43" t="s">
        <v>527</v>
      </c>
      <c r="I204" s="539" t="s">
        <v>12</v>
      </c>
      <c r="J204" s="144">
        <v>45992</v>
      </c>
      <c r="K204" s="144">
        <v>46015</v>
      </c>
      <c r="L204" s="545">
        <f t="shared" si="20"/>
        <v>23</v>
      </c>
      <c r="M204" s="494" t="s">
        <v>781</v>
      </c>
      <c r="N204" s="66"/>
    </row>
    <row r="205" spans="2:14" x14ac:dyDescent="0.35">
      <c r="B205" s="43">
        <v>200</v>
      </c>
      <c r="C205" s="65" t="s">
        <v>632</v>
      </c>
      <c r="D205" s="65" t="s">
        <v>77</v>
      </c>
      <c r="E205" s="65">
        <v>37.930999999999997</v>
      </c>
      <c r="F205" s="207">
        <f t="shared" si="28"/>
        <v>414965.13999999996</v>
      </c>
      <c r="G205" s="62">
        <v>45992</v>
      </c>
      <c r="H205" s="43" t="s">
        <v>525</v>
      </c>
      <c r="I205" s="65" t="s">
        <v>12</v>
      </c>
      <c r="J205" s="144">
        <v>45994</v>
      </c>
      <c r="K205" s="144">
        <v>46001</v>
      </c>
      <c r="L205" s="545">
        <f t="shared" si="20"/>
        <v>7</v>
      </c>
      <c r="M205" s="494" t="s">
        <v>781</v>
      </c>
      <c r="N205" s="66"/>
    </row>
    <row r="206" spans="2:14" x14ac:dyDescent="0.35">
      <c r="B206" s="43">
        <v>201</v>
      </c>
      <c r="C206" s="65" t="s">
        <v>501</v>
      </c>
      <c r="D206" s="65" t="s">
        <v>77</v>
      </c>
      <c r="E206" s="65">
        <v>37.930999999999997</v>
      </c>
      <c r="F206" s="207">
        <f t="shared" si="28"/>
        <v>414965.13999999996</v>
      </c>
      <c r="G206" s="62">
        <v>45992</v>
      </c>
      <c r="H206" s="65" t="s">
        <v>545</v>
      </c>
      <c r="I206" s="65" t="s">
        <v>12</v>
      </c>
      <c r="J206" s="144">
        <v>45994</v>
      </c>
      <c r="K206" s="144">
        <v>46002</v>
      </c>
      <c r="L206" s="545">
        <f t="shared" si="20"/>
        <v>8</v>
      </c>
      <c r="M206" s="494" t="s">
        <v>279</v>
      </c>
      <c r="N206" s="66"/>
    </row>
    <row r="207" spans="2:14" x14ac:dyDescent="0.35">
      <c r="B207" s="43">
        <v>202</v>
      </c>
      <c r="C207" s="65" t="s">
        <v>541</v>
      </c>
      <c r="D207" s="65" t="s">
        <v>65</v>
      </c>
      <c r="E207" s="61">
        <v>36.159755999999994</v>
      </c>
      <c r="F207" s="207">
        <f t="shared" si="28"/>
        <v>395587.73063999997</v>
      </c>
      <c r="G207" s="62">
        <v>45992</v>
      </c>
      <c r="H207" s="65" t="s">
        <v>839</v>
      </c>
      <c r="I207" s="65" t="s">
        <v>12</v>
      </c>
      <c r="J207" s="144">
        <v>45994</v>
      </c>
      <c r="K207" s="144">
        <v>46002</v>
      </c>
      <c r="L207" s="545">
        <f t="shared" si="20"/>
        <v>8</v>
      </c>
      <c r="M207" s="494" t="s">
        <v>279</v>
      </c>
      <c r="N207" s="66"/>
    </row>
    <row r="208" spans="2:14" x14ac:dyDescent="0.35">
      <c r="B208" s="43">
        <v>203</v>
      </c>
      <c r="C208" s="65" t="s">
        <v>481</v>
      </c>
      <c r="D208" s="65" t="s">
        <v>126</v>
      </c>
      <c r="E208" s="65">
        <v>59.500999999999998</v>
      </c>
      <c r="F208" s="65">
        <f t="shared" si="28"/>
        <v>650940.93999999994</v>
      </c>
      <c r="G208" s="62">
        <v>45992</v>
      </c>
      <c r="H208" s="65" t="s">
        <v>840</v>
      </c>
      <c r="I208" s="65" t="s">
        <v>12</v>
      </c>
      <c r="J208" s="144">
        <v>45995</v>
      </c>
      <c r="K208" s="144">
        <v>46010</v>
      </c>
      <c r="L208" s="545">
        <f t="shared" si="20"/>
        <v>15</v>
      </c>
      <c r="M208" s="494" t="s">
        <v>279</v>
      </c>
      <c r="N208" s="66"/>
    </row>
    <row r="209" spans="2:14" x14ac:dyDescent="0.35">
      <c r="B209" s="43">
        <v>204</v>
      </c>
      <c r="C209" s="65" t="s">
        <v>276</v>
      </c>
      <c r="D209" s="65" t="s">
        <v>77</v>
      </c>
      <c r="E209" s="65">
        <v>37.930999999999997</v>
      </c>
      <c r="F209" s="207">
        <f t="shared" ref="F209:F211" si="29">E209*10940</f>
        <v>414965.13999999996</v>
      </c>
      <c r="G209" s="62">
        <v>45992</v>
      </c>
      <c r="H209" s="43" t="s">
        <v>540</v>
      </c>
      <c r="I209" s="65" t="s">
        <v>12</v>
      </c>
      <c r="J209" s="144">
        <v>45995</v>
      </c>
      <c r="K209" s="144">
        <v>46002</v>
      </c>
      <c r="L209" s="545">
        <f t="shared" si="20"/>
        <v>7</v>
      </c>
      <c r="M209" s="494" t="s">
        <v>279</v>
      </c>
      <c r="N209" s="66"/>
    </row>
    <row r="210" spans="2:14" x14ac:dyDescent="0.35">
      <c r="B210" s="43">
        <v>205</v>
      </c>
      <c r="C210" s="65" t="s">
        <v>362</v>
      </c>
      <c r="D210" s="65" t="s">
        <v>77</v>
      </c>
      <c r="E210" s="65">
        <v>37.930999999999997</v>
      </c>
      <c r="F210" s="207">
        <f t="shared" si="29"/>
        <v>414965.13999999996</v>
      </c>
      <c r="G210" s="62">
        <v>45992</v>
      </c>
      <c r="H210" s="43" t="s">
        <v>546</v>
      </c>
      <c r="I210" s="65" t="s">
        <v>12</v>
      </c>
      <c r="J210" s="144">
        <v>45995</v>
      </c>
      <c r="K210" s="144">
        <v>46000</v>
      </c>
      <c r="L210" s="545">
        <f t="shared" si="20"/>
        <v>5</v>
      </c>
      <c r="M210" s="494" t="s">
        <v>279</v>
      </c>
      <c r="N210" s="66"/>
    </row>
    <row r="211" spans="2:14" x14ac:dyDescent="0.35">
      <c r="B211" s="43">
        <v>206</v>
      </c>
      <c r="C211" s="65" t="s">
        <v>626</v>
      </c>
      <c r="D211" s="65" t="s">
        <v>65</v>
      </c>
      <c r="E211" s="61">
        <v>36.159755999999994</v>
      </c>
      <c r="F211" s="207">
        <f t="shared" si="29"/>
        <v>395587.73063999997</v>
      </c>
      <c r="G211" s="62">
        <v>45992</v>
      </c>
      <c r="H211" s="43" t="s">
        <v>277</v>
      </c>
      <c r="I211" s="65" t="s">
        <v>12</v>
      </c>
      <c r="J211" s="144">
        <v>45996</v>
      </c>
      <c r="K211" s="144">
        <v>46000</v>
      </c>
      <c r="L211" s="545">
        <f t="shared" si="20"/>
        <v>4</v>
      </c>
      <c r="M211" s="494" t="s">
        <v>781</v>
      </c>
      <c r="N211" s="66"/>
    </row>
    <row r="212" spans="2:14" x14ac:dyDescent="0.35">
      <c r="B212" s="43">
        <v>207</v>
      </c>
      <c r="C212" s="65" t="s">
        <v>554</v>
      </c>
      <c r="D212" s="65" t="s">
        <v>77</v>
      </c>
      <c r="E212" s="65">
        <v>37.930999999999997</v>
      </c>
      <c r="F212" s="207">
        <f t="shared" ref="F212:F218" si="30">E212*10940</f>
        <v>414965.13999999996</v>
      </c>
      <c r="G212" s="62">
        <v>45992</v>
      </c>
      <c r="H212" s="65" t="s">
        <v>524</v>
      </c>
      <c r="I212" s="65" t="s">
        <v>12</v>
      </c>
      <c r="J212" s="144">
        <v>45997</v>
      </c>
      <c r="K212" s="144">
        <v>46007</v>
      </c>
      <c r="L212" s="545">
        <f t="shared" si="20"/>
        <v>10</v>
      </c>
      <c r="M212" s="494" t="s">
        <v>781</v>
      </c>
      <c r="N212" s="66"/>
    </row>
    <row r="213" spans="2:14" x14ac:dyDescent="0.35">
      <c r="B213" s="43">
        <v>208</v>
      </c>
      <c r="C213" s="65" t="s">
        <v>402</v>
      </c>
      <c r="D213" s="65" t="s">
        <v>79</v>
      </c>
      <c r="E213" s="68">
        <v>34.79</v>
      </c>
      <c r="F213" s="207">
        <f t="shared" si="30"/>
        <v>380602.6</v>
      </c>
      <c r="G213" s="62">
        <v>45992</v>
      </c>
      <c r="H213" s="65" t="s">
        <v>787</v>
      </c>
      <c r="I213" s="65" t="s">
        <v>12</v>
      </c>
      <c r="J213" s="144">
        <v>45998</v>
      </c>
      <c r="K213" s="144">
        <v>46003</v>
      </c>
      <c r="L213" s="545">
        <f t="shared" si="20"/>
        <v>5</v>
      </c>
      <c r="M213" s="494" t="s">
        <v>279</v>
      </c>
      <c r="N213" s="66"/>
    </row>
    <row r="214" spans="2:14" x14ac:dyDescent="0.35">
      <c r="B214" s="43">
        <v>209</v>
      </c>
      <c r="C214" s="65" t="s">
        <v>720</v>
      </c>
      <c r="D214" s="65" t="s">
        <v>150</v>
      </c>
      <c r="E214" s="65">
        <v>67.262</v>
      </c>
      <c r="F214" s="207">
        <f t="shared" si="30"/>
        <v>735846.28</v>
      </c>
      <c r="G214" s="62">
        <v>45992</v>
      </c>
      <c r="H214" s="43" t="s">
        <v>539</v>
      </c>
      <c r="I214" s="65" t="s">
        <v>12</v>
      </c>
      <c r="J214" s="144">
        <v>46000</v>
      </c>
      <c r="K214" s="144">
        <v>46010</v>
      </c>
      <c r="L214" s="545">
        <f t="shared" si="20"/>
        <v>10</v>
      </c>
      <c r="M214" s="494" t="s">
        <v>279</v>
      </c>
      <c r="N214" s="66"/>
    </row>
    <row r="215" spans="2:14" x14ac:dyDescent="0.35">
      <c r="B215" s="43">
        <v>210</v>
      </c>
      <c r="C215" s="65" t="s">
        <v>418</v>
      </c>
      <c r="D215" s="65" t="s">
        <v>65</v>
      </c>
      <c r="E215" s="61">
        <v>36.159755999999994</v>
      </c>
      <c r="F215" s="207">
        <f t="shared" si="30"/>
        <v>395587.73063999997</v>
      </c>
      <c r="G215" s="542">
        <v>45992</v>
      </c>
      <c r="H215" s="525" t="s">
        <v>788</v>
      </c>
      <c r="I215" s="539" t="s">
        <v>12</v>
      </c>
      <c r="J215" s="144">
        <v>46000</v>
      </c>
      <c r="K215" s="144">
        <v>46022</v>
      </c>
      <c r="L215" s="545">
        <f t="shared" si="20"/>
        <v>22</v>
      </c>
      <c r="M215" s="494" t="s">
        <v>279</v>
      </c>
      <c r="N215" s="66"/>
    </row>
    <row r="216" spans="2:14" x14ac:dyDescent="0.35">
      <c r="B216" s="43">
        <v>211</v>
      </c>
      <c r="C216" s="65" t="s">
        <v>623</v>
      </c>
      <c r="D216" s="65" t="s">
        <v>65</v>
      </c>
      <c r="E216" s="61">
        <v>36.159755999999994</v>
      </c>
      <c r="F216" s="207">
        <f t="shared" si="30"/>
        <v>395587.73063999997</v>
      </c>
      <c r="G216" s="62">
        <v>45992</v>
      </c>
      <c r="H216" s="43" t="s">
        <v>277</v>
      </c>
      <c r="I216" s="65" t="s">
        <v>12</v>
      </c>
      <c r="J216" s="144">
        <v>46001</v>
      </c>
      <c r="K216" s="144">
        <v>46004</v>
      </c>
      <c r="L216" s="545">
        <f t="shared" si="20"/>
        <v>3</v>
      </c>
      <c r="M216" s="494" t="s">
        <v>781</v>
      </c>
      <c r="N216" s="66"/>
    </row>
    <row r="217" spans="2:14" x14ac:dyDescent="0.35">
      <c r="B217" s="43">
        <v>212</v>
      </c>
      <c r="C217" s="65" t="s">
        <v>196</v>
      </c>
      <c r="D217" s="65" t="s">
        <v>197</v>
      </c>
      <c r="E217" s="68">
        <v>97.17</v>
      </c>
      <c r="F217" s="65">
        <f t="shared" si="30"/>
        <v>1063039.8</v>
      </c>
      <c r="G217" s="62">
        <v>45992</v>
      </c>
      <c r="H217" s="43" t="s">
        <v>528</v>
      </c>
      <c r="I217" s="65" t="s">
        <v>12</v>
      </c>
      <c r="J217" s="144">
        <v>46001</v>
      </c>
      <c r="K217" s="144">
        <v>46022</v>
      </c>
      <c r="L217" s="545">
        <f t="shared" si="20"/>
        <v>21</v>
      </c>
      <c r="M217" s="494" t="s">
        <v>781</v>
      </c>
      <c r="N217" s="66"/>
    </row>
    <row r="218" spans="2:14" x14ac:dyDescent="0.35">
      <c r="B218" s="43">
        <v>213</v>
      </c>
      <c r="C218" s="65" t="s">
        <v>721</v>
      </c>
      <c r="D218" s="65" t="s">
        <v>475</v>
      </c>
      <c r="E218" s="68">
        <v>65.87</v>
      </c>
      <c r="F218" s="207">
        <f t="shared" si="30"/>
        <v>720617.8</v>
      </c>
      <c r="G218" s="62">
        <v>45992</v>
      </c>
      <c r="H218" s="43" t="s">
        <v>546</v>
      </c>
      <c r="I218" s="65" t="s">
        <v>12</v>
      </c>
      <c r="J218" s="144">
        <v>46001</v>
      </c>
      <c r="K218" s="144">
        <v>46009</v>
      </c>
      <c r="L218" s="545">
        <f t="shared" si="20"/>
        <v>8</v>
      </c>
      <c r="M218" s="494" t="s">
        <v>279</v>
      </c>
      <c r="N218" s="66"/>
    </row>
    <row r="219" spans="2:14" x14ac:dyDescent="0.35">
      <c r="B219" s="43">
        <v>214</v>
      </c>
      <c r="C219" s="65" t="s">
        <v>259</v>
      </c>
      <c r="D219" s="65" t="s">
        <v>197</v>
      </c>
      <c r="E219" s="68">
        <v>97.17</v>
      </c>
      <c r="F219" s="65">
        <f t="shared" ref="F219:F223" si="31">E219*10940</f>
        <v>1063039.8</v>
      </c>
      <c r="G219" s="62">
        <v>45992</v>
      </c>
      <c r="H219" s="43" t="s">
        <v>525</v>
      </c>
      <c r="I219" s="65" t="s">
        <v>12</v>
      </c>
      <c r="J219" s="144">
        <v>46002</v>
      </c>
      <c r="K219" s="144">
        <v>46012</v>
      </c>
      <c r="L219" s="545">
        <f t="shared" si="20"/>
        <v>10</v>
      </c>
      <c r="M219" s="494" t="s">
        <v>781</v>
      </c>
      <c r="N219" s="65"/>
    </row>
    <row r="220" spans="2:14" x14ac:dyDescent="0.35">
      <c r="B220" s="43">
        <v>215</v>
      </c>
      <c r="C220" s="65" t="s">
        <v>202</v>
      </c>
      <c r="D220" s="65" t="s">
        <v>203</v>
      </c>
      <c r="E220" s="65">
        <v>55.451000000000001</v>
      </c>
      <c r="F220" s="65">
        <f t="shared" si="31"/>
        <v>606633.94000000006</v>
      </c>
      <c r="G220" s="62">
        <v>45992</v>
      </c>
      <c r="H220" s="43" t="s">
        <v>522</v>
      </c>
      <c r="I220" s="65" t="s">
        <v>12</v>
      </c>
      <c r="J220" s="144">
        <v>46003</v>
      </c>
      <c r="K220" s="144">
        <v>46010</v>
      </c>
      <c r="L220" s="545">
        <f t="shared" si="20"/>
        <v>7</v>
      </c>
      <c r="M220" s="494" t="s">
        <v>781</v>
      </c>
      <c r="N220" s="66"/>
    </row>
    <row r="221" spans="2:14" x14ac:dyDescent="0.35">
      <c r="B221" s="43">
        <v>216</v>
      </c>
      <c r="C221" s="65" t="s">
        <v>532</v>
      </c>
      <c r="D221" s="65" t="s">
        <v>79</v>
      </c>
      <c r="E221" s="68">
        <v>34.79</v>
      </c>
      <c r="F221" s="207">
        <f t="shared" si="31"/>
        <v>380602.6</v>
      </c>
      <c r="G221" s="62">
        <v>45992</v>
      </c>
      <c r="H221" s="65" t="s">
        <v>545</v>
      </c>
      <c r="I221" s="65" t="s">
        <v>12</v>
      </c>
      <c r="J221" s="144">
        <v>46003</v>
      </c>
      <c r="K221" s="144">
        <v>46010</v>
      </c>
      <c r="L221" s="545">
        <f t="shared" si="20"/>
        <v>7</v>
      </c>
      <c r="M221" s="494" t="s">
        <v>279</v>
      </c>
      <c r="N221" s="66"/>
    </row>
    <row r="222" spans="2:14" x14ac:dyDescent="0.35">
      <c r="B222" s="43">
        <v>217</v>
      </c>
      <c r="C222" s="65" t="s">
        <v>263</v>
      </c>
      <c r="D222" s="65" t="s">
        <v>77</v>
      </c>
      <c r="E222" s="65">
        <v>37.930999999999997</v>
      </c>
      <c r="F222" s="207">
        <f t="shared" si="31"/>
        <v>414965.13999999996</v>
      </c>
      <c r="G222" s="62">
        <v>45992</v>
      </c>
      <c r="H222" s="43" t="s">
        <v>540</v>
      </c>
      <c r="I222" s="65" t="s">
        <v>12</v>
      </c>
      <c r="J222" s="144">
        <v>46003</v>
      </c>
      <c r="K222" s="144">
        <v>46008</v>
      </c>
      <c r="L222" s="545">
        <f t="shared" si="20"/>
        <v>5</v>
      </c>
      <c r="M222" s="494" t="s">
        <v>279</v>
      </c>
      <c r="N222" s="66"/>
    </row>
    <row r="223" spans="2:14" x14ac:dyDescent="0.35">
      <c r="B223" s="43">
        <v>218</v>
      </c>
      <c r="C223" s="65" t="s">
        <v>747</v>
      </c>
      <c r="D223" s="65" t="s">
        <v>65</v>
      </c>
      <c r="E223" s="61">
        <v>36.159755999999994</v>
      </c>
      <c r="F223" s="207">
        <f t="shared" si="31"/>
        <v>395587.73063999997</v>
      </c>
      <c r="G223" s="62">
        <v>45992</v>
      </c>
      <c r="H223" s="65" t="s">
        <v>839</v>
      </c>
      <c r="I223" s="65" t="s">
        <v>12</v>
      </c>
      <c r="J223" s="144">
        <v>46003</v>
      </c>
      <c r="K223" s="144">
        <v>46011</v>
      </c>
      <c r="L223" s="494">
        <f t="shared" si="20"/>
        <v>8</v>
      </c>
      <c r="M223" s="494" t="s">
        <v>279</v>
      </c>
      <c r="N223" s="66"/>
    </row>
    <row r="224" spans="2:14" x14ac:dyDescent="0.35">
      <c r="B224" s="43">
        <v>219</v>
      </c>
      <c r="C224" s="65" t="s">
        <v>423</v>
      </c>
      <c r="D224" s="65" t="s">
        <v>77</v>
      </c>
      <c r="E224" s="65">
        <v>37.930999999999997</v>
      </c>
      <c r="F224" s="207">
        <f t="shared" ref="F224:F228" si="32">E224*10940</f>
        <v>414965.13999999996</v>
      </c>
      <c r="G224" s="62">
        <v>45992</v>
      </c>
      <c r="H224" s="65" t="s">
        <v>787</v>
      </c>
      <c r="I224" s="65" t="s">
        <v>12</v>
      </c>
      <c r="J224" s="144">
        <v>46004</v>
      </c>
      <c r="K224" s="144">
        <v>46012</v>
      </c>
      <c r="L224" s="494">
        <f t="shared" si="20"/>
        <v>8</v>
      </c>
      <c r="M224" s="494" t="s">
        <v>279</v>
      </c>
      <c r="N224" s="66"/>
    </row>
    <row r="225" spans="2:14" x14ac:dyDescent="0.35">
      <c r="B225" s="43">
        <v>220</v>
      </c>
      <c r="C225" s="65" t="s">
        <v>627</v>
      </c>
      <c r="D225" s="65" t="s">
        <v>65</v>
      </c>
      <c r="E225" s="61">
        <v>36.159755999999994</v>
      </c>
      <c r="F225" s="207">
        <f t="shared" si="32"/>
        <v>395587.73063999997</v>
      </c>
      <c r="G225" s="62">
        <v>45992</v>
      </c>
      <c r="H225" s="43" t="s">
        <v>277</v>
      </c>
      <c r="I225" s="65" t="s">
        <v>12</v>
      </c>
      <c r="J225" s="144">
        <v>46004</v>
      </c>
      <c r="K225" s="144">
        <v>46008</v>
      </c>
      <c r="L225" s="494">
        <f t="shared" si="20"/>
        <v>4</v>
      </c>
      <c r="M225" s="494" t="s">
        <v>781</v>
      </c>
      <c r="N225" s="66"/>
    </row>
    <row r="226" spans="2:14" x14ac:dyDescent="0.35">
      <c r="B226" s="43">
        <v>221</v>
      </c>
      <c r="C226" s="65" t="s">
        <v>163</v>
      </c>
      <c r="D226" s="65" t="s">
        <v>63</v>
      </c>
      <c r="E226" s="61">
        <v>43.804423999999997</v>
      </c>
      <c r="F226" s="207">
        <f t="shared" si="32"/>
        <v>479220.39855999994</v>
      </c>
      <c r="G226" s="62">
        <v>45992</v>
      </c>
      <c r="H226" s="65" t="s">
        <v>524</v>
      </c>
      <c r="I226" s="65" t="s">
        <v>12</v>
      </c>
      <c r="J226" s="144">
        <v>46008</v>
      </c>
      <c r="K226" s="144">
        <v>46018</v>
      </c>
      <c r="L226" s="494">
        <f t="shared" si="20"/>
        <v>10</v>
      </c>
      <c r="M226" s="494" t="s">
        <v>781</v>
      </c>
      <c r="N226" s="66"/>
    </row>
    <row r="227" spans="2:14" x14ac:dyDescent="0.35">
      <c r="B227" s="43">
        <v>222</v>
      </c>
      <c r="C227" s="65" t="s">
        <v>429</v>
      </c>
      <c r="D227" s="65" t="s">
        <v>197</v>
      </c>
      <c r="E227" s="68">
        <v>97.17</v>
      </c>
      <c r="F227" s="65">
        <f t="shared" si="32"/>
        <v>1063039.8</v>
      </c>
      <c r="G227" s="62">
        <v>45992</v>
      </c>
      <c r="H227" s="43" t="s">
        <v>526</v>
      </c>
      <c r="I227" s="65" t="s">
        <v>12</v>
      </c>
      <c r="J227" s="144">
        <v>46008</v>
      </c>
      <c r="K227" s="144">
        <v>46021</v>
      </c>
      <c r="L227" s="494">
        <f t="shared" si="20"/>
        <v>13</v>
      </c>
      <c r="M227" s="494" t="s">
        <v>781</v>
      </c>
      <c r="N227" s="66"/>
    </row>
    <row r="228" spans="2:14" x14ac:dyDescent="0.35">
      <c r="B228" s="43">
        <v>223</v>
      </c>
      <c r="C228" s="65" t="s">
        <v>622</v>
      </c>
      <c r="D228" s="65" t="s">
        <v>65</v>
      </c>
      <c r="E228" s="61">
        <v>36.159755999999994</v>
      </c>
      <c r="F228" s="207">
        <f t="shared" si="32"/>
        <v>395587.73063999997</v>
      </c>
      <c r="G228" s="62">
        <v>45992</v>
      </c>
      <c r="H228" s="43" t="s">
        <v>277</v>
      </c>
      <c r="I228" s="65" t="s">
        <v>12</v>
      </c>
      <c r="J228" s="144">
        <v>46009</v>
      </c>
      <c r="K228" s="144">
        <v>46013</v>
      </c>
      <c r="L228" s="494">
        <f t="shared" ref="L228:L293" si="33">K228-J228</f>
        <v>4</v>
      </c>
      <c r="M228" s="494" t="s">
        <v>781</v>
      </c>
      <c r="N228" s="66"/>
    </row>
    <row r="229" spans="2:14" x14ac:dyDescent="0.35">
      <c r="B229" s="43">
        <v>224</v>
      </c>
      <c r="C229" s="65" t="s">
        <v>262</v>
      </c>
      <c r="D229" s="65" t="s">
        <v>65</v>
      </c>
      <c r="E229" s="61">
        <v>36.159755999999994</v>
      </c>
      <c r="F229" s="207">
        <f t="shared" ref="F229" si="34">E229*10940</f>
        <v>395587.73063999997</v>
      </c>
      <c r="G229" s="62">
        <v>45992</v>
      </c>
      <c r="H229" s="43" t="s">
        <v>540</v>
      </c>
      <c r="I229" s="65" t="s">
        <v>12</v>
      </c>
      <c r="J229" s="144">
        <v>46009</v>
      </c>
      <c r="K229" s="144">
        <v>46015</v>
      </c>
      <c r="L229" s="494">
        <f t="shared" si="33"/>
        <v>6</v>
      </c>
      <c r="M229" s="494" t="s">
        <v>279</v>
      </c>
      <c r="N229" s="66"/>
    </row>
    <row r="230" spans="2:14" x14ac:dyDescent="0.35">
      <c r="B230" s="43">
        <v>225</v>
      </c>
      <c r="C230" s="65" t="s">
        <v>450</v>
      </c>
      <c r="D230" s="65" t="s">
        <v>65</v>
      </c>
      <c r="E230" s="61">
        <v>36.159755999999994</v>
      </c>
      <c r="F230" s="207">
        <f t="shared" ref="F230" si="35">E230*10940</f>
        <v>395587.73063999997</v>
      </c>
      <c r="G230" s="62"/>
      <c r="H230" s="43"/>
      <c r="I230" s="65"/>
      <c r="J230" s="144"/>
      <c r="K230" s="66"/>
      <c r="L230" s="494"/>
      <c r="M230" s="494" t="s">
        <v>279</v>
      </c>
      <c r="N230" s="65" t="s">
        <v>789</v>
      </c>
    </row>
    <row r="231" spans="2:14" x14ac:dyDescent="0.35">
      <c r="B231" s="43">
        <v>226</v>
      </c>
      <c r="C231" s="65" t="s">
        <v>191</v>
      </c>
      <c r="D231" s="65" t="s">
        <v>65</v>
      </c>
      <c r="E231" s="61">
        <v>36.159755999999994</v>
      </c>
      <c r="F231" s="207">
        <f t="shared" ref="F231:F233" si="36">E231*10940</f>
        <v>395587.73063999997</v>
      </c>
      <c r="G231" s="62">
        <v>45992</v>
      </c>
      <c r="H231" s="43" t="s">
        <v>522</v>
      </c>
      <c r="I231" s="65" t="s">
        <v>12</v>
      </c>
      <c r="J231" s="144">
        <v>46011</v>
      </c>
      <c r="K231" s="144">
        <v>46015</v>
      </c>
      <c r="L231" s="494">
        <f t="shared" si="33"/>
        <v>4</v>
      </c>
      <c r="M231" s="494" t="s">
        <v>781</v>
      </c>
      <c r="N231" s="66"/>
    </row>
    <row r="232" spans="2:14" x14ac:dyDescent="0.35">
      <c r="B232" s="43">
        <v>227</v>
      </c>
      <c r="C232" s="65" t="s">
        <v>824</v>
      </c>
      <c r="D232" s="65" t="s">
        <v>79</v>
      </c>
      <c r="E232" s="68">
        <v>34.79</v>
      </c>
      <c r="F232" s="207">
        <f t="shared" si="36"/>
        <v>380602.6</v>
      </c>
      <c r="G232" s="62">
        <v>45992</v>
      </c>
      <c r="H232" s="43" t="s">
        <v>539</v>
      </c>
      <c r="I232" s="65" t="s">
        <v>12</v>
      </c>
      <c r="J232" s="144">
        <v>46011</v>
      </c>
      <c r="K232" s="144">
        <v>46018</v>
      </c>
      <c r="L232" s="494">
        <f t="shared" si="33"/>
        <v>7</v>
      </c>
      <c r="M232" s="494" t="s">
        <v>279</v>
      </c>
      <c r="N232" s="66"/>
    </row>
    <row r="233" spans="2:14" x14ac:dyDescent="0.35">
      <c r="B233" s="43">
        <v>228</v>
      </c>
      <c r="C233" s="65" t="s">
        <v>484</v>
      </c>
      <c r="D233" s="65" t="s">
        <v>77</v>
      </c>
      <c r="E233" s="65">
        <v>37.930999999999997</v>
      </c>
      <c r="F233" s="207">
        <f t="shared" si="36"/>
        <v>414965.13999999996</v>
      </c>
      <c r="G233" s="62">
        <v>45992</v>
      </c>
      <c r="H233" s="65" t="s">
        <v>840</v>
      </c>
      <c r="I233" s="65" t="s">
        <v>12</v>
      </c>
      <c r="J233" s="144">
        <v>46012</v>
      </c>
      <c r="K233" s="144">
        <v>46018</v>
      </c>
      <c r="L233" s="494">
        <f t="shared" si="33"/>
        <v>6</v>
      </c>
      <c r="M233" s="494" t="s">
        <v>279</v>
      </c>
      <c r="N233" s="65"/>
    </row>
    <row r="234" spans="2:14" x14ac:dyDescent="0.35">
      <c r="B234" s="43">
        <v>229</v>
      </c>
      <c r="C234" s="65" t="s">
        <v>742</v>
      </c>
      <c r="D234" s="65" t="s">
        <v>65</v>
      </c>
      <c r="E234" s="61">
        <v>36.159755999999994</v>
      </c>
      <c r="F234" s="207">
        <f t="shared" ref="F234:F237" si="37">E234*10940</f>
        <v>395587.73063999997</v>
      </c>
      <c r="G234" s="62">
        <v>45992</v>
      </c>
      <c r="H234" s="65" t="s">
        <v>545</v>
      </c>
      <c r="I234" s="65" t="s">
        <v>12</v>
      </c>
      <c r="J234" s="144">
        <v>46012</v>
      </c>
      <c r="K234" s="144">
        <v>46017</v>
      </c>
      <c r="L234" s="494">
        <f t="shared" si="33"/>
        <v>5</v>
      </c>
      <c r="M234" s="494" t="s">
        <v>279</v>
      </c>
      <c r="N234" s="66"/>
    </row>
    <row r="235" spans="2:14" x14ac:dyDescent="0.35">
      <c r="B235" s="43">
        <v>230</v>
      </c>
      <c r="C235" s="65" t="s">
        <v>736</v>
      </c>
      <c r="D235" s="65" t="s">
        <v>79</v>
      </c>
      <c r="E235" s="68">
        <v>34.79</v>
      </c>
      <c r="F235" s="207">
        <f t="shared" si="37"/>
        <v>380602.6</v>
      </c>
      <c r="G235" s="62">
        <v>45992</v>
      </c>
      <c r="H235" s="65" t="s">
        <v>839</v>
      </c>
      <c r="I235" s="65" t="s">
        <v>12</v>
      </c>
      <c r="J235" s="144">
        <v>46012</v>
      </c>
      <c r="K235" s="144">
        <v>46019</v>
      </c>
      <c r="L235" s="494">
        <f t="shared" si="33"/>
        <v>7</v>
      </c>
      <c r="M235" s="494" t="s">
        <v>279</v>
      </c>
      <c r="N235" s="66"/>
    </row>
    <row r="236" spans="2:14" x14ac:dyDescent="0.35">
      <c r="B236" s="43">
        <v>231</v>
      </c>
      <c r="C236" s="65" t="s">
        <v>510</v>
      </c>
      <c r="D236" s="65" t="s">
        <v>126</v>
      </c>
      <c r="E236" s="65">
        <v>59.500999999999998</v>
      </c>
      <c r="F236" s="65">
        <f t="shared" si="37"/>
        <v>650940.93999999994</v>
      </c>
      <c r="G236" s="62">
        <v>45992</v>
      </c>
      <c r="H236" s="65" t="s">
        <v>787</v>
      </c>
      <c r="I236" s="65" t="s">
        <v>12</v>
      </c>
      <c r="J236" s="144">
        <v>46013</v>
      </c>
      <c r="K236" s="144">
        <v>46021</v>
      </c>
      <c r="L236" s="494">
        <f t="shared" si="33"/>
        <v>8</v>
      </c>
      <c r="M236" s="494" t="s">
        <v>279</v>
      </c>
      <c r="N236" s="66"/>
    </row>
    <row r="237" spans="2:14" x14ac:dyDescent="0.35">
      <c r="B237" s="43">
        <v>232</v>
      </c>
      <c r="C237" s="65" t="s">
        <v>646</v>
      </c>
      <c r="D237" s="65" t="s">
        <v>197</v>
      </c>
      <c r="E237" s="68">
        <v>97.17</v>
      </c>
      <c r="F237" s="65">
        <f t="shared" si="37"/>
        <v>1063039.8</v>
      </c>
      <c r="G237" s="62">
        <v>46023</v>
      </c>
      <c r="H237" s="43" t="s">
        <v>525</v>
      </c>
      <c r="I237" s="65" t="s">
        <v>12</v>
      </c>
      <c r="J237" s="144">
        <v>46013</v>
      </c>
      <c r="K237" s="144">
        <v>46026</v>
      </c>
      <c r="L237" s="494">
        <f t="shared" si="33"/>
        <v>13</v>
      </c>
      <c r="M237" s="494" t="s">
        <v>781</v>
      </c>
      <c r="N237" s="66"/>
    </row>
    <row r="238" spans="2:14" x14ac:dyDescent="0.35">
      <c r="B238" s="43">
        <v>233</v>
      </c>
      <c r="C238" s="65" t="s">
        <v>628</v>
      </c>
      <c r="D238" s="65" t="s">
        <v>65</v>
      </c>
      <c r="E238" s="61">
        <v>36.159755999999994</v>
      </c>
      <c r="F238" s="207">
        <f t="shared" ref="F238:F240" si="38">E238*10940</f>
        <v>395587.73063999997</v>
      </c>
      <c r="G238" s="62">
        <v>45992</v>
      </c>
      <c r="H238" s="43" t="s">
        <v>277</v>
      </c>
      <c r="I238" s="65" t="s">
        <v>12</v>
      </c>
      <c r="J238" s="144">
        <v>46013</v>
      </c>
      <c r="K238" s="144">
        <v>46017</v>
      </c>
      <c r="L238" s="494">
        <f t="shared" si="33"/>
        <v>4</v>
      </c>
      <c r="M238" s="494" t="s">
        <v>781</v>
      </c>
      <c r="N238" s="66"/>
    </row>
    <row r="239" spans="2:14" x14ac:dyDescent="0.35">
      <c r="B239" s="43">
        <v>234</v>
      </c>
      <c r="C239" s="65" t="s">
        <v>190</v>
      </c>
      <c r="D239" s="65" t="s">
        <v>63</v>
      </c>
      <c r="E239" s="61">
        <v>43.804423999999997</v>
      </c>
      <c r="F239" s="207">
        <f t="shared" si="38"/>
        <v>479220.39855999994</v>
      </c>
      <c r="G239" s="62">
        <v>45992</v>
      </c>
      <c r="H239" s="43" t="s">
        <v>522</v>
      </c>
      <c r="I239" s="65" t="s">
        <v>12</v>
      </c>
      <c r="J239" s="144">
        <v>46016</v>
      </c>
      <c r="K239" s="144">
        <v>46022</v>
      </c>
      <c r="L239" s="494">
        <f t="shared" si="33"/>
        <v>6</v>
      </c>
      <c r="M239" s="494" t="s">
        <v>781</v>
      </c>
      <c r="N239" s="66"/>
    </row>
    <row r="240" spans="2:14" x14ac:dyDescent="0.35">
      <c r="B240" s="43">
        <v>235</v>
      </c>
      <c r="C240" s="65" t="s">
        <v>260</v>
      </c>
      <c r="D240" s="65" t="s">
        <v>77</v>
      </c>
      <c r="E240" s="65">
        <v>37.930999999999997</v>
      </c>
      <c r="F240" s="207">
        <f t="shared" si="38"/>
        <v>414965.13999999996</v>
      </c>
      <c r="G240" s="62">
        <v>45992</v>
      </c>
      <c r="H240" s="43" t="s">
        <v>540</v>
      </c>
      <c r="I240" s="65" t="s">
        <v>12</v>
      </c>
      <c r="J240" s="144">
        <v>46016</v>
      </c>
      <c r="K240" s="144">
        <v>46021</v>
      </c>
      <c r="L240" s="494">
        <f t="shared" si="33"/>
        <v>5</v>
      </c>
      <c r="M240" s="494" t="s">
        <v>279</v>
      </c>
      <c r="N240" s="66"/>
    </row>
    <row r="241" spans="2:14" x14ac:dyDescent="0.35">
      <c r="B241" s="43">
        <v>236</v>
      </c>
      <c r="C241" s="65" t="s">
        <v>620</v>
      </c>
      <c r="D241" s="65" t="s">
        <v>63</v>
      </c>
      <c r="E241" s="61">
        <v>43.804423999999997</v>
      </c>
      <c r="F241" s="207">
        <f t="shared" ref="F241:F243" si="39">E241*10940</f>
        <v>479220.39855999994</v>
      </c>
      <c r="G241" s="62">
        <v>45992</v>
      </c>
      <c r="H241" s="43" t="s">
        <v>277</v>
      </c>
      <c r="I241" s="65" t="s">
        <v>12</v>
      </c>
      <c r="J241" s="144">
        <v>46018</v>
      </c>
      <c r="K241" s="144">
        <v>46022</v>
      </c>
      <c r="L241" s="494">
        <f t="shared" si="33"/>
        <v>4</v>
      </c>
      <c r="M241" s="494" t="s">
        <v>781</v>
      </c>
      <c r="N241" s="66"/>
    </row>
    <row r="242" spans="2:14" x14ac:dyDescent="0.35">
      <c r="B242" s="43">
        <v>237</v>
      </c>
      <c r="C242" s="65" t="s">
        <v>551</v>
      </c>
      <c r="D242" s="65" t="s">
        <v>79</v>
      </c>
      <c r="E242" s="68">
        <v>34.79</v>
      </c>
      <c r="F242" s="207">
        <f t="shared" si="39"/>
        <v>380602.6</v>
      </c>
      <c r="G242" s="62">
        <v>45992</v>
      </c>
      <c r="H242" s="65" t="s">
        <v>545</v>
      </c>
      <c r="I242" s="65" t="s">
        <v>12</v>
      </c>
      <c r="J242" s="144">
        <v>46018</v>
      </c>
      <c r="K242" s="144">
        <v>46022</v>
      </c>
      <c r="L242" s="494">
        <f t="shared" si="33"/>
        <v>4</v>
      </c>
      <c r="M242" s="494" t="s">
        <v>279</v>
      </c>
      <c r="N242" s="66"/>
    </row>
    <row r="243" spans="2:14" x14ac:dyDescent="0.35">
      <c r="B243" s="43">
        <v>238</v>
      </c>
      <c r="C243" s="65" t="s">
        <v>174</v>
      </c>
      <c r="D243" s="65" t="s">
        <v>65</v>
      </c>
      <c r="E243" s="61">
        <v>36.159755999999994</v>
      </c>
      <c r="F243" s="207">
        <f t="shared" si="39"/>
        <v>395587.73063999997</v>
      </c>
      <c r="G243" s="62">
        <v>46023</v>
      </c>
      <c r="H243" s="65" t="s">
        <v>524</v>
      </c>
      <c r="I243" s="65" t="s">
        <v>12</v>
      </c>
      <c r="J243" s="144">
        <v>46019</v>
      </c>
      <c r="K243" s="144">
        <v>46025</v>
      </c>
      <c r="L243" s="494">
        <f t="shared" si="33"/>
        <v>6</v>
      </c>
      <c r="M243" s="494" t="s">
        <v>781</v>
      </c>
      <c r="N243" s="66"/>
    </row>
    <row r="244" spans="2:14" x14ac:dyDescent="0.35">
      <c r="B244" s="43">
        <v>239</v>
      </c>
      <c r="C244" s="65" t="s">
        <v>365</v>
      </c>
      <c r="D244" s="65" t="s">
        <v>65</v>
      </c>
      <c r="E244" s="61">
        <v>36.159755999999994</v>
      </c>
      <c r="F244" s="207">
        <f t="shared" ref="F244:F248" si="40">E244*10940</f>
        <v>395587.73063999997</v>
      </c>
      <c r="G244" s="62">
        <v>46023</v>
      </c>
      <c r="H244" s="43" t="s">
        <v>539</v>
      </c>
      <c r="I244" s="65" t="s">
        <v>12</v>
      </c>
      <c r="J244" s="144">
        <v>46019</v>
      </c>
      <c r="K244" s="144">
        <v>46025</v>
      </c>
      <c r="L244" s="494">
        <f t="shared" si="33"/>
        <v>6</v>
      </c>
      <c r="M244" s="494" t="s">
        <v>279</v>
      </c>
      <c r="N244" s="66"/>
    </row>
    <row r="245" spans="2:14" x14ac:dyDescent="0.35">
      <c r="B245" s="43">
        <v>240</v>
      </c>
      <c r="C245" s="65" t="s">
        <v>492</v>
      </c>
      <c r="D245" s="65" t="s">
        <v>65</v>
      </c>
      <c r="E245" s="61">
        <v>36.159755999999994</v>
      </c>
      <c r="F245" s="207">
        <f t="shared" si="40"/>
        <v>395587.73063999997</v>
      </c>
      <c r="G245" s="62">
        <v>46023</v>
      </c>
      <c r="H245" s="65" t="s">
        <v>840</v>
      </c>
      <c r="I245" s="65" t="s">
        <v>12</v>
      </c>
      <c r="J245" s="144">
        <v>46019</v>
      </c>
      <c r="K245" s="144">
        <v>46024</v>
      </c>
      <c r="L245" s="494">
        <f t="shared" si="33"/>
        <v>5</v>
      </c>
      <c r="M245" s="494" t="s">
        <v>279</v>
      </c>
      <c r="N245" s="66"/>
    </row>
    <row r="246" spans="2:14" x14ac:dyDescent="0.35">
      <c r="B246" s="43">
        <v>241</v>
      </c>
      <c r="C246" s="65" t="s">
        <v>542</v>
      </c>
      <c r="D246" s="65" t="s">
        <v>77</v>
      </c>
      <c r="E246" s="65">
        <v>37.930999999999997</v>
      </c>
      <c r="F246" s="207">
        <f t="shared" si="40"/>
        <v>414965.13999999996</v>
      </c>
      <c r="G246" s="62">
        <v>46023</v>
      </c>
      <c r="H246" s="65" t="s">
        <v>839</v>
      </c>
      <c r="I246" s="65" t="s">
        <v>12</v>
      </c>
      <c r="J246" s="144">
        <v>46020</v>
      </c>
      <c r="K246" s="144">
        <v>46028</v>
      </c>
      <c r="L246" s="494">
        <f t="shared" si="33"/>
        <v>8</v>
      </c>
      <c r="M246" s="494" t="s">
        <v>279</v>
      </c>
      <c r="N246" s="66"/>
    </row>
    <row r="247" spans="2:14" x14ac:dyDescent="0.35">
      <c r="B247" s="43">
        <v>242</v>
      </c>
      <c r="C247" s="65" t="s">
        <v>658</v>
      </c>
      <c r="D247" s="65" t="s">
        <v>181</v>
      </c>
      <c r="E247" s="65">
        <v>73.245000000000005</v>
      </c>
      <c r="F247" s="207">
        <f t="shared" si="40"/>
        <v>801300.3</v>
      </c>
      <c r="G247" s="62">
        <v>46023</v>
      </c>
      <c r="H247" s="43" t="s">
        <v>526</v>
      </c>
      <c r="I247" s="65" t="s">
        <v>12</v>
      </c>
      <c r="J247" s="144">
        <v>46022</v>
      </c>
      <c r="K247" s="144">
        <v>46033</v>
      </c>
      <c r="L247" s="494">
        <f t="shared" si="33"/>
        <v>11</v>
      </c>
      <c r="M247" s="494" t="s">
        <v>781</v>
      </c>
      <c r="N247" s="66"/>
    </row>
    <row r="248" spans="2:14" x14ac:dyDescent="0.35">
      <c r="B248" s="43">
        <v>243</v>
      </c>
      <c r="C248" s="65" t="s">
        <v>266</v>
      </c>
      <c r="D248" s="65" t="s">
        <v>63</v>
      </c>
      <c r="E248" s="61">
        <v>43.804423999999997</v>
      </c>
      <c r="F248" s="207">
        <f t="shared" si="40"/>
        <v>479220.39855999994</v>
      </c>
      <c r="G248" s="62">
        <v>46023</v>
      </c>
      <c r="H248" s="43" t="s">
        <v>540</v>
      </c>
      <c r="I248" s="65" t="s">
        <v>12</v>
      </c>
      <c r="J248" s="144">
        <v>46022</v>
      </c>
      <c r="K248" s="144">
        <v>46030</v>
      </c>
      <c r="L248" s="494">
        <f t="shared" si="33"/>
        <v>8</v>
      </c>
      <c r="M248" s="494" t="s">
        <v>279</v>
      </c>
      <c r="N248" s="66"/>
    </row>
    <row r="249" spans="2:14" x14ac:dyDescent="0.35">
      <c r="B249" s="43">
        <v>244</v>
      </c>
      <c r="C249" s="65" t="s">
        <v>424</v>
      </c>
      <c r="D249" s="65" t="s">
        <v>77</v>
      </c>
      <c r="E249" s="65">
        <v>37.930999999999997</v>
      </c>
      <c r="F249" s="207">
        <f t="shared" ref="F249:F252" si="41">E249*10940</f>
        <v>414965.13999999996</v>
      </c>
      <c r="G249" s="62">
        <v>46023</v>
      </c>
      <c r="H249" s="65" t="s">
        <v>787</v>
      </c>
      <c r="I249" s="65" t="s">
        <v>12</v>
      </c>
      <c r="J249" s="144">
        <v>46022</v>
      </c>
      <c r="K249" s="144">
        <v>46030</v>
      </c>
      <c r="L249" s="494">
        <f t="shared" si="33"/>
        <v>8</v>
      </c>
      <c r="M249" s="494" t="s">
        <v>279</v>
      </c>
      <c r="N249" s="66"/>
    </row>
    <row r="250" spans="2:14" x14ac:dyDescent="0.35">
      <c r="B250" s="43">
        <v>245</v>
      </c>
      <c r="C250" s="65" t="s">
        <v>621</v>
      </c>
      <c r="D250" s="65" t="s">
        <v>63</v>
      </c>
      <c r="E250" s="61">
        <v>43.804423999999997</v>
      </c>
      <c r="F250" s="207">
        <f t="shared" si="41"/>
        <v>479220.39855999994</v>
      </c>
      <c r="G250" s="62">
        <v>46023</v>
      </c>
      <c r="H250" s="43" t="s">
        <v>277</v>
      </c>
      <c r="I250" s="65" t="s">
        <v>12</v>
      </c>
      <c r="J250" s="144">
        <v>46024</v>
      </c>
      <c r="K250" s="144">
        <v>46027</v>
      </c>
      <c r="L250" s="494">
        <f t="shared" si="33"/>
        <v>3</v>
      </c>
      <c r="M250" s="494" t="s">
        <v>781</v>
      </c>
      <c r="N250" s="66"/>
    </row>
    <row r="251" spans="2:14" x14ac:dyDescent="0.35">
      <c r="B251" s="43">
        <v>246</v>
      </c>
      <c r="C251" s="65" t="s">
        <v>486</v>
      </c>
      <c r="D251" s="65" t="s">
        <v>231</v>
      </c>
      <c r="E251" s="68">
        <v>77.08</v>
      </c>
      <c r="F251" s="207">
        <f t="shared" si="41"/>
        <v>843255.2</v>
      </c>
      <c r="G251" s="62">
        <v>46023</v>
      </c>
      <c r="H251" s="43" t="s">
        <v>528</v>
      </c>
      <c r="I251" s="65" t="s">
        <v>12</v>
      </c>
      <c r="J251" s="144">
        <v>46024</v>
      </c>
      <c r="K251" s="144">
        <v>46045</v>
      </c>
      <c r="L251" s="494">
        <f t="shared" si="33"/>
        <v>21</v>
      </c>
      <c r="M251" s="494" t="s">
        <v>781</v>
      </c>
      <c r="N251" s="66"/>
    </row>
    <row r="252" spans="2:14" x14ac:dyDescent="0.35">
      <c r="B252" s="43">
        <v>247</v>
      </c>
      <c r="C252" s="65" t="s">
        <v>701</v>
      </c>
      <c r="D252" s="65" t="s">
        <v>703</v>
      </c>
      <c r="E252" s="68">
        <v>72.16</v>
      </c>
      <c r="F252" s="207">
        <f t="shared" si="41"/>
        <v>789430.39999999991</v>
      </c>
      <c r="G252" s="62">
        <v>46023</v>
      </c>
      <c r="H252" s="43" t="s">
        <v>522</v>
      </c>
      <c r="I252" s="65" t="s">
        <v>12</v>
      </c>
      <c r="J252" s="144">
        <v>46024</v>
      </c>
      <c r="K252" s="144">
        <v>46032</v>
      </c>
      <c r="L252" s="494">
        <f t="shared" si="33"/>
        <v>8</v>
      </c>
      <c r="M252" s="494" t="s">
        <v>781</v>
      </c>
      <c r="N252" s="66"/>
    </row>
    <row r="253" spans="2:14" x14ac:dyDescent="0.35">
      <c r="B253" s="43">
        <v>248</v>
      </c>
      <c r="C253" s="65" t="s">
        <v>425</v>
      </c>
      <c r="D253" s="65" t="s">
        <v>77</v>
      </c>
      <c r="E253" s="65">
        <v>37.930999999999997</v>
      </c>
      <c r="F253" s="207">
        <f t="shared" ref="F253" si="42">E253*10940</f>
        <v>414965.13999999996</v>
      </c>
      <c r="G253" s="62">
        <v>46023</v>
      </c>
      <c r="H253" s="43" t="s">
        <v>788</v>
      </c>
      <c r="I253" s="65" t="s">
        <v>12</v>
      </c>
      <c r="J253" s="144">
        <v>46024</v>
      </c>
      <c r="K253" s="144">
        <v>46036</v>
      </c>
      <c r="L253" s="494">
        <f t="shared" si="33"/>
        <v>12</v>
      </c>
      <c r="M253" s="494" t="s">
        <v>279</v>
      </c>
      <c r="N253" s="66"/>
    </row>
    <row r="254" spans="2:14" x14ac:dyDescent="0.35">
      <c r="B254" s="43">
        <v>249</v>
      </c>
      <c r="C254" s="65" t="s">
        <v>553</v>
      </c>
      <c r="D254" s="65" t="s">
        <v>77</v>
      </c>
      <c r="E254" s="65">
        <v>37.930999999999997</v>
      </c>
      <c r="F254" s="207">
        <f t="shared" ref="F254:F257" si="43">E254*10940</f>
        <v>414965.13999999996</v>
      </c>
      <c r="G254" s="62">
        <v>46023</v>
      </c>
      <c r="H254" s="65" t="s">
        <v>545</v>
      </c>
      <c r="I254" s="65" t="s">
        <v>12</v>
      </c>
      <c r="J254" s="144">
        <v>46024</v>
      </c>
      <c r="K254" s="144">
        <v>46028</v>
      </c>
      <c r="L254" s="494">
        <f t="shared" si="33"/>
        <v>4</v>
      </c>
      <c r="M254" s="494" t="s">
        <v>279</v>
      </c>
      <c r="N254" s="66"/>
    </row>
    <row r="255" spans="2:14" x14ac:dyDescent="0.35">
      <c r="B255" s="43">
        <v>250</v>
      </c>
      <c r="C255" s="65" t="s">
        <v>508</v>
      </c>
      <c r="D255" s="65" t="s">
        <v>79</v>
      </c>
      <c r="E255" s="68">
        <v>34.79</v>
      </c>
      <c r="F255" s="207">
        <f t="shared" si="43"/>
        <v>380602.6</v>
      </c>
      <c r="G255" s="62">
        <v>45992</v>
      </c>
      <c r="H255" s="43" t="s">
        <v>788</v>
      </c>
      <c r="I255" s="65" t="s">
        <v>12</v>
      </c>
      <c r="J255" s="144">
        <v>46001</v>
      </c>
      <c r="K255" s="144">
        <v>46009</v>
      </c>
      <c r="L255" s="494">
        <f t="shared" si="33"/>
        <v>8</v>
      </c>
      <c r="M255" s="494" t="s">
        <v>279</v>
      </c>
      <c r="N255" s="66"/>
    </row>
    <row r="256" spans="2:14" x14ac:dyDescent="0.35">
      <c r="B256" s="43">
        <v>251</v>
      </c>
      <c r="C256" s="65" t="s">
        <v>497</v>
      </c>
      <c r="D256" s="65" t="s">
        <v>77</v>
      </c>
      <c r="E256" s="65">
        <v>37.930999999999997</v>
      </c>
      <c r="F256" s="207">
        <f t="shared" si="43"/>
        <v>414965.13999999996</v>
      </c>
      <c r="G256" s="62">
        <v>46023</v>
      </c>
      <c r="H256" s="65" t="s">
        <v>840</v>
      </c>
      <c r="I256" s="65" t="s">
        <v>12</v>
      </c>
      <c r="J256" s="144">
        <v>46025</v>
      </c>
      <c r="K256" s="144">
        <v>46033</v>
      </c>
      <c r="L256" s="494">
        <f t="shared" si="33"/>
        <v>8</v>
      </c>
      <c r="M256" s="494" t="s">
        <v>279</v>
      </c>
      <c r="N256" s="65"/>
    </row>
    <row r="257" spans="2:14" x14ac:dyDescent="0.35">
      <c r="B257" s="43">
        <v>252</v>
      </c>
      <c r="C257" s="65" t="s">
        <v>517</v>
      </c>
      <c r="D257" s="65" t="s">
        <v>231</v>
      </c>
      <c r="E257" s="68">
        <v>77.08</v>
      </c>
      <c r="F257" s="207">
        <f t="shared" si="43"/>
        <v>843255.2</v>
      </c>
      <c r="G257" s="62">
        <v>46023</v>
      </c>
      <c r="H257" s="65" t="s">
        <v>524</v>
      </c>
      <c r="I257" s="65" t="s">
        <v>12</v>
      </c>
      <c r="J257" s="144">
        <v>46026</v>
      </c>
      <c r="K257" s="144">
        <v>46039</v>
      </c>
      <c r="L257" s="494">
        <f t="shared" si="33"/>
        <v>13</v>
      </c>
      <c r="M257" s="494" t="s">
        <v>781</v>
      </c>
      <c r="N257" s="66"/>
    </row>
    <row r="258" spans="2:14" x14ac:dyDescent="0.35">
      <c r="B258" s="43">
        <v>253</v>
      </c>
      <c r="C258" s="65" t="s">
        <v>396</v>
      </c>
      <c r="D258" s="65" t="s">
        <v>79</v>
      </c>
      <c r="E258" s="68">
        <v>34.79</v>
      </c>
      <c r="F258" s="207">
        <f t="shared" ref="F258:F260" si="44">E258*10940</f>
        <v>380602.6</v>
      </c>
      <c r="G258" s="62">
        <v>46023</v>
      </c>
      <c r="H258" s="43" t="s">
        <v>539</v>
      </c>
      <c r="I258" s="65" t="s">
        <v>12</v>
      </c>
      <c r="J258" s="144">
        <v>46026</v>
      </c>
      <c r="K258" s="144">
        <v>46032</v>
      </c>
      <c r="L258" s="494">
        <f t="shared" si="33"/>
        <v>6</v>
      </c>
      <c r="M258" s="494" t="s">
        <v>279</v>
      </c>
      <c r="N258" s="66"/>
    </row>
    <row r="259" spans="2:14" x14ac:dyDescent="0.35">
      <c r="B259" s="43">
        <v>254</v>
      </c>
      <c r="C259" s="65" t="s">
        <v>647</v>
      </c>
      <c r="D259" s="65" t="s">
        <v>65</v>
      </c>
      <c r="E259" s="61">
        <v>36.159755999999994</v>
      </c>
      <c r="F259" s="207">
        <f t="shared" si="44"/>
        <v>395587.73063999997</v>
      </c>
      <c r="G259" s="62">
        <v>46023</v>
      </c>
      <c r="H259" s="43" t="s">
        <v>525</v>
      </c>
      <c r="I259" s="65" t="s">
        <v>12</v>
      </c>
      <c r="J259" s="144">
        <v>46027</v>
      </c>
      <c r="K259" s="144">
        <v>46036</v>
      </c>
      <c r="L259" s="494">
        <f t="shared" si="33"/>
        <v>9</v>
      </c>
      <c r="M259" s="494" t="s">
        <v>781</v>
      </c>
      <c r="N259" s="66"/>
    </row>
    <row r="260" spans="2:14" x14ac:dyDescent="0.35">
      <c r="B260" s="43">
        <v>255</v>
      </c>
      <c r="C260" s="65" t="s">
        <v>639</v>
      </c>
      <c r="D260" s="65" t="s">
        <v>640</v>
      </c>
      <c r="E260" s="65">
        <v>101.95</v>
      </c>
      <c r="F260" s="207">
        <f t="shared" si="44"/>
        <v>1115333</v>
      </c>
      <c r="G260" s="62">
        <v>46023</v>
      </c>
      <c r="H260" s="43" t="s">
        <v>277</v>
      </c>
      <c r="I260" s="65" t="s">
        <v>12</v>
      </c>
      <c r="J260" s="144">
        <v>46028</v>
      </c>
      <c r="K260" s="144">
        <v>46041</v>
      </c>
      <c r="L260" s="494">
        <f t="shared" si="33"/>
        <v>13</v>
      </c>
      <c r="M260" s="494" t="s">
        <v>781</v>
      </c>
      <c r="N260" s="66"/>
    </row>
    <row r="261" spans="2:14" x14ac:dyDescent="0.35">
      <c r="B261" s="43">
        <v>256</v>
      </c>
      <c r="C261" s="65" t="s">
        <v>746</v>
      </c>
      <c r="D261" s="65" t="s">
        <v>79</v>
      </c>
      <c r="E261" s="68">
        <v>34.79</v>
      </c>
      <c r="F261" s="207">
        <f t="shared" ref="F261" si="45">E261*10940</f>
        <v>380602.6</v>
      </c>
      <c r="G261" s="62">
        <v>46023</v>
      </c>
      <c r="H261" s="65" t="s">
        <v>839</v>
      </c>
      <c r="I261" s="65" t="s">
        <v>12</v>
      </c>
      <c r="J261" s="144">
        <v>46029</v>
      </c>
      <c r="K261" s="144">
        <v>46033</v>
      </c>
      <c r="L261" s="494">
        <f t="shared" si="33"/>
        <v>4</v>
      </c>
      <c r="M261" s="494" t="s">
        <v>279</v>
      </c>
      <c r="N261" s="66"/>
    </row>
    <row r="262" spans="2:14" x14ac:dyDescent="0.35">
      <c r="B262" s="43">
        <v>257</v>
      </c>
      <c r="C262" s="65" t="s">
        <v>413</v>
      </c>
      <c r="D262" s="65" t="s">
        <v>79</v>
      </c>
      <c r="E262" s="68">
        <v>34.79</v>
      </c>
      <c r="F262" s="207">
        <f t="shared" ref="F262:F269" si="46">E262*10940</f>
        <v>380602.6</v>
      </c>
      <c r="G262" s="62">
        <v>46023</v>
      </c>
      <c r="H262" s="43" t="s">
        <v>540</v>
      </c>
      <c r="I262" s="65" t="s">
        <v>12</v>
      </c>
      <c r="J262" s="144">
        <v>46031</v>
      </c>
      <c r="K262" s="144">
        <v>46040</v>
      </c>
      <c r="L262" s="494">
        <f t="shared" si="33"/>
        <v>9</v>
      </c>
      <c r="M262" s="494" t="s">
        <v>279</v>
      </c>
      <c r="N262" s="65"/>
    </row>
    <row r="263" spans="2:14" x14ac:dyDescent="0.35">
      <c r="B263" s="43">
        <v>258</v>
      </c>
      <c r="C263" s="65" t="s">
        <v>728</v>
      </c>
      <c r="D263" s="65" t="s">
        <v>203</v>
      </c>
      <c r="E263" s="65">
        <v>55.451000000000001</v>
      </c>
      <c r="F263" s="65">
        <f t="shared" si="46"/>
        <v>606633.94000000006</v>
      </c>
      <c r="G263" s="62">
        <v>46023</v>
      </c>
      <c r="H263" s="65" t="s">
        <v>787</v>
      </c>
      <c r="I263" s="65" t="s">
        <v>12</v>
      </c>
      <c r="J263" s="144">
        <v>46031</v>
      </c>
      <c r="K263" s="144">
        <v>46053</v>
      </c>
      <c r="L263" s="494">
        <f t="shared" si="33"/>
        <v>22</v>
      </c>
      <c r="M263" s="494" t="s">
        <v>279</v>
      </c>
      <c r="N263" s="65"/>
    </row>
    <row r="264" spans="2:14" x14ac:dyDescent="0.35">
      <c r="B264" s="43">
        <v>259</v>
      </c>
      <c r="C264" s="65" t="s">
        <v>700</v>
      </c>
      <c r="D264" s="65" t="s">
        <v>170</v>
      </c>
      <c r="E264" s="65">
        <v>65.028000000000006</v>
      </c>
      <c r="F264" s="207">
        <f t="shared" si="46"/>
        <v>711406.32000000007</v>
      </c>
      <c r="G264" s="62">
        <v>46023</v>
      </c>
      <c r="H264" s="43" t="s">
        <v>522</v>
      </c>
      <c r="I264" s="65" t="s">
        <v>12</v>
      </c>
      <c r="J264" s="144">
        <v>46033</v>
      </c>
      <c r="K264" s="144">
        <v>46040</v>
      </c>
      <c r="L264" s="494">
        <f t="shared" si="33"/>
        <v>7</v>
      </c>
      <c r="M264" s="494" t="s">
        <v>781</v>
      </c>
      <c r="N264" s="65"/>
    </row>
    <row r="265" spans="2:14" x14ac:dyDescent="0.35">
      <c r="B265" s="43">
        <v>260</v>
      </c>
      <c r="C265" s="65" t="s">
        <v>709</v>
      </c>
      <c r="D265" s="65" t="s">
        <v>63</v>
      </c>
      <c r="E265" s="61">
        <v>43.804423999999997</v>
      </c>
      <c r="F265" s="207">
        <f t="shared" si="46"/>
        <v>479220.39855999994</v>
      </c>
      <c r="G265" s="62">
        <v>46023</v>
      </c>
      <c r="H265" s="43" t="s">
        <v>539</v>
      </c>
      <c r="I265" s="65" t="s">
        <v>12</v>
      </c>
      <c r="J265" s="144">
        <v>46033</v>
      </c>
      <c r="K265" s="144">
        <v>46041</v>
      </c>
      <c r="L265" s="494">
        <f t="shared" si="33"/>
        <v>8</v>
      </c>
      <c r="M265" s="494" t="s">
        <v>279</v>
      </c>
      <c r="N265" s="66"/>
    </row>
    <row r="266" spans="2:14" x14ac:dyDescent="0.35">
      <c r="B266" s="43">
        <v>261</v>
      </c>
      <c r="C266" s="65" t="s">
        <v>745</v>
      </c>
      <c r="D266" s="65" t="s">
        <v>79</v>
      </c>
      <c r="E266" s="68">
        <v>34.79</v>
      </c>
      <c r="F266" s="207">
        <f t="shared" si="46"/>
        <v>380602.6</v>
      </c>
      <c r="G266" s="62">
        <v>46023</v>
      </c>
      <c r="H266" s="65" t="s">
        <v>545</v>
      </c>
      <c r="I266" s="144" t="s">
        <v>12</v>
      </c>
      <c r="J266" s="144">
        <v>46029</v>
      </c>
      <c r="K266" s="144">
        <v>46033</v>
      </c>
      <c r="L266" s="494">
        <f t="shared" si="33"/>
        <v>4</v>
      </c>
      <c r="M266" s="494" t="s">
        <v>279</v>
      </c>
      <c r="N266" s="66"/>
    </row>
    <row r="267" spans="2:14" x14ac:dyDescent="0.35">
      <c r="B267" s="43">
        <v>262</v>
      </c>
      <c r="C267" s="65" t="s">
        <v>741</v>
      </c>
      <c r="D267" s="65" t="s">
        <v>640</v>
      </c>
      <c r="E267" s="65">
        <v>101.95</v>
      </c>
      <c r="F267" s="207">
        <f t="shared" si="46"/>
        <v>1115333</v>
      </c>
      <c r="G267" s="62">
        <v>46023</v>
      </c>
      <c r="H267" s="65" t="s">
        <v>545</v>
      </c>
      <c r="I267" s="65" t="s">
        <v>12</v>
      </c>
      <c r="J267" s="144">
        <v>46034</v>
      </c>
      <c r="K267" s="144">
        <v>46053</v>
      </c>
      <c r="L267" s="494">
        <f t="shared" si="33"/>
        <v>19</v>
      </c>
      <c r="M267" s="494" t="s">
        <v>279</v>
      </c>
      <c r="N267" s="66"/>
    </row>
    <row r="268" spans="2:14" x14ac:dyDescent="0.35">
      <c r="B268" s="43">
        <v>263</v>
      </c>
      <c r="C268" s="65" t="s">
        <v>543</v>
      </c>
      <c r="D268" s="65" t="s">
        <v>65</v>
      </c>
      <c r="E268" s="61">
        <v>36.159755999999994</v>
      </c>
      <c r="F268" s="207">
        <f t="shared" si="46"/>
        <v>395587.73063999997</v>
      </c>
      <c r="G268" s="62">
        <v>46023</v>
      </c>
      <c r="H268" s="65" t="s">
        <v>839</v>
      </c>
      <c r="I268" s="65" t="s">
        <v>12</v>
      </c>
      <c r="J268" s="144">
        <v>46034</v>
      </c>
      <c r="K268" s="144">
        <v>46042</v>
      </c>
      <c r="L268" s="494">
        <f t="shared" si="33"/>
        <v>8</v>
      </c>
      <c r="M268" s="494" t="s">
        <v>279</v>
      </c>
      <c r="N268" s="66"/>
    </row>
    <row r="269" spans="2:14" x14ac:dyDescent="0.35">
      <c r="B269" s="43">
        <v>264</v>
      </c>
      <c r="C269" s="65" t="s">
        <v>500</v>
      </c>
      <c r="D269" s="65" t="s">
        <v>79</v>
      </c>
      <c r="E269" s="68">
        <v>34.79</v>
      </c>
      <c r="F269" s="207">
        <f t="shared" si="46"/>
        <v>380602.6</v>
      </c>
      <c r="G269" s="62">
        <v>46023</v>
      </c>
      <c r="H269" s="65" t="s">
        <v>840</v>
      </c>
      <c r="I269" s="65" t="s">
        <v>12</v>
      </c>
      <c r="J269" s="144">
        <v>46034</v>
      </c>
      <c r="K269" s="144">
        <v>46040</v>
      </c>
      <c r="L269" s="494">
        <f t="shared" si="33"/>
        <v>6</v>
      </c>
      <c r="M269" s="494" t="s">
        <v>279</v>
      </c>
      <c r="N269" s="66"/>
    </row>
    <row r="270" spans="2:14" x14ac:dyDescent="0.35">
      <c r="B270" s="43">
        <v>265</v>
      </c>
      <c r="C270" s="65" t="s">
        <v>652</v>
      </c>
      <c r="D270" s="65" t="s">
        <v>65</v>
      </c>
      <c r="E270" s="61">
        <v>36.159755999999994</v>
      </c>
      <c r="F270" s="207">
        <f t="shared" ref="F270" si="47">E270*10940</f>
        <v>395587.73063999997</v>
      </c>
      <c r="G270" s="62">
        <v>46023</v>
      </c>
      <c r="H270" s="43" t="s">
        <v>526</v>
      </c>
      <c r="I270" s="65" t="s">
        <v>12</v>
      </c>
      <c r="J270" s="144">
        <v>46034</v>
      </c>
      <c r="K270" s="144">
        <v>46042</v>
      </c>
      <c r="L270" s="494">
        <f t="shared" si="33"/>
        <v>8</v>
      </c>
      <c r="M270" s="494" t="s">
        <v>781</v>
      </c>
      <c r="N270" s="66"/>
    </row>
    <row r="271" spans="2:14" x14ac:dyDescent="0.35">
      <c r="B271" s="43">
        <v>266</v>
      </c>
      <c r="C271" s="65" t="s">
        <v>451</v>
      </c>
      <c r="D271" s="65" t="s">
        <v>65</v>
      </c>
      <c r="E271" s="61">
        <v>36.159755999999994</v>
      </c>
      <c r="F271" s="207">
        <f t="shared" ref="F271:F273" si="48">E271*10940</f>
        <v>395587.73063999997</v>
      </c>
      <c r="G271" s="62">
        <v>46023</v>
      </c>
      <c r="H271" s="43" t="s">
        <v>788</v>
      </c>
      <c r="I271" s="65" t="s">
        <v>12</v>
      </c>
      <c r="J271" s="144">
        <v>46037</v>
      </c>
      <c r="K271" s="144">
        <v>46047</v>
      </c>
      <c r="L271" s="494">
        <f t="shared" si="33"/>
        <v>10</v>
      </c>
      <c r="M271" s="494" t="s">
        <v>279</v>
      </c>
      <c r="N271" s="66"/>
    </row>
    <row r="272" spans="2:14" x14ac:dyDescent="0.35">
      <c r="B272" s="43">
        <v>267</v>
      </c>
      <c r="C272" s="65" t="s">
        <v>649</v>
      </c>
      <c r="D272" s="65" t="s">
        <v>79</v>
      </c>
      <c r="E272" s="68">
        <v>34.79</v>
      </c>
      <c r="F272" s="207">
        <f t="shared" si="48"/>
        <v>380602.6</v>
      </c>
      <c r="G272" s="62">
        <v>46023</v>
      </c>
      <c r="H272" s="43" t="s">
        <v>525</v>
      </c>
      <c r="I272" s="65" t="s">
        <v>12</v>
      </c>
      <c r="J272" s="144">
        <v>46037</v>
      </c>
      <c r="K272" s="144">
        <v>46042</v>
      </c>
      <c r="L272" s="494">
        <f t="shared" si="33"/>
        <v>5</v>
      </c>
      <c r="M272" s="494" t="s">
        <v>781</v>
      </c>
      <c r="N272" s="66"/>
    </row>
    <row r="273" spans="2:14" x14ac:dyDescent="0.35">
      <c r="B273" s="43">
        <v>268</v>
      </c>
      <c r="C273" s="65" t="s">
        <v>687</v>
      </c>
      <c r="D273" s="65" t="s">
        <v>210</v>
      </c>
      <c r="E273" s="65">
        <v>88.468000000000004</v>
      </c>
      <c r="F273" s="207">
        <f t="shared" si="48"/>
        <v>967839.92</v>
      </c>
      <c r="G273" s="62">
        <v>46023</v>
      </c>
      <c r="H273" s="43" t="s">
        <v>522</v>
      </c>
      <c r="I273" s="65" t="s">
        <v>12</v>
      </c>
      <c r="J273" s="144">
        <v>46041</v>
      </c>
      <c r="K273" s="144">
        <v>46053</v>
      </c>
      <c r="L273" s="494">
        <f t="shared" si="33"/>
        <v>12</v>
      </c>
      <c r="M273" s="494" t="s">
        <v>854</v>
      </c>
      <c r="N273" s="66"/>
    </row>
    <row r="274" spans="2:14" x14ac:dyDescent="0.35">
      <c r="B274" s="43">
        <v>269</v>
      </c>
      <c r="C274" s="65" t="s">
        <v>414</v>
      </c>
      <c r="D274" s="65" t="s">
        <v>79</v>
      </c>
      <c r="E274" s="68">
        <v>34.79</v>
      </c>
      <c r="F274" s="207">
        <f t="shared" ref="F274:F275" si="49">E274*10940</f>
        <v>380602.6</v>
      </c>
      <c r="G274" s="62">
        <v>46023</v>
      </c>
      <c r="H274" s="43" t="s">
        <v>540</v>
      </c>
      <c r="I274" s="65" t="s">
        <v>12</v>
      </c>
      <c r="J274" s="144">
        <v>46041</v>
      </c>
      <c r="K274" s="144">
        <v>46049</v>
      </c>
      <c r="L274" s="494">
        <f t="shared" si="33"/>
        <v>8</v>
      </c>
      <c r="M274" s="494" t="s">
        <v>279</v>
      </c>
      <c r="N274" s="66"/>
    </row>
    <row r="275" spans="2:14" x14ac:dyDescent="0.35">
      <c r="B275" s="43">
        <v>270</v>
      </c>
      <c r="C275" s="65" t="s">
        <v>487</v>
      </c>
      <c r="D275" s="65" t="s">
        <v>65</v>
      </c>
      <c r="E275" s="61">
        <v>36.159755999999994</v>
      </c>
      <c r="F275" s="207">
        <f t="shared" si="49"/>
        <v>395587.73063999997</v>
      </c>
      <c r="G275" s="62">
        <v>46023</v>
      </c>
      <c r="H275" s="65" t="s">
        <v>840</v>
      </c>
      <c r="I275" s="65" t="s">
        <v>12</v>
      </c>
      <c r="J275" s="144">
        <v>46041</v>
      </c>
      <c r="K275" s="144">
        <v>46046</v>
      </c>
      <c r="L275" s="494">
        <f t="shared" si="33"/>
        <v>5</v>
      </c>
      <c r="M275" s="494" t="s">
        <v>279</v>
      </c>
      <c r="N275" s="66"/>
    </row>
    <row r="276" spans="2:14" x14ac:dyDescent="0.35">
      <c r="B276" s="43">
        <v>271</v>
      </c>
      <c r="C276" s="65" t="s">
        <v>479</v>
      </c>
      <c r="D276" s="65" t="s">
        <v>181</v>
      </c>
      <c r="E276" s="65">
        <v>73.245000000000005</v>
      </c>
      <c r="F276" s="207">
        <f t="shared" ref="F276:F278" si="50">E276*10940</f>
        <v>801300.3</v>
      </c>
      <c r="G276" s="62">
        <v>46023</v>
      </c>
      <c r="H276" s="65" t="s">
        <v>524</v>
      </c>
      <c r="I276" s="65" t="s">
        <v>12</v>
      </c>
      <c r="J276" s="144">
        <v>46040</v>
      </c>
      <c r="K276" s="144">
        <v>46052</v>
      </c>
      <c r="L276" s="494">
        <f t="shared" si="33"/>
        <v>12</v>
      </c>
      <c r="M276" s="494" t="s">
        <v>781</v>
      </c>
      <c r="N276" s="66"/>
    </row>
    <row r="277" spans="2:14" x14ac:dyDescent="0.35">
      <c r="B277" s="43">
        <v>272</v>
      </c>
      <c r="C277" s="65" t="s">
        <v>135</v>
      </c>
      <c r="D277" s="65" t="s">
        <v>123</v>
      </c>
      <c r="E277" s="68">
        <v>70.739999999999995</v>
      </c>
      <c r="F277" s="207">
        <f t="shared" si="50"/>
        <v>773895.6</v>
      </c>
      <c r="G277" s="62">
        <v>46023</v>
      </c>
      <c r="H277" s="43" t="s">
        <v>277</v>
      </c>
      <c r="I277" s="65" t="s">
        <v>12</v>
      </c>
      <c r="J277" s="144">
        <v>46042</v>
      </c>
      <c r="K277" s="144">
        <v>46053</v>
      </c>
      <c r="L277" s="494">
        <f t="shared" si="33"/>
        <v>11</v>
      </c>
      <c r="M277" s="494" t="s">
        <v>781</v>
      </c>
      <c r="N277" s="66"/>
    </row>
    <row r="278" spans="2:14" x14ac:dyDescent="0.35">
      <c r="B278" s="43">
        <v>273</v>
      </c>
      <c r="C278" s="65" t="s">
        <v>713</v>
      </c>
      <c r="D278" s="65" t="s">
        <v>65</v>
      </c>
      <c r="E278" s="61">
        <v>36.159755999999994</v>
      </c>
      <c r="F278" s="207">
        <f t="shared" si="50"/>
        <v>395587.73063999997</v>
      </c>
      <c r="G278" s="62">
        <v>46023</v>
      </c>
      <c r="H278" s="43" t="s">
        <v>539</v>
      </c>
      <c r="I278" s="65" t="s">
        <v>12</v>
      </c>
      <c r="J278" s="144">
        <v>46042</v>
      </c>
      <c r="K278" s="144">
        <v>46049</v>
      </c>
      <c r="L278" s="494">
        <f t="shared" si="33"/>
        <v>7</v>
      </c>
      <c r="M278" s="494" t="s">
        <v>279</v>
      </c>
      <c r="N278" s="66"/>
    </row>
    <row r="279" spans="2:14" x14ac:dyDescent="0.35">
      <c r="B279" s="65">
        <v>274</v>
      </c>
      <c r="C279" s="65" t="s">
        <v>648</v>
      </c>
      <c r="D279" s="65" t="s">
        <v>65</v>
      </c>
      <c r="E279" s="61">
        <v>36.159755999999994</v>
      </c>
      <c r="F279" s="207">
        <f t="shared" ref="F279:F284" si="51">E279*10940</f>
        <v>395587.73063999997</v>
      </c>
      <c r="G279" s="62">
        <v>46023</v>
      </c>
      <c r="H279" s="43" t="s">
        <v>525</v>
      </c>
      <c r="I279" s="65" t="s">
        <v>12</v>
      </c>
      <c r="J279" s="144">
        <v>46043</v>
      </c>
      <c r="K279" s="144">
        <v>46050</v>
      </c>
      <c r="L279" s="494">
        <f t="shared" si="33"/>
        <v>7</v>
      </c>
      <c r="M279" s="494" t="s">
        <v>781</v>
      </c>
      <c r="N279" s="66"/>
    </row>
    <row r="280" spans="2:14" x14ac:dyDescent="0.35">
      <c r="B280" s="65">
        <v>275</v>
      </c>
      <c r="C280" s="65" t="s">
        <v>651</v>
      </c>
      <c r="D280" s="65" t="s">
        <v>391</v>
      </c>
      <c r="E280" s="65">
        <v>87.021000000000001</v>
      </c>
      <c r="F280" s="207">
        <f t="shared" si="51"/>
        <v>952009.74</v>
      </c>
      <c r="G280" s="62">
        <v>46023</v>
      </c>
      <c r="H280" s="43" t="s">
        <v>526</v>
      </c>
      <c r="I280" s="65" t="s">
        <v>12</v>
      </c>
      <c r="J280" s="144">
        <v>46043</v>
      </c>
      <c r="K280" s="144">
        <v>46053</v>
      </c>
      <c r="L280" s="494">
        <f t="shared" si="33"/>
        <v>10</v>
      </c>
      <c r="M280" s="494" t="s">
        <v>781</v>
      </c>
      <c r="N280" s="66"/>
    </row>
    <row r="281" spans="2:14" x14ac:dyDescent="0.35">
      <c r="B281" s="65">
        <v>276</v>
      </c>
      <c r="C281" s="65" t="s">
        <v>482</v>
      </c>
      <c r="D281" s="65" t="s">
        <v>126</v>
      </c>
      <c r="E281" s="65">
        <v>59.500999999999998</v>
      </c>
      <c r="F281" s="207">
        <f t="shared" si="51"/>
        <v>650940.93999999994</v>
      </c>
      <c r="G281" s="62">
        <v>46054</v>
      </c>
      <c r="H281" s="65" t="s">
        <v>839</v>
      </c>
      <c r="I281" s="65" t="s">
        <v>12</v>
      </c>
      <c r="J281" s="144">
        <v>46043</v>
      </c>
      <c r="K281" s="144">
        <v>46056</v>
      </c>
      <c r="L281" s="494">
        <f t="shared" si="33"/>
        <v>13</v>
      </c>
      <c r="M281" s="494" t="s">
        <v>279</v>
      </c>
      <c r="N281" s="66"/>
    </row>
    <row r="282" spans="2:14" x14ac:dyDescent="0.35">
      <c r="B282" s="65">
        <v>277</v>
      </c>
      <c r="C282" s="65" t="s">
        <v>690</v>
      </c>
      <c r="D282" s="43" t="s">
        <v>57</v>
      </c>
      <c r="E282" s="61">
        <v>45.697022000000004</v>
      </c>
      <c r="F282" s="45">
        <f t="shared" si="51"/>
        <v>499925.42068000004</v>
      </c>
      <c r="G282" s="62">
        <v>46054</v>
      </c>
      <c r="H282" s="43" t="s">
        <v>528</v>
      </c>
      <c r="I282" s="65" t="s">
        <v>12</v>
      </c>
      <c r="J282" s="144">
        <v>46046</v>
      </c>
      <c r="K282" s="144">
        <v>46058</v>
      </c>
      <c r="L282" s="494">
        <f t="shared" si="33"/>
        <v>12</v>
      </c>
      <c r="M282" s="494" t="s">
        <v>854</v>
      </c>
      <c r="N282" s="66"/>
    </row>
    <row r="283" spans="2:14" x14ac:dyDescent="0.35">
      <c r="B283" s="65">
        <v>278</v>
      </c>
      <c r="C283" s="65" t="s">
        <v>730</v>
      </c>
      <c r="D283" s="65" t="s">
        <v>65</v>
      </c>
      <c r="E283" s="61">
        <v>36.159755999999994</v>
      </c>
      <c r="F283" s="207">
        <f t="shared" si="51"/>
        <v>395587.73063999997</v>
      </c>
      <c r="G283" s="62">
        <v>46023</v>
      </c>
      <c r="H283" s="65" t="s">
        <v>787</v>
      </c>
      <c r="I283" s="65" t="s">
        <v>12</v>
      </c>
      <c r="J283" s="144">
        <v>46032</v>
      </c>
      <c r="K283" s="144">
        <v>46046</v>
      </c>
      <c r="L283" s="494">
        <f t="shared" si="33"/>
        <v>14</v>
      </c>
      <c r="M283" s="494" t="s">
        <v>279</v>
      </c>
      <c r="N283" s="66"/>
    </row>
    <row r="284" spans="2:14" x14ac:dyDescent="0.35">
      <c r="B284" s="65">
        <v>279</v>
      </c>
      <c r="C284" s="65" t="s">
        <v>513</v>
      </c>
      <c r="D284" s="65" t="s">
        <v>203</v>
      </c>
      <c r="E284" s="65">
        <v>55.451000000000001</v>
      </c>
      <c r="F284" s="207">
        <f t="shared" si="51"/>
        <v>606633.94000000006</v>
      </c>
      <c r="G284" s="62">
        <v>46054</v>
      </c>
      <c r="H284" s="43" t="s">
        <v>788</v>
      </c>
      <c r="I284" s="65" t="s">
        <v>12</v>
      </c>
      <c r="J284" s="144">
        <v>46049</v>
      </c>
      <c r="K284" s="144">
        <v>46060</v>
      </c>
      <c r="L284" s="494">
        <f t="shared" si="33"/>
        <v>11</v>
      </c>
      <c r="M284" s="494" t="s">
        <v>279</v>
      </c>
      <c r="N284" s="66"/>
    </row>
    <row r="285" spans="2:14" x14ac:dyDescent="0.35">
      <c r="B285" s="65">
        <v>280</v>
      </c>
      <c r="C285" s="65" t="s">
        <v>364</v>
      </c>
      <c r="D285" s="65" t="s">
        <v>65</v>
      </c>
      <c r="E285" s="61">
        <v>36.159755999999994</v>
      </c>
      <c r="F285" s="207">
        <f t="shared" ref="F285" si="52">E285*10940</f>
        <v>395587.73063999997</v>
      </c>
      <c r="G285" s="62">
        <v>46023</v>
      </c>
      <c r="H285" s="43" t="s">
        <v>540</v>
      </c>
      <c r="I285" s="65" t="s">
        <v>12</v>
      </c>
      <c r="J285" s="144">
        <v>46050</v>
      </c>
      <c r="K285" s="144">
        <v>46053</v>
      </c>
      <c r="L285" s="494">
        <f t="shared" si="33"/>
        <v>3</v>
      </c>
      <c r="M285" s="494" t="s">
        <v>279</v>
      </c>
      <c r="N285" s="66"/>
    </row>
    <row r="286" spans="2:14" x14ac:dyDescent="0.35">
      <c r="B286" s="65">
        <v>281</v>
      </c>
      <c r="C286" s="65" t="s">
        <v>712</v>
      </c>
      <c r="D286" s="65" t="s">
        <v>65</v>
      </c>
      <c r="E286" s="61">
        <v>36.159755999999994</v>
      </c>
      <c r="F286" s="207">
        <f t="shared" ref="F286:F292" si="53">E286*10940</f>
        <v>395587.73063999997</v>
      </c>
      <c r="G286" s="62">
        <v>46054</v>
      </c>
      <c r="H286" s="43" t="s">
        <v>539</v>
      </c>
      <c r="I286" s="65" t="s">
        <v>12</v>
      </c>
      <c r="J286" s="144">
        <v>46050</v>
      </c>
      <c r="K286" s="144">
        <v>46058</v>
      </c>
      <c r="L286" s="494">
        <f t="shared" si="33"/>
        <v>8</v>
      </c>
      <c r="M286" s="494" t="s">
        <v>279</v>
      </c>
      <c r="N286" s="66"/>
    </row>
    <row r="287" spans="2:14" x14ac:dyDescent="0.35">
      <c r="B287" s="65">
        <v>282</v>
      </c>
      <c r="C287" s="65" t="s">
        <v>645</v>
      </c>
      <c r="D287" s="65" t="s">
        <v>391</v>
      </c>
      <c r="E287" s="65">
        <v>87.021000000000001</v>
      </c>
      <c r="F287" s="207">
        <f t="shared" si="53"/>
        <v>952009.74</v>
      </c>
      <c r="G287" s="62">
        <v>46054</v>
      </c>
      <c r="H287" s="43" t="s">
        <v>525</v>
      </c>
      <c r="I287" s="65" t="s">
        <v>12</v>
      </c>
      <c r="J287" s="144">
        <v>46051</v>
      </c>
      <c r="K287" s="144">
        <v>46061</v>
      </c>
      <c r="L287" s="494">
        <f t="shared" si="33"/>
        <v>10</v>
      </c>
      <c r="M287" s="494" t="s">
        <v>781</v>
      </c>
      <c r="N287" s="66"/>
    </row>
    <row r="288" spans="2:14" x14ac:dyDescent="0.35">
      <c r="B288" s="65">
        <v>283</v>
      </c>
      <c r="C288" s="65" t="s">
        <v>680</v>
      </c>
      <c r="D288" s="43" t="s">
        <v>57</v>
      </c>
      <c r="E288" s="61">
        <v>45.697022000000004</v>
      </c>
      <c r="F288" s="45">
        <f t="shared" si="53"/>
        <v>499925.42068000004</v>
      </c>
      <c r="G288" s="62">
        <v>46054</v>
      </c>
      <c r="H288" s="65" t="s">
        <v>524</v>
      </c>
      <c r="I288" s="65" t="s">
        <v>12</v>
      </c>
      <c r="J288" s="144">
        <v>46053</v>
      </c>
      <c r="K288" s="144">
        <v>46066</v>
      </c>
      <c r="L288" s="494">
        <f t="shared" si="33"/>
        <v>13</v>
      </c>
      <c r="M288" s="494" t="s">
        <v>781</v>
      </c>
      <c r="N288" s="66"/>
    </row>
    <row r="289" spans="2:14" x14ac:dyDescent="0.35">
      <c r="B289" s="65">
        <v>284</v>
      </c>
      <c r="C289" s="65" t="s">
        <v>684</v>
      </c>
      <c r="D289" s="65" t="s">
        <v>65</v>
      </c>
      <c r="E289" s="61">
        <v>36.159755999999994</v>
      </c>
      <c r="F289" s="207">
        <f t="shared" si="53"/>
        <v>395587.73063999997</v>
      </c>
      <c r="G289" s="62">
        <v>46054</v>
      </c>
      <c r="H289" s="43" t="s">
        <v>277</v>
      </c>
      <c r="I289" s="65" t="s">
        <v>12</v>
      </c>
      <c r="J289" s="144">
        <v>46054</v>
      </c>
      <c r="K289" s="144">
        <v>46064</v>
      </c>
      <c r="L289" s="494">
        <f t="shared" si="33"/>
        <v>10</v>
      </c>
      <c r="M289" s="494" t="s">
        <v>882</v>
      </c>
      <c r="N289" s="66"/>
    </row>
    <row r="290" spans="2:14" x14ac:dyDescent="0.35">
      <c r="B290" s="65">
        <v>285</v>
      </c>
      <c r="C290" s="65" t="s">
        <v>650</v>
      </c>
      <c r="D290" s="65" t="s">
        <v>231</v>
      </c>
      <c r="E290" s="68">
        <v>77.08</v>
      </c>
      <c r="F290" s="207">
        <f t="shared" si="53"/>
        <v>843255.2</v>
      </c>
      <c r="G290" s="62">
        <v>46054</v>
      </c>
      <c r="H290" s="43" t="s">
        <v>526</v>
      </c>
      <c r="I290" s="65" t="s">
        <v>12</v>
      </c>
      <c r="J290" s="144">
        <v>46054</v>
      </c>
      <c r="K290" s="144">
        <v>46065</v>
      </c>
      <c r="L290" s="494">
        <f t="shared" si="33"/>
        <v>11</v>
      </c>
      <c r="M290" s="494" t="s">
        <v>781</v>
      </c>
      <c r="N290" s="66"/>
    </row>
    <row r="291" spans="2:14" x14ac:dyDescent="0.35">
      <c r="B291" s="65">
        <v>286</v>
      </c>
      <c r="C291" s="65" t="s">
        <v>689</v>
      </c>
      <c r="D291" s="65" t="s">
        <v>77</v>
      </c>
      <c r="E291" s="65">
        <v>37.930999999999997</v>
      </c>
      <c r="F291" s="207">
        <f t="shared" si="53"/>
        <v>414965.13999999996</v>
      </c>
      <c r="G291" s="62">
        <v>46054</v>
      </c>
      <c r="H291" s="43" t="s">
        <v>522</v>
      </c>
      <c r="I291" s="65" t="s">
        <v>12</v>
      </c>
      <c r="J291" s="144">
        <v>46054</v>
      </c>
      <c r="K291" s="144">
        <v>46062</v>
      </c>
      <c r="L291" s="494">
        <f t="shared" si="33"/>
        <v>8</v>
      </c>
      <c r="M291" s="494" t="s">
        <v>781</v>
      </c>
      <c r="N291" s="66"/>
    </row>
    <row r="292" spans="2:14" x14ac:dyDescent="0.35">
      <c r="B292" s="65">
        <v>287</v>
      </c>
      <c r="C292" s="65" t="s">
        <v>716</v>
      </c>
      <c r="D292" s="65" t="s">
        <v>126</v>
      </c>
      <c r="E292" s="65">
        <v>59.500999999999998</v>
      </c>
      <c r="F292" s="207">
        <f t="shared" si="53"/>
        <v>650940.93999999994</v>
      </c>
      <c r="G292" s="62">
        <v>46054</v>
      </c>
      <c r="H292" s="43" t="s">
        <v>540</v>
      </c>
      <c r="I292" s="65" t="s">
        <v>12</v>
      </c>
      <c r="J292" s="144">
        <v>46054</v>
      </c>
      <c r="K292" s="144">
        <v>46064</v>
      </c>
      <c r="L292" s="494">
        <f t="shared" si="33"/>
        <v>10</v>
      </c>
      <c r="M292" s="494" t="s">
        <v>279</v>
      </c>
      <c r="N292" s="134" t="s">
        <v>889</v>
      </c>
    </row>
    <row r="293" spans="2:14" x14ac:dyDescent="0.35">
      <c r="B293" s="65">
        <v>288</v>
      </c>
      <c r="C293" s="65" t="s">
        <v>729</v>
      </c>
      <c r="D293" s="65" t="s">
        <v>65</v>
      </c>
      <c r="E293" s="61">
        <v>36.159755999999994</v>
      </c>
      <c r="F293" s="207">
        <f t="shared" ref="F293:F294" si="54">E293*10940</f>
        <v>395587.73063999997</v>
      </c>
      <c r="G293" s="62">
        <v>46054</v>
      </c>
      <c r="H293" s="43" t="s">
        <v>885</v>
      </c>
      <c r="I293" s="65" t="s">
        <v>12</v>
      </c>
      <c r="J293" s="144">
        <v>46054</v>
      </c>
      <c r="K293" s="144">
        <v>46069</v>
      </c>
      <c r="L293" s="494">
        <f t="shared" si="33"/>
        <v>15</v>
      </c>
      <c r="M293" s="494" t="s">
        <v>279</v>
      </c>
      <c r="N293" s="66"/>
    </row>
    <row r="294" spans="2:14" x14ac:dyDescent="0.35">
      <c r="B294" s="65">
        <v>289</v>
      </c>
      <c r="C294" s="65" t="s">
        <v>825</v>
      </c>
      <c r="D294" s="65" t="s">
        <v>77</v>
      </c>
      <c r="E294" s="65">
        <v>37.930999999999997</v>
      </c>
      <c r="F294" s="207">
        <f t="shared" si="54"/>
        <v>414965.13999999996</v>
      </c>
      <c r="G294" s="62">
        <v>46054</v>
      </c>
      <c r="H294" s="65" t="s">
        <v>545</v>
      </c>
      <c r="I294" s="65" t="s">
        <v>12</v>
      </c>
      <c r="J294" s="144">
        <v>46054</v>
      </c>
      <c r="K294" s="144">
        <v>46062</v>
      </c>
      <c r="L294" s="494">
        <f t="shared" ref="L294:L326" si="55">K294-J294</f>
        <v>8</v>
      </c>
      <c r="M294" s="494" t="s">
        <v>279</v>
      </c>
      <c r="N294" s="66"/>
    </row>
    <row r="295" spans="2:14" x14ac:dyDescent="0.35">
      <c r="B295" s="65">
        <v>290</v>
      </c>
      <c r="C295" s="65" t="s">
        <v>473</v>
      </c>
      <c r="D295" s="65" t="s">
        <v>65</v>
      </c>
      <c r="E295" s="61">
        <v>36.159755999999994</v>
      </c>
      <c r="F295" s="207">
        <f t="shared" ref="F295" si="56">E295*10940</f>
        <v>395587.73063999997</v>
      </c>
      <c r="G295" s="62">
        <v>46054</v>
      </c>
      <c r="H295" s="65" t="s">
        <v>839</v>
      </c>
      <c r="I295" s="65" t="s">
        <v>12</v>
      </c>
      <c r="J295" s="144">
        <v>46056</v>
      </c>
      <c r="K295" s="144">
        <v>46063</v>
      </c>
      <c r="L295" s="494">
        <f t="shared" si="55"/>
        <v>7</v>
      </c>
      <c r="M295" s="494" t="s">
        <v>279</v>
      </c>
      <c r="N295" s="66"/>
    </row>
    <row r="296" spans="2:14" x14ac:dyDescent="0.35">
      <c r="B296" s="65">
        <v>291</v>
      </c>
      <c r="C296" s="65" t="s">
        <v>693</v>
      </c>
      <c r="D296" s="65" t="s">
        <v>698</v>
      </c>
      <c r="E296" s="61">
        <v>85.492000000000004</v>
      </c>
      <c r="F296" s="207">
        <f t="shared" ref="F296:F300" si="57">E296*10940</f>
        <v>935282.4800000001</v>
      </c>
      <c r="G296" s="62">
        <v>46054</v>
      </c>
      <c r="H296" s="43" t="s">
        <v>528</v>
      </c>
      <c r="I296" s="65" t="s">
        <v>12</v>
      </c>
      <c r="J296" s="144">
        <v>46059</v>
      </c>
      <c r="K296" s="144">
        <v>46079</v>
      </c>
      <c r="L296" s="494">
        <f t="shared" si="55"/>
        <v>20</v>
      </c>
      <c r="M296" s="494" t="s">
        <v>781</v>
      </c>
      <c r="N296" s="66"/>
    </row>
    <row r="297" spans="2:14" x14ac:dyDescent="0.35">
      <c r="B297" s="65">
        <v>292</v>
      </c>
      <c r="C297" s="65" t="s">
        <v>714</v>
      </c>
      <c r="D297" s="65" t="s">
        <v>717</v>
      </c>
      <c r="E297" s="65">
        <v>82.465000000000003</v>
      </c>
      <c r="F297" s="207">
        <f t="shared" si="57"/>
        <v>902167.10000000009</v>
      </c>
      <c r="G297" s="62">
        <v>46054</v>
      </c>
      <c r="H297" s="43" t="s">
        <v>539</v>
      </c>
      <c r="I297" s="65" t="s">
        <v>12</v>
      </c>
      <c r="J297" s="144">
        <v>46059</v>
      </c>
      <c r="K297" s="144">
        <v>46075</v>
      </c>
      <c r="L297" s="494">
        <f t="shared" si="55"/>
        <v>16</v>
      </c>
      <c r="M297" s="494" t="s">
        <v>279</v>
      </c>
      <c r="N297" s="134" t="s">
        <v>889</v>
      </c>
    </row>
    <row r="298" spans="2:14" x14ac:dyDescent="0.35">
      <c r="B298" s="65">
        <v>293</v>
      </c>
      <c r="C298" s="65" t="s">
        <v>499</v>
      </c>
      <c r="D298" s="65" t="s">
        <v>79</v>
      </c>
      <c r="E298" s="68">
        <v>34.79</v>
      </c>
      <c r="F298" s="207">
        <f t="shared" si="57"/>
        <v>380602.6</v>
      </c>
      <c r="G298" s="62">
        <v>46054</v>
      </c>
      <c r="H298" s="43" t="s">
        <v>788</v>
      </c>
      <c r="I298" s="65" t="s">
        <v>12</v>
      </c>
      <c r="J298" s="144">
        <v>46061</v>
      </c>
      <c r="K298" s="144">
        <v>46068</v>
      </c>
      <c r="L298" s="494">
        <f t="shared" si="55"/>
        <v>7</v>
      </c>
      <c r="M298" s="494" t="s">
        <v>279</v>
      </c>
      <c r="N298" s="66"/>
    </row>
    <row r="299" spans="2:14" x14ac:dyDescent="0.35">
      <c r="B299" s="65">
        <v>294</v>
      </c>
      <c r="C299" s="65" t="s">
        <v>706</v>
      </c>
      <c r="D299" s="65" t="s">
        <v>65</v>
      </c>
      <c r="E299" s="61">
        <v>36.159755999999994</v>
      </c>
      <c r="F299" s="207">
        <f t="shared" si="57"/>
        <v>395587.73063999997</v>
      </c>
      <c r="G299" s="62">
        <v>46054</v>
      </c>
      <c r="H299" s="43" t="s">
        <v>525</v>
      </c>
      <c r="I299" s="65" t="s">
        <v>12</v>
      </c>
      <c r="J299" s="144">
        <v>46061</v>
      </c>
      <c r="K299" s="144">
        <v>46070</v>
      </c>
      <c r="L299" s="494">
        <f t="shared" si="55"/>
        <v>9</v>
      </c>
      <c r="M299" s="494" t="s">
        <v>279</v>
      </c>
      <c r="N299" s="66"/>
    </row>
    <row r="300" spans="2:14" x14ac:dyDescent="0.35">
      <c r="B300" s="65">
        <v>295</v>
      </c>
      <c r="C300" s="65" t="s">
        <v>691</v>
      </c>
      <c r="D300" s="65" t="s">
        <v>696</v>
      </c>
      <c r="E300" s="65">
        <v>99.78</v>
      </c>
      <c r="F300" s="65">
        <f t="shared" si="57"/>
        <v>1091593.2</v>
      </c>
      <c r="G300" s="62">
        <v>46054</v>
      </c>
      <c r="H300" s="43" t="s">
        <v>522</v>
      </c>
      <c r="I300" s="65" t="s">
        <v>12</v>
      </c>
      <c r="J300" s="144">
        <v>46063</v>
      </c>
      <c r="K300" s="144">
        <v>46076</v>
      </c>
      <c r="L300" s="494">
        <f t="shared" si="55"/>
        <v>13</v>
      </c>
      <c r="M300" s="494" t="s">
        <v>854</v>
      </c>
      <c r="N300" s="65"/>
    </row>
    <row r="301" spans="2:14" x14ac:dyDescent="0.35">
      <c r="B301" s="65">
        <v>296</v>
      </c>
      <c r="C301" s="65" t="s">
        <v>530</v>
      </c>
      <c r="D301" s="65" t="s">
        <v>77</v>
      </c>
      <c r="E301" s="65">
        <v>37.930999999999997</v>
      </c>
      <c r="F301" s="207">
        <f t="shared" ref="F301:F306" si="58">E301*10940</f>
        <v>414965.13999999996</v>
      </c>
      <c r="G301" s="62">
        <v>46054</v>
      </c>
      <c r="H301" s="65"/>
      <c r="I301" s="65"/>
      <c r="J301" s="144"/>
      <c r="K301" s="66"/>
      <c r="L301" s="494"/>
      <c r="M301" s="494" t="s">
        <v>279</v>
      </c>
      <c r="N301" s="613" t="s">
        <v>235</v>
      </c>
    </row>
    <row r="302" spans="2:14" x14ac:dyDescent="0.35">
      <c r="B302" s="65">
        <v>297</v>
      </c>
      <c r="C302" s="65" t="s">
        <v>733</v>
      </c>
      <c r="D302" s="65" t="s">
        <v>63</v>
      </c>
      <c r="E302" s="61">
        <v>43.804423999999997</v>
      </c>
      <c r="F302" s="207">
        <f t="shared" si="58"/>
        <v>479220.39855999994</v>
      </c>
      <c r="G302" s="62">
        <v>46054</v>
      </c>
      <c r="H302" s="43" t="s">
        <v>788</v>
      </c>
      <c r="I302" s="65" t="s">
        <v>12</v>
      </c>
      <c r="J302" s="144">
        <v>46068</v>
      </c>
      <c r="K302" s="144">
        <v>46075</v>
      </c>
      <c r="L302" s="494">
        <f t="shared" si="55"/>
        <v>7</v>
      </c>
      <c r="M302" s="494" t="s">
        <v>279</v>
      </c>
      <c r="N302" s="613"/>
    </row>
    <row r="303" spans="2:14" x14ac:dyDescent="0.35">
      <c r="B303" s="65">
        <v>298</v>
      </c>
      <c r="C303" s="65" t="s">
        <v>673</v>
      </c>
      <c r="D303" s="65" t="s">
        <v>206</v>
      </c>
      <c r="E303" s="68">
        <v>57.96</v>
      </c>
      <c r="F303" s="207">
        <f t="shared" si="58"/>
        <v>634082.4</v>
      </c>
      <c r="G303" s="62">
        <v>46054</v>
      </c>
      <c r="H303" s="43" t="s">
        <v>277</v>
      </c>
      <c r="I303" s="65" t="s">
        <v>12</v>
      </c>
      <c r="J303" s="144">
        <v>46065</v>
      </c>
      <c r="K303" s="144">
        <v>46074</v>
      </c>
      <c r="L303" s="494">
        <f t="shared" si="55"/>
        <v>9</v>
      </c>
      <c r="M303" s="494" t="s">
        <v>882</v>
      </c>
      <c r="N303" s="66"/>
    </row>
    <row r="304" spans="2:14" x14ac:dyDescent="0.35">
      <c r="B304" s="65">
        <v>299</v>
      </c>
      <c r="C304" s="65" t="s">
        <v>669</v>
      </c>
      <c r="D304" s="65" t="s">
        <v>79</v>
      </c>
      <c r="E304" s="68">
        <v>34.79</v>
      </c>
      <c r="F304" s="207">
        <f t="shared" si="58"/>
        <v>380602.6</v>
      </c>
      <c r="G304" s="62">
        <v>46054</v>
      </c>
      <c r="H304" s="65" t="s">
        <v>524</v>
      </c>
      <c r="I304" s="65" t="s">
        <v>12</v>
      </c>
      <c r="J304" s="144">
        <v>46068</v>
      </c>
      <c r="K304" s="144">
        <v>46077</v>
      </c>
      <c r="L304" s="494">
        <f t="shared" si="55"/>
        <v>9</v>
      </c>
      <c r="M304" s="494" t="s">
        <v>882</v>
      </c>
      <c r="N304" s="66"/>
    </row>
    <row r="305" spans="2:14" x14ac:dyDescent="0.35">
      <c r="B305" s="65">
        <v>300</v>
      </c>
      <c r="C305" s="65" t="s">
        <v>219</v>
      </c>
      <c r="D305" s="65" t="s">
        <v>65</v>
      </c>
      <c r="E305" s="61">
        <v>36.159755999999994</v>
      </c>
      <c r="F305" s="207">
        <f t="shared" si="58"/>
        <v>395587.73063999997</v>
      </c>
      <c r="G305" s="62">
        <v>46054</v>
      </c>
      <c r="H305" s="43" t="s">
        <v>525</v>
      </c>
      <c r="I305" s="65" t="s">
        <v>12</v>
      </c>
      <c r="J305" s="144">
        <v>46071</v>
      </c>
      <c r="K305" s="144">
        <v>46077</v>
      </c>
      <c r="L305" s="494">
        <f t="shared" si="55"/>
        <v>6</v>
      </c>
      <c r="M305" s="494" t="s">
        <v>781</v>
      </c>
      <c r="N305" s="66"/>
    </row>
    <row r="306" spans="2:14" x14ac:dyDescent="0.35">
      <c r="B306" s="65">
        <v>301</v>
      </c>
      <c r="C306" s="65" t="s">
        <v>672</v>
      </c>
      <c r="D306" s="65" t="s">
        <v>126</v>
      </c>
      <c r="E306" s="65">
        <v>59.500999999999998</v>
      </c>
      <c r="F306" s="207">
        <f t="shared" si="58"/>
        <v>650940.93999999994</v>
      </c>
      <c r="G306" s="62">
        <v>46054</v>
      </c>
      <c r="H306" s="43" t="s">
        <v>277</v>
      </c>
      <c r="I306" s="65" t="s">
        <v>12</v>
      </c>
      <c r="J306" s="144">
        <v>46075</v>
      </c>
      <c r="K306" s="144">
        <v>46081</v>
      </c>
      <c r="L306" s="494">
        <f t="shared" si="55"/>
        <v>6</v>
      </c>
      <c r="M306" s="494" t="s">
        <v>882</v>
      </c>
      <c r="N306" s="66"/>
    </row>
    <row r="307" spans="2:14" x14ac:dyDescent="0.35">
      <c r="B307" s="65">
        <v>302</v>
      </c>
      <c r="C307" s="65" t="s">
        <v>452</v>
      </c>
      <c r="D307" s="65" t="s">
        <v>65</v>
      </c>
      <c r="E307" s="61">
        <v>36.159755999999994</v>
      </c>
      <c r="F307" s="207">
        <f t="shared" ref="F307:F309" si="59">E307*10940</f>
        <v>395587.73063999997</v>
      </c>
      <c r="G307" s="62">
        <v>46054</v>
      </c>
      <c r="H307" s="43" t="s">
        <v>540</v>
      </c>
      <c r="I307" s="65" t="s">
        <v>12</v>
      </c>
      <c r="J307" s="144">
        <v>46067</v>
      </c>
      <c r="K307" s="144">
        <v>46073</v>
      </c>
      <c r="L307" s="494">
        <f t="shared" si="55"/>
        <v>6</v>
      </c>
      <c r="M307" s="494" t="s">
        <v>279</v>
      </c>
      <c r="N307" s="66"/>
    </row>
    <row r="308" spans="2:14" x14ac:dyDescent="0.35">
      <c r="B308" s="65">
        <v>303</v>
      </c>
      <c r="C308" s="65" t="s">
        <v>715</v>
      </c>
      <c r="D308" s="65" t="s">
        <v>696</v>
      </c>
      <c r="E308" s="65">
        <v>99.78</v>
      </c>
      <c r="F308" s="65">
        <f t="shared" si="59"/>
        <v>1091593.2</v>
      </c>
      <c r="G308" s="62">
        <v>46082</v>
      </c>
      <c r="H308" s="43" t="s">
        <v>540</v>
      </c>
      <c r="I308" s="65" t="s">
        <v>12</v>
      </c>
      <c r="J308" s="144">
        <v>46069</v>
      </c>
      <c r="K308" s="144">
        <v>46091</v>
      </c>
      <c r="L308" s="494">
        <f t="shared" si="55"/>
        <v>22</v>
      </c>
      <c r="M308" s="494" t="s">
        <v>279</v>
      </c>
      <c r="N308" s="134" t="s">
        <v>889</v>
      </c>
    </row>
    <row r="309" spans="2:14" x14ac:dyDescent="0.35">
      <c r="B309" s="65">
        <v>304</v>
      </c>
      <c r="C309" s="65" t="s">
        <v>502</v>
      </c>
      <c r="D309" s="65" t="s">
        <v>77</v>
      </c>
      <c r="E309" s="65">
        <v>37.930999999999997</v>
      </c>
      <c r="F309" s="207">
        <f t="shared" si="59"/>
        <v>414965.13999999996</v>
      </c>
      <c r="G309" s="62">
        <v>46082</v>
      </c>
      <c r="H309" s="43" t="s">
        <v>788</v>
      </c>
      <c r="I309" s="65" t="s">
        <v>12</v>
      </c>
      <c r="J309" s="144">
        <v>46077</v>
      </c>
      <c r="K309" s="144">
        <v>46085</v>
      </c>
      <c r="L309" s="494">
        <f t="shared" si="55"/>
        <v>8</v>
      </c>
      <c r="M309" s="494" t="s">
        <v>279</v>
      </c>
      <c r="N309" s="613"/>
    </row>
    <row r="310" spans="2:14" x14ac:dyDescent="0.35">
      <c r="B310" s="65">
        <v>305</v>
      </c>
      <c r="C310" s="65" t="s">
        <v>719</v>
      </c>
      <c r="D310" s="65" t="s">
        <v>65</v>
      </c>
      <c r="E310" s="61">
        <v>36.159755999999994</v>
      </c>
      <c r="F310" s="207">
        <f t="shared" ref="F310:F312" si="60">E310*10940</f>
        <v>395587.73063999997</v>
      </c>
      <c r="G310" s="62">
        <v>46082</v>
      </c>
      <c r="H310" s="43" t="s">
        <v>539</v>
      </c>
      <c r="I310" s="65" t="s">
        <v>12</v>
      </c>
      <c r="J310" s="144">
        <v>46076</v>
      </c>
      <c r="K310" s="144">
        <v>46084</v>
      </c>
      <c r="L310" s="494">
        <f t="shared" si="55"/>
        <v>8</v>
      </c>
      <c r="M310" s="494" t="s">
        <v>279</v>
      </c>
      <c r="N310" s="66"/>
    </row>
    <row r="311" spans="2:14" x14ac:dyDescent="0.35">
      <c r="B311" s="65">
        <v>306</v>
      </c>
      <c r="C311" s="65" t="s">
        <v>685</v>
      </c>
      <c r="D311" s="65" t="s">
        <v>63</v>
      </c>
      <c r="E311" s="61">
        <v>43.804423999999997</v>
      </c>
      <c r="F311" s="207">
        <f t="shared" si="60"/>
        <v>479220.39855999994</v>
      </c>
      <c r="G311" s="62">
        <v>46082</v>
      </c>
      <c r="H311" s="43" t="s">
        <v>522</v>
      </c>
      <c r="I311" s="65" t="s">
        <v>12</v>
      </c>
      <c r="J311" s="144">
        <v>46077</v>
      </c>
      <c r="K311" s="144">
        <v>46095</v>
      </c>
      <c r="L311" s="494">
        <f t="shared" si="55"/>
        <v>18</v>
      </c>
      <c r="M311" s="494" t="s">
        <v>882</v>
      </c>
      <c r="N311" s="66"/>
    </row>
    <row r="312" spans="2:14" x14ac:dyDescent="0.35">
      <c r="B312" s="65">
        <v>307</v>
      </c>
      <c r="C312" s="65" t="s">
        <v>398</v>
      </c>
      <c r="D312" s="65" t="s">
        <v>399</v>
      </c>
      <c r="E312" s="65">
        <v>69.38</v>
      </c>
      <c r="F312" s="65">
        <f t="shared" si="60"/>
        <v>759017.2</v>
      </c>
      <c r="G312" s="62">
        <v>46082</v>
      </c>
      <c r="H312" s="43" t="s">
        <v>525</v>
      </c>
      <c r="I312" s="65" t="s">
        <v>12</v>
      </c>
      <c r="J312" s="144">
        <v>46079</v>
      </c>
      <c r="K312" s="144">
        <v>46091</v>
      </c>
      <c r="L312" s="494">
        <f t="shared" si="55"/>
        <v>12</v>
      </c>
      <c r="M312" s="494" t="s">
        <v>781</v>
      </c>
      <c r="N312" s="613"/>
    </row>
    <row r="313" spans="2:14" x14ac:dyDescent="0.35">
      <c r="B313" s="65">
        <v>308</v>
      </c>
      <c r="C313" s="65" t="s">
        <v>676</v>
      </c>
      <c r="D313" s="65" t="s">
        <v>79</v>
      </c>
      <c r="E313" s="68">
        <v>34.79</v>
      </c>
      <c r="F313" s="207">
        <f t="shared" ref="F313:F315" si="61">E313*10940</f>
        <v>380602.6</v>
      </c>
      <c r="G313" s="62">
        <v>46082</v>
      </c>
      <c r="H313" s="43" t="s">
        <v>528</v>
      </c>
      <c r="I313" s="65" t="s">
        <v>12</v>
      </c>
      <c r="J313" s="144">
        <v>46080</v>
      </c>
      <c r="K313" s="144">
        <v>46095</v>
      </c>
      <c r="L313" s="494">
        <f t="shared" si="55"/>
        <v>15</v>
      </c>
      <c r="M313" s="494" t="s">
        <v>781</v>
      </c>
      <c r="N313" s="66"/>
    </row>
    <row r="314" spans="2:14" x14ac:dyDescent="0.35">
      <c r="B314" s="65">
        <v>309</v>
      </c>
      <c r="C314" s="65" t="s">
        <v>671</v>
      </c>
      <c r="D314" s="65" t="s">
        <v>77</v>
      </c>
      <c r="E314" s="65">
        <v>37.930999999999997</v>
      </c>
      <c r="F314" s="207">
        <f t="shared" si="61"/>
        <v>414965.13999999996</v>
      </c>
      <c r="G314" s="62">
        <v>46082</v>
      </c>
      <c r="H314" s="43" t="s">
        <v>277</v>
      </c>
      <c r="I314" s="65" t="s">
        <v>12</v>
      </c>
      <c r="J314" s="144">
        <v>46082</v>
      </c>
      <c r="K314" s="144">
        <v>46088</v>
      </c>
      <c r="L314" s="494">
        <f t="shared" si="55"/>
        <v>6</v>
      </c>
      <c r="M314" s="494" t="s">
        <v>781</v>
      </c>
      <c r="N314" s="66"/>
    </row>
    <row r="315" spans="2:14" x14ac:dyDescent="0.35">
      <c r="B315" s="65">
        <v>310</v>
      </c>
      <c r="C315" s="65" t="s">
        <v>442</v>
      </c>
      <c r="D315" s="65" t="s">
        <v>65</v>
      </c>
      <c r="E315" s="61">
        <v>36.159755999999994</v>
      </c>
      <c r="F315" s="207">
        <f t="shared" si="61"/>
        <v>395587.73063999997</v>
      </c>
      <c r="G315" s="62">
        <v>46082</v>
      </c>
      <c r="H315" s="43" t="s">
        <v>788</v>
      </c>
      <c r="I315" s="65" t="s">
        <v>12</v>
      </c>
      <c r="J315" s="144">
        <v>46086</v>
      </c>
      <c r="K315" s="144">
        <v>46097</v>
      </c>
      <c r="L315" s="494">
        <f t="shared" si="55"/>
        <v>11</v>
      </c>
      <c r="M315" s="494" t="s">
        <v>279</v>
      </c>
      <c r="N315" s="66"/>
    </row>
    <row r="316" spans="2:14" x14ac:dyDescent="0.35">
      <c r="B316" s="65">
        <v>311</v>
      </c>
      <c r="C316" s="65" t="s">
        <v>495</v>
      </c>
      <c r="D316" s="65" t="s">
        <v>65</v>
      </c>
      <c r="E316" s="61">
        <v>36.159755999999994</v>
      </c>
      <c r="F316" s="207">
        <f t="shared" ref="F316:F320" si="62">E316*10940</f>
        <v>395587.73063999997</v>
      </c>
      <c r="G316" s="62">
        <v>46082</v>
      </c>
      <c r="H316" s="43" t="s">
        <v>277</v>
      </c>
      <c r="I316" s="65" t="s">
        <v>12</v>
      </c>
      <c r="J316" s="144">
        <v>46090</v>
      </c>
      <c r="K316" s="144">
        <v>46095</v>
      </c>
      <c r="L316" s="494">
        <f t="shared" si="55"/>
        <v>5</v>
      </c>
      <c r="M316" s="494" t="s">
        <v>279</v>
      </c>
      <c r="N316" s="66"/>
    </row>
    <row r="317" spans="2:14" x14ac:dyDescent="0.35">
      <c r="B317" s="65">
        <v>312</v>
      </c>
      <c r="C317" s="65" t="s">
        <v>420</v>
      </c>
      <c r="D317" s="65" t="s">
        <v>63</v>
      </c>
      <c r="E317" s="61">
        <v>43.804423999999997</v>
      </c>
      <c r="F317" s="207">
        <f t="shared" si="62"/>
        <v>479220.39855999994</v>
      </c>
      <c r="G317" s="62">
        <v>46082</v>
      </c>
      <c r="H317" s="43" t="s">
        <v>540</v>
      </c>
      <c r="I317" s="65" t="s">
        <v>12</v>
      </c>
      <c r="J317" s="144">
        <v>46091</v>
      </c>
      <c r="K317" s="144">
        <v>46099</v>
      </c>
      <c r="L317" s="494">
        <f t="shared" si="55"/>
        <v>8</v>
      </c>
      <c r="M317" s="494" t="s">
        <v>279</v>
      </c>
      <c r="N317" s="66"/>
    </row>
    <row r="318" spans="2:14" x14ac:dyDescent="0.35">
      <c r="B318" s="65">
        <v>313</v>
      </c>
      <c r="C318" s="65" t="s">
        <v>679</v>
      </c>
      <c r="D318" s="66" t="s">
        <v>200</v>
      </c>
      <c r="E318" s="65">
        <v>124.95</v>
      </c>
      <c r="F318" s="207">
        <f t="shared" si="62"/>
        <v>1366953</v>
      </c>
      <c r="G318" s="62">
        <v>46082</v>
      </c>
      <c r="H318" s="43" t="s">
        <v>525</v>
      </c>
      <c r="I318" s="65" t="s">
        <v>12</v>
      </c>
      <c r="J318" s="144">
        <v>46092</v>
      </c>
      <c r="K318" s="144">
        <v>46106</v>
      </c>
      <c r="L318" s="494">
        <f t="shared" si="55"/>
        <v>14</v>
      </c>
      <c r="M318" s="494" t="s">
        <v>882</v>
      </c>
      <c r="N318" s="66"/>
    </row>
    <row r="319" spans="2:14" x14ac:dyDescent="0.35">
      <c r="B319" s="65">
        <v>314</v>
      </c>
      <c r="C319" s="65" t="s">
        <v>258</v>
      </c>
      <c r="D319" s="65" t="s">
        <v>57</v>
      </c>
      <c r="E319" s="61">
        <v>45.697022000000004</v>
      </c>
      <c r="F319" s="45">
        <f t="shared" si="62"/>
        <v>499925.42068000004</v>
      </c>
      <c r="G319" s="62">
        <v>46082</v>
      </c>
      <c r="H319" s="65" t="s">
        <v>524</v>
      </c>
      <c r="I319" s="65" t="s">
        <v>12</v>
      </c>
      <c r="J319" s="144">
        <v>46078</v>
      </c>
      <c r="K319" s="144">
        <v>46093</v>
      </c>
      <c r="L319" s="494">
        <f t="shared" si="55"/>
        <v>15</v>
      </c>
      <c r="M319" s="494" t="s">
        <v>781</v>
      </c>
      <c r="N319" s="66"/>
    </row>
    <row r="320" spans="2:14" x14ac:dyDescent="0.35">
      <c r="B320" s="65">
        <v>315</v>
      </c>
      <c r="C320" s="65" t="s">
        <v>670</v>
      </c>
      <c r="D320" s="65" t="s">
        <v>659</v>
      </c>
      <c r="E320" s="65">
        <v>66.78</v>
      </c>
      <c r="F320" s="207">
        <f t="shared" si="62"/>
        <v>730573.20000000007</v>
      </c>
      <c r="G320" s="62">
        <v>46082</v>
      </c>
      <c r="H320" s="65" t="s">
        <v>524</v>
      </c>
      <c r="I320" s="65" t="s">
        <v>561</v>
      </c>
      <c r="J320" s="144">
        <v>46095</v>
      </c>
      <c r="K320" s="65"/>
      <c r="L320" s="494"/>
      <c r="M320" s="494" t="s">
        <v>781</v>
      </c>
      <c r="N320" s="66"/>
    </row>
    <row r="321" spans="2:14" x14ac:dyDescent="0.35">
      <c r="B321" s="65">
        <v>316</v>
      </c>
      <c r="C321" s="65" t="s">
        <v>705</v>
      </c>
      <c r="D321" s="65" t="s">
        <v>65</v>
      </c>
      <c r="E321" s="61">
        <v>36.159755999999994</v>
      </c>
      <c r="F321" s="207">
        <f t="shared" ref="F321:F322" si="63">E321*10940</f>
        <v>395587.73063999997</v>
      </c>
      <c r="G321" s="62">
        <v>46082</v>
      </c>
      <c r="H321" s="43" t="s">
        <v>522</v>
      </c>
      <c r="I321" s="65" t="s">
        <v>12</v>
      </c>
      <c r="J321" s="144">
        <v>46096</v>
      </c>
      <c r="K321" s="144">
        <v>46106</v>
      </c>
      <c r="L321" s="494">
        <f t="shared" si="55"/>
        <v>10</v>
      </c>
      <c r="M321" s="494" t="s">
        <v>781</v>
      </c>
      <c r="N321" s="66"/>
    </row>
    <row r="322" spans="2:14" x14ac:dyDescent="0.35">
      <c r="B322" s="65">
        <v>317</v>
      </c>
      <c r="C322" s="65" t="s">
        <v>466</v>
      </c>
      <c r="D322" s="65" t="s">
        <v>475</v>
      </c>
      <c r="E322" s="68">
        <v>65.87</v>
      </c>
      <c r="F322" s="207">
        <f t="shared" si="63"/>
        <v>720617.8</v>
      </c>
      <c r="G322" s="62">
        <v>46082</v>
      </c>
      <c r="H322" s="43" t="s">
        <v>277</v>
      </c>
      <c r="I322" s="65" t="s">
        <v>12</v>
      </c>
      <c r="J322" s="144">
        <v>46096</v>
      </c>
      <c r="K322" s="144">
        <v>46102</v>
      </c>
      <c r="L322" s="494">
        <f t="shared" si="55"/>
        <v>6</v>
      </c>
      <c r="M322" s="494" t="s">
        <v>279</v>
      </c>
      <c r="N322" s="66"/>
    </row>
    <row r="323" spans="2:14" x14ac:dyDescent="0.35">
      <c r="B323" s="65">
        <v>318</v>
      </c>
      <c r="C323" s="65" t="s">
        <v>488</v>
      </c>
      <c r="D323" s="65" t="s">
        <v>65</v>
      </c>
      <c r="E323" s="61">
        <v>36.159755999999994</v>
      </c>
      <c r="F323" s="207">
        <f t="shared" ref="F323" si="64">E323*10940</f>
        <v>395587.73063999997</v>
      </c>
      <c r="G323" s="62">
        <v>46082</v>
      </c>
      <c r="H323" s="43" t="s">
        <v>788</v>
      </c>
      <c r="I323" s="65" t="s">
        <v>12</v>
      </c>
      <c r="J323" s="144">
        <v>46098</v>
      </c>
      <c r="K323" s="144">
        <v>46103</v>
      </c>
      <c r="L323" s="494">
        <f t="shared" si="55"/>
        <v>5</v>
      </c>
      <c r="M323" s="494" t="s">
        <v>279</v>
      </c>
      <c r="N323" s="66"/>
    </row>
    <row r="324" spans="2:14" x14ac:dyDescent="0.35">
      <c r="B324" s="65">
        <v>319</v>
      </c>
      <c r="C324" s="65" t="s">
        <v>246</v>
      </c>
      <c r="D324" s="65" t="s">
        <v>65</v>
      </c>
      <c r="E324" s="61">
        <v>36.159755999999994</v>
      </c>
      <c r="F324" s="207">
        <f t="shared" ref="F324" si="65">E324*10940</f>
        <v>395587.73063999997</v>
      </c>
      <c r="G324" s="62">
        <v>46082</v>
      </c>
      <c r="H324" s="43" t="s">
        <v>540</v>
      </c>
      <c r="I324" s="65" t="s">
        <v>12</v>
      </c>
      <c r="J324" s="144">
        <v>46100</v>
      </c>
      <c r="K324" s="144">
        <v>46105</v>
      </c>
      <c r="L324" s="494">
        <f t="shared" si="55"/>
        <v>5</v>
      </c>
      <c r="M324" s="494" t="s">
        <v>279</v>
      </c>
      <c r="N324" s="66"/>
    </row>
    <row r="325" spans="2:14" x14ac:dyDescent="0.35">
      <c r="B325" s="65">
        <v>320</v>
      </c>
      <c r="C325" s="65" t="s">
        <v>461</v>
      </c>
      <c r="D325" s="65" t="s">
        <v>65</v>
      </c>
      <c r="E325" s="61">
        <v>36.159755999999994</v>
      </c>
      <c r="F325" s="207">
        <f t="shared" ref="F325:F326" si="66">E325*10940</f>
        <v>395587.73063999997</v>
      </c>
      <c r="G325" s="62">
        <v>46082</v>
      </c>
      <c r="H325" s="43" t="s">
        <v>788</v>
      </c>
      <c r="I325" s="65" t="s">
        <v>12</v>
      </c>
      <c r="J325" s="144">
        <v>46103</v>
      </c>
      <c r="K325" s="144">
        <v>46110</v>
      </c>
      <c r="L325" s="494">
        <f t="shared" si="55"/>
        <v>7</v>
      </c>
      <c r="M325" s="494" t="s">
        <v>279</v>
      </c>
      <c r="N325" s="66"/>
    </row>
    <row r="326" spans="2:14" x14ac:dyDescent="0.35">
      <c r="B326" s="65">
        <v>321</v>
      </c>
      <c r="C326" s="65" t="s">
        <v>459</v>
      </c>
      <c r="D326" s="65" t="s">
        <v>77</v>
      </c>
      <c r="E326" s="65">
        <v>37.930999999999997</v>
      </c>
      <c r="F326" s="207">
        <f t="shared" si="66"/>
        <v>414965.13999999996</v>
      </c>
      <c r="G326" s="62">
        <v>46082</v>
      </c>
      <c r="H326" s="43" t="s">
        <v>277</v>
      </c>
      <c r="I326" s="65" t="s">
        <v>12</v>
      </c>
      <c r="J326" s="144">
        <v>46103</v>
      </c>
      <c r="K326" s="144">
        <v>46106</v>
      </c>
      <c r="L326" s="494">
        <f t="shared" si="55"/>
        <v>3</v>
      </c>
      <c r="M326" s="494" t="s">
        <v>279</v>
      </c>
      <c r="N326" s="66"/>
    </row>
    <row r="327" spans="2:14" x14ac:dyDescent="0.35">
      <c r="B327" s="65">
        <v>322</v>
      </c>
      <c r="C327" s="65" t="s">
        <v>368</v>
      </c>
      <c r="D327" s="65" t="s">
        <v>77</v>
      </c>
      <c r="E327" s="65">
        <v>37.930999999999997</v>
      </c>
      <c r="F327" s="207">
        <f t="shared" ref="F327:F329" si="67">E327*10940</f>
        <v>414965.13999999996</v>
      </c>
      <c r="G327" s="62">
        <v>46082</v>
      </c>
      <c r="H327" s="43" t="s">
        <v>540</v>
      </c>
      <c r="I327" s="65" t="s">
        <v>561</v>
      </c>
      <c r="J327" s="144">
        <v>46106</v>
      </c>
      <c r="K327" s="66"/>
      <c r="L327" s="659"/>
      <c r="M327" s="494" t="s">
        <v>279</v>
      </c>
      <c r="N327" s="66"/>
    </row>
    <row r="328" spans="2:14" x14ac:dyDescent="0.35">
      <c r="B328" s="65">
        <v>323</v>
      </c>
      <c r="C328" s="65" t="s">
        <v>507</v>
      </c>
      <c r="D328" s="65" t="s">
        <v>65</v>
      </c>
      <c r="E328" s="61">
        <v>36.159755999999994</v>
      </c>
      <c r="F328" s="207">
        <f t="shared" si="67"/>
        <v>395587.73063999997</v>
      </c>
      <c r="G328" s="62">
        <v>46082</v>
      </c>
      <c r="H328" s="43" t="s">
        <v>277</v>
      </c>
      <c r="I328" s="65" t="s">
        <v>561</v>
      </c>
      <c r="J328" s="66"/>
      <c r="K328" s="66"/>
      <c r="L328" s="659"/>
      <c r="M328" s="494" t="s">
        <v>279</v>
      </c>
      <c r="N328" s="66"/>
    </row>
    <row r="329" spans="2:14" x14ac:dyDescent="0.35">
      <c r="B329" s="65">
        <v>324</v>
      </c>
      <c r="C329" s="65" t="s">
        <v>467</v>
      </c>
      <c r="D329" s="65" t="s">
        <v>79</v>
      </c>
      <c r="E329" s="68">
        <v>34.79</v>
      </c>
      <c r="F329" s="207">
        <f t="shared" si="67"/>
        <v>380602.6</v>
      </c>
      <c r="G329" s="62">
        <v>46082</v>
      </c>
      <c r="H329" s="43" t="s">
        <v>525</v>
      </c>
      <c r="I329" s="65" t="s">
        <v>561</v>
      </c>
      <c r="J329" s="66"/>
      <c r="K329" s="66"/>
      <c r="L329" s="659"/>
      <c r="M329" s="494" t="s">
        <v>279</v>
      </c>
      <c r="N329" s="66"/>
    </row>
    <row r="330" spans="2:14" x14ac:dyDescent="0.35">
      <c r="B330" s="65">
        <v>325</v>
      </c>
      <c r="C330" s="65" t="s">
        <v>515</v>
      </c>
      <c r="D330" s="65" t="s">
        <v>79</v>
      </c>
      <c r="E330" s="68">
        <v>34.79</v>
      </c>
      <c r="F330" s="207">
        <f t="shared" ref="F330:F331" si="68">E330*10940</f>
        <v>380602.6</v>
      </c>
      <c r="G330" s="62">
        <v>46082</v>
      </c>
      <c r="H330" s="43" t="s">
        <v>522</v>
      </c>
      <c r="I330" s="65" t="s">
        <v>561</v>
      </c>
      <c r="J330" s="66"/>
      <c r="K330" s="66"/>
      <c r="L330" s="659"/>
      <c r="M330" s="494" t="s">
        <v>278</v>
      </c>
      <c r="N330" s="66"/>
    </row>
    <row r="331" spans="2:14" x14ac:dyDescent="0.35">
      <c r="B331" s="65">
        <v>326</v>
      </c>
      <c r="C331" s="995" t="s">
        <v>430</v>
      </c>
      <c r="D331" s="65" t="s">
        <v>203</v>
      </c>
      <c r="E331" s="65">
        <v>55.451000000000001</v>
      </c>
      <c r="F331" s="65">
        <f t="shared" si="68"/>
        <v>606633.94000000006</v>
      </c>
      <c r="G331" s="62">
        <v>46082</v>
      </c>
      <c r="H331" s="43" t="s">
        <v>788</v>
      </c>
      <c r="I331" s="65" t="s">
        <v>561</v>
      </c>
      <c r="J331" s="144">
        <v>46111</v>
      </c>
      <c r="K331" s="66"/>
      <c r="L331" s="659"/>
      <c r="M331" s="494" t="s">
        <v>279</v>
      </c>
      <c r="N331" s="66"/>
    </row>
  </sheetData>
  <autoFilter ref="B4:N331" xr:uid="{00000000-0009-0000-0000-000001000000}">
    <sortState xmlns:xlrd2="http://schemas.microsoft.com/office/spreadsheetml/2017/richdata2" ref="B118:N131">
      <sortCondition ref="K4:K139"/>
    </sortState>
  </autoFilter>
  <conditionalFormatting sqref="C4:C5">
    <cfRule type="duplicateValues" dxfId="3673" priority="429"/>
    <cfRule type="duplicateValues" dxfId="3672" priority="430"/>
    <cfRule type="duplicateValues" dxfId="3671" priority="431"/>
    <cfRule type="duplicateValues" dxfId="3670" priority="432"/>
  </conditionalFormatting>
  <conditionalFormatting sqref="I4:I5">
    <cfRule type="containsText" dxfId="3669" priority="3"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72" orientation="landscape"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38"/>
  <sheetViews>
    <sheetView zoomScaleNormal="100" workbookViewId="0">
      <selection activeCell="E6" sqref="E6"/>
    </sheetView>
  </sheetViews>
  <sheetFormatPr defaultRowHeight="14.5" x14ac:dyDescent="0.35"/>
  <cols>
    <col min="1" max="1" width="5.453125" customWidth="1"/>
    <col min="4" max="4" width="15.6328125" bestFit="1" customWidth="1"/>
    <col min="5" max="5" width="27.1796875" bestFit="1" customWidth="1"/>
    <col min="6" max="6" width="31.453125" customWidth="1"/>
  </cols>
  <sheetData>
    <row r="1" spans="1:6" ht="28" customHeight="1" thickBot="1" x14ac:dyDescent="0.4">
      <c r="A1" s="793" t="s">
        <v>809</v>
      </c>
      <c r="B1" s="794"/>
      <c r="C1" s="794"/>
      <c r="D1" s="794"/>
      <c r="E1" s="794"/>
      <c r="F1" s="795"/>
    </row>
    <row r="2" spans="1:6" ht="20.5" customHeight="1" thickBot="1" x14ac:dyDescent="0.4">
      <c r="A2" s="6" t="s">
        <v>790</v>
      </c>
      <c r="B2" s="7" t="s">
        <v>791</v>
      </c>
      <c r="C2" s="7" t="s">
        <v>795</v>
      </c>
      <c r="D2" s="7" t="s">
        <v>792</v>
      </c>
      <c r="E2" s="7" t="s">
        <v>793</v>
      </c>
      <c r="F2" s="526" t="s">
        <v>16</v>
      </c>
    </row>
    <row r="3" spans="1:6" x14ac:dyDescent="0.35">
      <c r="A3" s="524">
        <v>1</v>
      </c>
      <c r="B3" s="525" t="s">
        <v>620</v>
      </c>
      <c r="C3" s="525" t="s">
        <v>63</v>
      </c>
      <c r="D3" s="525" t="s">
        <v>794</v>
      </c>
      <c r="E3" s="525" t="s">
        <v>796</v>
      </c>
      <c r="F3" s="791" t="s">
        <v>808</v>
      </c>
    </row>
    <row r="4" spans="1:6" x14ac:dyDescent="0.35">
      <c r="A4" s="519">
        <v>2</v>
      </c>
      <c r="B4" s="43" t="s">
        <v>621</v>
      </c>
      <c r="C4" s="43" t="s">
        <v>63</v>
      </c>
      <c r="D4" s="43" t="s">
        <v>794</v>
      </c>
      <c r="E4" s="43" t="s">
        <v>796</v>
      </c>
      <c r="F4" s="792"/>
    </row>
    <row r="5" spans="1:6" x14ac:dyDescent="0.35">
      <c r="A5" s="519">
        <v>3</v>
      </c>
      <c r="B5" s="43" t="s">
        <v>622</v>
      </c>
      <c r="C5" s="43" t="s">
        <v>65</v>
      </c>
      <c r="D5" s="43" t="s">
        <v>794</v>
      </c>
      <c r="E5" s="43" t="s">
        <v>796</v>
      </c>
      <c r="F5" s="792"/>
    </row>
    <row r="6" spans="1:6" x14ac:dyDescent="0.35">
      <c r="A6" s="519">
        <v>4</v>
      </c>
      <c r="B6" s="43" t="s">
        <v>623</v>
      </c>
      <c r="C6" s="43" t="s">
        <v>65</v>
      </c>
      <c r="D6" s="43" t="s">
        <v>794</v>
      </c>
      <c r="E6" s="43" t="s">
        <v>796</v>
      </c>
      <c r="F6" s="792"/>
    </row>
    <row r="7" spans="1:6" x14ac:dyDescent="0.35">
      <c r="A7" s="524">
        <v>5</v>
      </c>
      <c r="B7" s="43" t="s">
        <v>626</v>
      </c>
      <c r="C7" s="43" t="s">
        <v>65</v>
      </c>
      <c r="D7" s="43" t="s">
        <v>794</v>
      </c>
      <c r="E7" s="43" t="s">
        <v>796</v>
      </c>
      <c r="F7" s="792"/>
    </row>
    <row r="8" spans="1:6" x14ac:dyDescent="0.35">
      <c r="A8" s="519">
        <v>6</v>
      </c>
      <c r="B8" s="43" t="s">
        <v>627</v>
      </c>
      <c r="C8" s="43" t="s">
        <v>65</v>
      </c>
      <c r="D8" s="43" t="s">
        <v>794</v>
      </c>
      <c r="E8" s="43" t="s">
        <v>796</v>
      </c>
      <c r="F8" s="792"/>
    </row>
    <row r="9" spans="1:6" x14ac:dyDescent="0.35">
      <c r="A9" s="519">
        <v>7</v>
      </c>
      <c r="B9" s="43" t="s">
        <v>628</v>
      </c>
      <c r="C9" s="43" t="s">
        <v>63</v>
      </c>
      <c r="D9" s="43" t="s">
        <v>838</v>
      </c>
      <c r="E9" s="43" t="s">
        <v>15</v>
      </c>
      <c r="F9" s="792"/>
    </row>
    <row r="10" spans="1:6" x14ac:dyDescent="0.35">
      <c r="A10" s="519">
        <v>8</v>
      </c>
      <c r="B10" s="43" t="s">
        <v>632</v>
      </c>
      <c r="C10" s="43" t="s">
        <v>77</v>
      </c>
      <c r="D10" s="43" t="s">
        <v>797</v>
      </c>
      <c r="E10" s="43" t="s">
        <v>798</v>
      </c>
      <c r="F10" s="520"/>
    </row>
    <row r="11" spans="1:6" x14ac:dyDescent="0.35">
      <c r="A11" s="524">
        <v>9</v>
      </c>
      <c r="B11" s="43" t="s">
        <v>135</v>
      </c>
      <c r="C11" s="43" t="s">
        <v>123</v>
      </c>
      <c r="E11" s="43" t="s">
        <v>799</v>
      </c>
      <c r="F11" s="520"/>
    </row>
    <row r="12" spans="1:6" ht="29" x14ac:dyDescent="0.35">
      <c r="A12" s="519">
        <v>10</v>
      </c>
      <c r="B12" s="43" t="s">
        <v>259</v>
      </c>
      <c r="C12" s="43" t="s">
        <v>197</v>
      </c>
      <c r="D12" s="43" t="s">
        <v>794</v>
      </c>
      <c r="E12" s="43"/>
      <c r="F12" s="521" t="s">
        <v>800</v>
      </c>
    </row>
    <row r="13" spans="1:6" x14ac:dyDescent="0.35">
      <c r="A13" s="519">
        <v>11</v>
      </c>
      <c r="B13" s="43" t="s">
        <v>645</v>
      </c>
      <c r="C13" s="43" t="s">
        <v>391</v>
      </c>
      <c r="D13" s="43" t="s">
        <v>797</v>
      </c>
      <c r="E13" s="43" t="s">
        <v>798</v>
      </c>
      <c r="F13" s="521"/>
    </row>
    <row r="14" spans="1:6" ht="29" x14ac:dyDescent="0.35">
      <c r="A14" s="519">
        <v>12</v>
      </c>
      <c r="B14" s="43" t="s">
        <v>429</v>
      </c>
      <c r="C14" s="43" t="s">
        <v>197</v>
      </c>
      <c r="D14" s="43" t="s">
        <v>794</v>
      </c>
      <c r="E14" s="43"/>
      <c r="F14" s="521" t="s">
        <v>800</v>
      </c>
    </row>
    <row r="15" spans="1:6" x14ac:dyDescent="0.35">
      <c r="A15" s="524">
        <v>13</v>
      </c>
      <c r="B15" s="43" t="s">
        <v>258</v>
      </c>
      <c r="C15" s="43" t="s">
        <v>57</v>
      </c>
      <c r="D15" s="43" t="s">
        <v>797</v>
      </c>
      <c r="E15" s="43" t="s">
        <v>799</v>
      </c>
      <c r="F15" s="520"/>
    </row>
    <row r="16" spans="1:6" x14ac:dyDescent="0.35">
      <c r="A16" s="519">
        <v>14</v>
      </c>
      <c r="B16" s="43" t="s">
        <v>274</v>
      </c>
      <c r="C16" s="43" t="s">
        <v>275</v>
      </c>
      <c r="D16" s="43" t="s">
        <v>797</v>
      </c>
      <c r="E16" s="43" t="s">
        <v>798</v>
      </c>
      <c r="F16" s="520"/>
    </row>
    <row r="17" spans="1:6" x14ac:dyDescent="0.35">
      <c r="A17" s="519">
        <v>15</v>
      </c>
      <c r="B17" s="43" t="s">
        <v>479</v>
      </c>
      <c r="C17" s="43" t="s">
        <v>181</v>
      </c>
      <c r="D17" s="43" t="s">
        <v>797</v>
      </c>
      <c r="E17" s="43" t="s">
        <v>798</v>
      </c>
      <c r="F17" s="520" t="s">
        <v>827</v>
      </c>
    </row>
    <row r="18" spans="1:6" x14ac:dyDescent="0.35">
      <c r="A18" s="519">
        <v>16</v>
      </c>
      <c r="B18" s="43" t="s">
        <v>486</v>
      </c>
      <c r="C18" s="43" t="s">
        <v>231</v>
      </c>
      <c r="D18" s="43" t="s">
        <v>797</v>
      </c>
      <c r="E18" s="43" t="s">
        <v>837</v>
      </c>
      <c r="F18" s="538"/>
    </row>
    <row r="19" spans="1:6" x14ac:dyDescent="0.35">
      <c r="A19" s="524">
        <v>17</v>
      </c>
      <c r="B19" s="43" t="s">
        <v>370</v>
      </c>
      <c r="C19" s="43" t="s">
        <v>77</v>
      </c>
      <c r="D19" s="43" t="s">
        <v>797</v>
      </c>
      <c r="E19" s="43" t="s">
        <v>801</v>
      </c>
      <c r="F19" s="520"/>
    </row>
    <row r="20" spans="1:6" x14ac:dyDescent="0.35">
      <c r="A20" s="519">
        <v>18</v>
      </c>
      <c r="B20" s="43" t="s">
        <v>398</v>
      </c>
      <c r="C20" s="43" t="s">
        <v>399</v>
      </c>
      <c r="D20" s="43" t="s">
        <v>797</v>
      </c>
      <c r="E20" s="43" t="s">
        <v>833</v>
      </c>
      <c r="F20" s="520" t="s">
        <v>835</v>
      </c>
    </row>
    <row r="21" spans="1:6" ht="29" x14ac:dyDescent="0.35">
      <c r="A21" s="519">
        <v>19</v>
      </c>
      <c r="B21" s="43" t="s">
        <v>196</v>
      </c>
      <c r="C21" s="43" t="s">
        <v>197</v>
      </c>
      <c r="D21" s="43" t="s">
        <v>794</v>
      </c>
      <c r="E21" s="43"/>
      <c r="F21" s="521" t="s">
        <v>800</v>
      </c>
    </row>
    <row r="22" spans="1:6" ht="29" x14ac:dyDescent="0.35">
      <c r="A22" s="519">
        <v>20</v>
      </c>
      <c r="B22" s="43" t="s">
        <v>693</v>
      </c>
      <c r="C22" s="43" t="s">
        <v>698</v>
      </c>
      <c r="D22" s="43" t="s">
        <v>794</v>
      </c>
      <c r="E22" s="43"/>
      <c r="F22" s="521" t="s">
        <v>803</v>
      </c>
    </row>
    <row r="23" spans="1:6" x14ac:dyDescent="0.35">
      <c r="A23" s="524">
        <v>21</v>
      </c>
      <c r="B23" s="43" t="s">
        <v>695</v>
      </c>
      <c r="C23" s="43" t="s">
        <v>65</v>
      </c>
      <c r="D23" s="43" t="s">
        <v>797</v>
      </c>
      <c r="E23" s="43" t="s">
        <v>15</v>
      </c>
      <c r="F23" s="520"/>
    </row>
    <row r="24" spans="1:6" x14ac:dyDescent="0.35">
      <c r="A24" s="519">
        <v>22</v>
      </c>
      <c r="B24" s="43" t="s">
        <v>517</v>
      </c>
      <c r="C24" s="43" t="s">
        <v>231</v>
      </c>
      <c r="D24" s="43" t="s">
        <v>797</v>
      </c>
      <c r="E24" s="43" t="s">
        <v>804</v>
      </c>
      <c r="F24" s="520"/>
    </row>
    <row r="25" spans="1:6" x14ac:dyDescent="0.35">
      <c r="A25" s="519">
        <v>23</v>
      </c>
      <c r="B25" s="43" t="s">
        <v>163</v>
      </c>
      <c r="C25" s="43" t="s">
        <v>63</v>
      </c>
      <c r="D25" s="43" t="s">
        <v>797</v>
      </c>
      <c r="E25" s="43" t="s">
        <v>801</v>
      </c>
      <c r="F25" s="520"/>
    </row>
    <row r="26" spans="1:6" x14ac:dyDescent="0.35">
      <c r="A26" s="519">
        <v>24</v>
      </c>
      <c r="B26" s="43" t="s">
        <v>174</v>
      </c>
      <c r="C26" s="43" t="s">
        <v>65</v>
      </c>
      <c r="D26" s="43" t="s">
        <v>797</v>
      </c>
      <c r="E26" s="43" t="s">
        <v>801</v>
      </c>
      <c r="F26" s="520" t="s">
        <v>834</v>
      </c>
    </row>
    <row r="27" spans="1:6" x14ac:dyDescent="0.35">
      <c r="A27" s="524">
        <v>25</v>
      </c>
      <c r="B27" s="43" t="s">
        <v>175</v>
      </c>
      <c r="C27" s="43" t="s">
        <v>68</v>
      </c>
      <c r="D27" s="43" t="s">
        <v>797</v>
      </c>
      <c r="E27" s="43" t="s">
        <v>801</v>
      </c>
      <c r="F27" s="520"/>
    </row>
    <row r="28" spans="1:6" x14ac:dyDescent="0.35">
      <c r="A28" s="519">
        <v>26</v>
      </c>
      <c r="B28" s="43" t="s">
        <v>202</v>
      </c>
      <c r="C28" s="43" t="s">
        <v>203</v>
      </c>
      <c r="D28" s="43" t="s">
        <v>797</v>
      </c>
      <c r="E28" s="43" t="s">
        <v>798</v>
      </c>
      <c r="F28" s="520"/>
    </row>
    <row r="29" spans="1:6" x14ac:dyDescent="0.35">
      <c r="A29" s="519">
        <v>27</v>
      </c>
      <c r="B29" s="43" t="s">
        <v>191</v>
      </c>
      <c r="C29" s="43" t="s">
        <v>65</v>
      </c>
      <c r="D29" s="43" t="s">
        <v>797</v>
      </c>
      <c r="E29" s="43" t="s">
        <v>798</v>
      </c>
      <c r="F29" s="520" t="s">
        <v>836</v>
      </c>
    </row>
    <row r="30" spans="1:6" x14ac:dyDescent="0.35">
      <c r="A30" s="519">
        <v>28</v>
      </c>
      <c r="B30" s="43" t="s">
        <v>190</v>
      </c>
      <c r="C30" s="43" t="s">
        <v>63</v>
      </c>
      <c r="D30" s="43" t="s">
        <v>797</v>
      </c>
      <c r="E30" s="43" t="s">
        <v>798</v>
      </c>
      <c r="F30" s="520" t="s">
        <v>836</v>
      </c>
    </row>
    <row r="31" spans="1:6" x14ac:dyDescent="0.35">
      <c r="A31" s="524">
        <v>29</v>
      </c>
      <c r="B31" s="43" t="s">
        <v>215</v>
      </c>
      <c r="C31" s="43" t="s">
        <v>65</v>
      </c>
      <c r="D31" s="43" t="s">
        <v>797</v>
      </c>
      <c r="E31" s="43" t="s">
        <v>798</v>
      </c>
      <c r="F31" s="520" t="s">
        <v>836</v>
      </c>
    </row>
    <row r="32" spans="1:6" x14ac:dyDescent="0.35">
      <c r="A32" s="519">
        <v>30</v>
      </c>
      <c r="B32" s="43" t="s">
        <v>184</v>
      </c>
      <c r="C32" s="43" t="s">
        <v>68</v>
      </c>
      <c r="D32" s="43" t="s">
        <v>797</v>
      </c>
      <c r="E32" s="43" t="s">
        <v>801</v>
      </c>
      <c r="F32" s="520"/>
    </row>
    <row r="33" spans="1:6" x14ac:dyDescent="0.35">
      <c r="A33" s="519">
        <v>31</v>
      </c>
      <c r="B33" s="43" t="s">
        <v>515</v>
      </c>
      <c r="C33" s="43" t="s">
        <v>79</v>
      </c>
      <c r="D33" s="43" t="s">
        <v>797</v>
      </c>
      <c r="E33" s="43" t="s">
        <v>801</v>
      </c>
      <c r="F33" s="520"/>
    </row>
    <row r="34" spans="1:6" x14ac:dyDescent="0.35">
      <c r="A34" s="519">
        <v>32</v>
      </c>
      <c r="B34" s="43" t="s">
        <v>554</v>
      </c>
      <c r="C34" s="43" t="s">
        <v>77</v>
      </c>
      <c r="D34" s="43" t="s">
        <v>797</v>
      </c>
      <c r="E34" s="43" t="s">
        <v>798</v>
      </c>
      <c r="F34" s="520"/>
    </row>
    <row r="35" spans="1:6" ht="17.5" customHeight="1" x14ac:dyDescent="0.35">
      <c r="A35" s="524">
        <v>33</v>
      </c>
      <c r="B35" s="43" t="s">
        <v>702</v>
      </c>
      <c r="C35" s="43" t="s">
        <v>150</v>
      </c>
      <c r="D35" s="43" t="s">
        <v>797</v>
      </c>
      <c r="E35" s="47" t="s">
        <v>805</v>
      </c>
      <c r="F35" s="520"/>
    </row>
    <row r="36" spans="1:6" x14ac:dyDescent="0.35">
      <c r="A36" s="519">
        <v>34</v>
      </c>
      <c r="B36" s="43" t="s">
        <v>224</v>
      </c>
      <c r="C36" s="43" t="s">
        <v>65</v>
      </c>
      <c r="D36" s="43" t="s">
        <v>797</v>
      </c>
      <c r="E36" s="43" t="s">
        <v>802</v>
      </c>
      <c r="F36" s="520"/>
    </row>
    <row r="37" spans="1:6" x14ac:dyDescent="0.35">
      <c r="A37" s="519">
        <v>35</v>
      </c>
      <c r="B37" s="43" t="s">
        <v>226</v>
      </c>
      <c r="C37" s="43" t="s">
        <v>77</v>
      </c>
      <c r="D37" s="43" t="s">
        <v>797</v>
      </c>
      <c r="E37" s="43" t="s">
        <v>806</v>
      </c>
      <c r="F37" s="520"/>
    </row>
    <row r="38" spans="1:6" ht="15" thickBot="1" x14ac:dyDescent="0.4">
      <c r="A38" s="519">
        <v>36</v>
      </c>
      <c r="B38" s="522" t="s">
        <v>219</v>
      </c>
      <c r="C38" s="522" t="s">
        <v>65</v>
      </c>
      <c r="D38" s="522" t="s">
        <v>797</v>
      </c>
      <c r="E38" s="522" t="s">
        <v>235</v>
      </c>
      <c r="F38" s="523" t="s">
        <v>807</v>
      </c>
    </row>
  </sheetData>
  <autoFilter ref="A2:F38" xr:uid="{CA97B554-4F73-4890-A993-693EA922380B}"/>
  <mergeCells count="2">
    <mergeCell ref="F3:F9"/>
    <mergeCell ref="A1:F1"/>
  </mergeCells>
  <pageMargins left="0.7" right="0.7" top="0.75" bottom="0.75" header="0.3" footer="0.3"/>
  <pageSetup scale="95"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D540-D564-4E72-9D42-B75FF2A03B47}">
  <dimension ref="A1:F79"/>
  <sheetViews>
    <sheetView zoomScale="112" zoomScaleNormal="112" workbookViewId="0">
      <selection activeCell="E10" sqref="E10"/>
    </sheetView>
  </sheetViews>
  <sheetFormatPr defaultRowHeight="14.5" x14ac:dyDescent="0.35"/>
  <cols>
    <col min="1" max="1" width="5.453125" customWidth="1"/>
    <col min="4" max="4" width="15.6328125" bestFit="1" customWidth="1"/>
    <col min="5" max="5" width="27.1796875" bestFit="1" customWidth="1"/>
    <col min="6" max="6" width="33.54296875" bestFit="1" customWidth="1"/>
  </cols>
  <sheetData>
    <row r="1" spans="1:6" ht="28" customHeight="1" x14ac:dyDescent="0.35">
      <c r="A1" s="796" t="s">
        <v>828</v>
      </c>
      <c r="B1" s="797"/>
      <c r="C1" s="797"/>
      <c r="D1" s="797"/>
      <c r="E1" s="797"/>
      <c r="F1" s="798"/>
    </row>
    <row r="2" spans="1:6" ht="20.5" customHeight="1" x14ac:dyDescent="0.35">
      <c r="A2" s="547" t="s">
        <v>790</v>
      </c>
      <c r="B2" s="547" t="s">
        <v>791</v>
      </c>
      <c r="C2" s="547" t="s">
        <v>795</v>
      </c>
      <c r="D2" s="547" t="s">
        <v>792</v>
      </c>
      <c r="E2" s="547" t="s">
        <v>793</v>
      </c>
      <c r="F2" s="547" t="s">
        <v>16</v>
      </c>
    </row>
    <row r="3" spans="1:6" x14ac:dyDescent="0.35">
      <c r="A3" s="43">
        <v>1</v>
      </c>
      <c r="B3" s="43" t="s">
        <v>246</v>
      </c>
      <c r="C3" s="43" t="s">
        <v>65</v>
      </c>
      <c r="D3" s="43" t="s">
        <v>797</v>
      </c>
      <c r="E3" s="43" t="s">
        <v>829</v>
      </c>
      <c r="F3" s="47"/>
    </row>
    <row r="4" spans="1:6" x14ac:dyDescent="0.35">
      <c r="A4" s="43">
        <v>2</v>
      </c>
      <c r="B4" s="43" t="s">
        <v>368</v>
      </c>
      <c r="C4" s="43" t="s">
        <v>77</v>
      </c>
      <c r="D4" s="43" t="s">
        <v>797</v>
      </c>
      <c r="E4" s="43" t="s">
        <v>801</v>
      </c>
      <c r="F4" s="47"/>
    </row>
    <row r="5" spans="1:6" x14ac:dyDescent="0.35">
      <c r="A5" s="43">
        <v>3</v>
      </c>
      <c r="B5" s="43" t="s">
        <v>266</v>
      </c>
      <c r="C5" s="43" t="s">
        <v>63</v>
      </c>
      <c r="D5" s="43"/>
      <c r="E5" s="43"/>
      <c r="F5" s="47"/>
    </row>
    <row r="6" spans="1:6" x14ac:dyDescent="0.35">
      <c r="A6" s="43">
        <v>4</v>
      </c>
      <c r="B6" s="43" t="s">
        <v>364</v>
      </c>
      <c r="C6" s="43" t="s">
        <v>65</v>
      </c>
      <c r="D6" s="43" t="s">
        <v>797</v>
      </c>
      <c r="E6" s="43" t="s">
        <v>829</v>
      </c>
      <c r="F6" s="47"/>
    </row>
    <row r="7" spans="1:6" x14ac:dyDescent="0.35">
      <c r="A7" s="43">
        <v>5</v>
      </c>
      <c r="B7" s="43" t="s">
        <v>260</v>
      </c>
      <c r="C7" s="43" t="s">
        <v>77</v>
      </c>
      <c r="D7" s="43"/>
      <c r="E7" s="43"/>
      <c r="F7" s="47"/>
    </row>
    <row r="8" spans="1:6" x14ac:dyDescent="0.35">
      <c r="A8" s="43">
        <v>6</v>
      </c>
      <c r="B8" s="43" t="s">
        <v>262</v>
      </c>
      <c r="C8" s="43" t="s">
        <v>65</v>
      </c>
      <c r="D8" s="43" t="s">
        <v>797</v>
      </c>
      <c r="E8" s="43" t="s">
        <v>829</v>
      </c>
      <c r="F8" s="47"/>
    </row>
    <row r="9" spans="1:6" x14ac:dyDescent="0.35">
      <c r="A9" s="43">
        <v>7</v>
      </c>
      <c r="B9" s="43" t="s">
        <v>263</v>
      </c>
      <c r="C9" s="43" t="s">
        <v>77</v>
      </c>
      <c r="D9" s="43"/>
      <c r="E9" s="43"/>
      <c r="F9" s="47"/>
    </row>
    <row r="10" spans="1:6" x14ac:dyDescent="0.35">
      <c r="A10" s="43">
        <v>8</v>
      </c>
      <c r="B10" s="43" t="s">
        <v>276</v>
      </c>
      <c r="C10" s="43" t="s">
        <v>77</v>
      </c>
      <c r="D10" s="43"/>
      <c r="E10" s="43"/>
      <c r="F10" s="47"/>
    </row>
    <row r="11" spans="1:6" x14ac:dyDescent="0.35">
      <c r="A11" s="43">
        <v>9</v>
      </c>
      <c r="B11" s="43" t="s">
        <v>420</v>
      </c>
      <c r="C11" s="43" t="s">
        <v>63</v>
      </c>
      <c r="D11" s="43" t="s">
        <v>797</v>
      </c>
      <c r="E11" s="43" t="s">
        <v>830</v>
      </c>
      <c r="F11" s="47"/>
    </row>
    <row r="12" spans="1:6" x14ac:dyDescent="0.35">
      <c r="A12" s="43">
        <v>10</v>
      </c>
      <c r="B12" s="43" t="s">
        <v>719</v>
      </c>
      <c r="C12" s="43" t="s">
        <v>65</v>
      </c>
      <c r="D12" s="43" t="s">
        <v>797</v>
      </c>
      <c r="E12" s="43" t="s">
        <v>829</v>
      </c>
      <c r="F12" s="47"/>
    </row>
    <row r="13" spans="1:6" x14ac:dyDescent="0.35">
      <c r="A13" s="43">
        <v>11</v>
      </c>
      <c r="B13" s="43" t="s">
        <v>421</v>
      </c>
      <c r="C13" s="43" t="s">
        <v>65</v>
      </c>
      <c r="D13" s="43" t="s">
        <v>797</v>
      </c>
      <c r="E13" s="43" t="s">
        <v>801</v>
      </c>
      <c r="F13" s="47"/>
    </row>
    <row r="14" spans="1:6" x14ac:dyDescent="0.35">
      <c r="A14" s="43">
        <v>12</v>
      </c>
      <c r="B14" s="43" t="s">
        <v>413</v>
      </c>
      <c r="C14" s="43" t="s">
        <v>79</v>
      </c>
      <c r="D14" s="43" t="s">
        <v>797</v>
      </c>
      <c r="E14" s="43" t="s">
        <v>802</v>
      </c>
      <c r="F14" s="43"/>
    </row>
    <row r="15" spans="1:6" x14ac:dyDescent="0.35">
      <c r="A15" s="43">
        <v>13</v>
      </c>
      <c r="B15" s="43" t="s">
        <v>414</v>
      </c>
      <c r="C15" s="43" t="s">
        <v>79</v>
      </c>
      <c r="D15" s="43" t="s">
        <v>797</v>
      </c>
      <c r="E15" s="43" t="s">
        <v>802</v>
      </c>
      <c r="F15" s="43"/>
    </row>
    <row r="16" spans="1:6" x14ac:dyDescent="0.35">
      <c r="A16" s="43">
        <v>14</v>
      </c>
      <c r="B16" s="43" t="s">
        <v>452</v>
      </c>
      <c r="C16" s="43" t="s">
        <v>65</v>
      </c>
      <c r="D16" s="43" t="s">
        <v>797</v>
      </c>
      <c r="E16" s="43" t="s">
        <v>807</v>
      </c>
      <c r="F16" s="43"/>
    </row>
    <row r="17" spans="1:6" x14ac:dyDescent="0.35">
      <c r="A17" s="43">
        <v>15</v>
      </c>
      <c r="B17" s="43" t="s">
        <v>431</v>
      </c>
      <c r="C17" s="43" t="s">
        <v>65</v>
      </c>
      <c r="D17" s="43" t="s">
        <v>797</v>
      </c>
      <c r="E17" s="43" t="s">
        <v>801</v>
      </c>
      <c r="F17" s="43"/>
    </row>
    <row r="18" spans="1:6" x14ac:dyDescent="0.35">
      <c r="A18" s="43">
        <v>16</v>
      </c>
      <c r="B18" s="43" t="s">
        <v>362</v>
      </c>
      <c r="C18" s="43" t="s">
        <v>77</v>
      </c>
      <c r="D18" s="43"/>
      <c r="E18" s="43"/>
      <c r="F18" s="43"/>
    </row>
    <row r="19" spans="1:6" x14ac:dyDescent="0.35">
      <c r="A19" s="43">
        <v>17</v>
      </c>
      <c r="B19" s="43" t="s">
        <v>720</v>
      </c>
      <c r="C19" s="43" t="s">
        <v>150</v>
      </c>
      <c r="D19" s="43" t="s">
        <v>797</v>
      </c>
      <c r="E19" s="43" t="s">
        <v>801</v>
      </c>
      <c r="F19" s="47"/>
    </row>
    <row r="20" spans="1:6" x14ac:dyDescent="0.35">
      <c r="A20" s="43">
        <v>18</v>
      </c>
      <c r="B20" s="43" t="s">
        <v>721</v>
      </c>
      <c r="C20" s="43" t="s">
        <v>475</v>
      </c>
      <c r="D20" s="43"/>
      <c r="E20" s="43"/>
      <c r="F20" s="47"/>
    </row>
    <row r="21" spans="1:6" x14ac:dyDescent="0.35">
      <c r="A21" s="43">
        <v>19</v>
      </c>
      <c r="B21" s="43" t="s">
        <v>367</v>
      </c>
      <c r="C21" s="43" t="s">
        <v>65</v>
      </c>
      <c r="D21" s="43"/>
      <c r="E21" s="43"/>
      <c r="F21" s="47"/>
    </row>
    <row r="22" spans="1:6" x14ac:dyDescent="0.35">
      <c r="A22" s="43">
        <v>20</v>
      </c>
      <c r="B22" s="43" t="s">
        <v>365</v>
      </c>
      <c r="C22" s="43" t="s">
        <v>65</v>
      </c>
      <c r="D22" s="43" t="s">
        <v>797</v>
      </c>
      <c r="E22" s="43" t="s">
        <v>801</v>
      </c>
      <c r="F22" s="43"/>
    </row>
    <row r="23" spans="1:6" x14ac:dyDescent="0.35">
      <c r="A23" s="43">
        <v>21</v>
      </c>
      <c r="B23" s="43" t="s">
        <v>396</v>
      </c>
      <c r="C23" s="43" t="s">
        <v>79</v>
      </c>
      <c r="D23" s="43" t="s">
        <v>797</v>
      </c>
      <c r="E23" s="43" t="s">
        <v>235</v>
      </c>
      <c r="F23" s="43" t="s">
        <v>831</v>
      </c>
    </row>
    <row r="24" spans="1:6" x14ac:dyDescent="0.35">
      <c r="A24" s="43">
        <v>22</v>
      </c>
      <c r="B24" s="43" t="s">
        <v>427</v>
      </c>
      <c r="C24" s="43" t="s">
        <v>65</v>
      </c>
      <c r="D24" s="43"/>
      <c r="E24" s="43"/>
      <c r="F24" s="43"/>
    </row>
    <row r="25" spans="1:6" x14ac:dyDescent="0.35">
      <c r="A25" s="43">
        <v>23</v>
      </c>
      <c r="B25" s="43" t="s">
        <v>467</v>
      </c>
      <c r="C25" s="43" t="s">
        <v>79</v>
      </c>
      <c r="D25" s="43" t="s">
        <v>797</v>
      </c>
      <c r="E25" s="43" t="s">
        <v>235</v>
      </c>
      <c r="F25" s="43" t="s">
        <v>831</v>
      </c>
    </row>
    <row r="26" spans="1:6" x14ac:dyDescent="0.35">
      <c r="A26" s="43">
        <v>24</v>
      </c>
      <c r="B26" s="43" t="s">
        <v>384</v>
      </c>
      <c r="C26" s="43" t="s">
        <v>65</v>
      </c>
      <c r="D26" s="43" t="s">
        <v>797</v>
      </c>
      <c r="E26" s="43" t="s">
        <v>801</v>
      </c>
      <c r="F26" s="47"/>
    </row>
    <row r="27" spans="1:6" x14ac:dyDescent="0.35">
      <c r="A27" s="43">
        <v>25</v>
      </c>
      <c r="B27" s="43" t="s">
        <v>404</v>
      </c>
      <c r="C27" s="43" t="s">
        <v>65</v>
      </c>
      <c r="D27" s="43" t="s">
        <v>797</v>
      </c>
      <c r="E27" s="43" t="s">
        <v>801</v>
      </c>
      <c r="F27" s="47"/>
    </row>
    <row r="28" spans="1:6" x14ac:dyDescent="0.35">
      <c r="A28" s="43">
        <v>26</v>
      </c>
      <c r="B28" s="43" t="s">
        <v>430</v>
      </c>
      <c r="C28" s="43" t="s">
        <v>203</v>
      </c>
      <c r="D28" s="43" t="s">
        <v>832</v>
      </c>
      <c r="E28" s="43" t="s">
        <v>802</v>
      </c>
      <c r="F28" s="47"/>
    </row>
    <row r="29" spans="1:6" x14ac:dyDescent="0.35">
      <c r="A29" s="43">
        <v>27</v>
      </c>
      <c r="B29" s="43" t="s">
        <v>441</v>
      </c>
      <c r="C29" s="43" t="s">
        <v>79</v>
      </c>
      <c r="D29" s="43" t="s">
        <v>797</v>
      </c>
      <c r="E29" s="43" t="s">
        <v>801</v>
      </c>
      <c r="F29" s="47"/>
    </row>
    <row r="30" spans="1:6" x14ac:dyDescent="0.35">
      <c r="A30" s="43">
        <v>28</v>
      </c>
      <c r="B30" s="43" t="s">
        <v>442</v>
      </c>
      <c r="C30" s="43" t="s">
        <v>65</v>
      </c>
      <c r="D30" s="43" t="s">
        <v>797</v>
      </c>
      <c r="E30" s="43" t="s">
        <v>801</v>
      </c>
      <c r="F30" s="47"/>
    </row>
    <row r="31" spans="1:6" x14ac:dyDescent="0.35">
      <c r="A31" s="43">
        <v>29</v>
      </c>
      <c r="B31" s="43" t="s">
        <v>461</v>
      </c>
      <c r="C31" s="43" t="s">
        <v>65</v>
      </c>
      <c r="D31" s="43" t="s">
        <v>797</v>
      </c>
      <c r="E31" s="43" t="s">
        <v>235</v>
      </c>
      <c r="F31" s="43" t="s">
        <v>831</v>
      </c>
    </row>
    <row r="32" spans="1:6" x14ac:dyDescent="0.35">
      <c r="A32" s="43">
        <v>30</v>
      </c>
      <c r="B32" s="43" t="s">
        <v>488</v>
      </c>
      <c r="C32" s="43" t="s">
        <v>65</v>
      </c>
      <c r="D32" s="43" t="s">
        <v>797</v>
      </c>
      <c r="E32" s="43" t="s">
        <v>235</v>
      </c>
      <c r="F32" s="43" t="s">
        <v>831</v>
      </c>
    </row>
    <row r="33" spans="1:6" x14ac:dyDescent="0.35">
      <c r="A33" s="43">
        <v>31</v>
      </c>
      <c r="B33" s="43" t="s">
        <v>519</v>
      </c>
      <c r="C33" s="43" t="s">
        <v>65</v>
      </c>
      <c r="D33" s="43"/>
      <c r="E33" s="43"/>
      <c r="F33" s="43"/>
    </row>
    <row r="34" spans="1:6" x14ac:dyDescent="0.35">
      <c r="A34" s="43">
        <v>32</v>
      </c>
      <c r="B34" s="43" t="s">
        <v>462</v>
      </c>
      <c r="C34" s="43" t="s">
        <v>65</v>
      </c>
      <c r="D34" s="43"/>
      <c r="E34" s="43"/>
      <c r="F34" s="43"/>
    </row>
    <row r="35" spans="1:6" x14ac:dyDescent="0.35">
      <c r="A35" s="43">
        <v>33</v>
      </c>
      <c r="B35" s="43" t="s">
        <v>463</v>
      </c>
      <c r="C35" s="43" t="s">
        <v>79</v>
      </c>
      <c r="D35" s="43"/>
      <c r="E35" s="43"/>
      <c r="F35" s="43"/>
    </row>
    <row r="36" spans="1:6" x14ac:dyDescent="0.35">
      <c r="A36" s="43">
        <v>34</v>
      </c>
      <c r="B36" s="43" t="s">
        <v>451</v>
      </c>
      <c r="C36" s="43" t="s">
        <v>65</v>
      </c>
      <c r="D36" s="43"/>
      <c r="E36" s="43"/>
      <c r="F36" s="43"/>
    </row>
    <row r="37" spans="1:6" x14ac:dyDescent="0.35">
      <c r="A37" s="43">
        <v>35</v>
      </c>
      <c r="B37" s="43" t="s">
        <v>450</v>
      </c>
      <c r="C37" s="43" t="s">
        <v>65</v>
      </c>
      <c r="D37" s="43"/>
      <c r="E37" s="43"/>
      <c r="F37" s="43"/>
    </row>
    <row r="38" spans="1:6" x14ac:dyDescent="0.35">
      <c r="A38" s="43">
        <v>36</v>
      </c>
      <c r="B38" s="43" t="s">
        <v>513</v>
      </c>
      <c r="C38" s="43" t="s">
        <v>203</v>
      </c>
      <c r="D38" s="43"/>
      <c r="E38" s="43"/>
      <c r="F38" s="43"/>
    </row>
    <row r="39" spans="1:6" x14ac:dyDescent="0.35">
      <c r="A39" s="43">
        <v>37</v>
      </c>
      <c r="B39" s="43" t="s">
        <v>402</v>
      </c>
      <c r="C39" s="43" t="s">
        <v>79</v>
      </c>
      <c r="D39" s="43"/>
      <c r="E39" s="43"/>
      <c r="F39" s="43"/>
    </row>
    <row r="40" spans="1:6" x14ac:dyDescent="0.35">
      <c r="A40" s="43">
        <v>38</v>
      </c>
      <c r="B40" s="43" t="s">
        <v>418</v>
      </c>
      <c r="C40" s="43" t="s">
        <v>65</v>
      </c>
      <c r="D40" s="43"/>
      <c r="E40" s="43"/>
      <c r="F40" s="43"/>
    </row>
    <row r="41" spans="1:6" x14ac:dyDescent="0.35">
      <c r="A41" s="43">
        <v>39</v>
      </c>
      <c r="B41" s="43" t="s">
        <v>502</v>
      </c>
      <c r="C41" s="43" t="s">
        <v>77</v>
      </c>
      <c r="D41" s="43" t="s">
        <v>797</v>
      </c>
      <c r="E41" s="43" t="s">
        <v>807</v>
      </c>
      <c r="F41" s="43"/>
    </row>
    <row r="42" spans="1:6" x14ac:dyDescent="0.35">
      <c r="A42" s="43">
        <v>40</v>
      </c>
      <c r="B42" s="43" t="s">
        <v>510</v>
      </c>
      <c r="C42" s="43" t="s">
        <v>126</v>
      </c>
      <c r="D42" s="43"/>
      <c r="E42" s="43"/>
      <c r="F42" s="43"/>
    </row>
    <row r="43" spans="1:6" x14ac:dyDescent="0.35">
      <c r="A43" s="43">
        <v>41</v>
      </c>
      <c r="B43" s="43" t="s">
        <v>423</v>
      </c>
      <c r="C43" s="43" t="s">
        <v>77</v>
      </c>
      <c r="D43" s="43"/>
      <c r="E43" s="43"/>
      <c r="F43" s="43"/>
    </row>
    <row r="44" spans="1:6" x14ac:dyDescent="0.35">
      <c r="A44" s="43">
        <v>42</v>
      </c>
      <c r="B44" s="43" t="s">
        <v>424</v>
      </c>
      <c r="C44" s="43" t="s">
        <v>77</v>
      </c>
      <c r="D44" s="43"/>
      <c r="E44" s="43"/>
      <c r="F44" s="43"/>
    </row>
    <row r="45" spans="1:6" x14ac:dyDescent="0.35">
      <c r="A45" s="43">
        <v>43</v>
      </c>
      <c r="B45" s="43" t="s">
        <v>425</v>
      </c>
      <c r="C45" s="43" t="s">
        <v>77</v>
      </c>
      <c r="D45" s="43"/>
      <c r="E45" s="43"/>
      <c r="F45" s="43"/>
    </row>
    <row r="46" spans="1:6" x14ac:dyDescent="0.35">
      <c r="A46" s="43">
        <v>44</v>
      </c>
      <c r="B46" s="43" t="s">
        <v>508</v>
      </c>
      <c r="C46" s="43" t="s">
        <v>79</v>
      </c>
      <c r="D46" s="43"/>
      <c r="E46" s="43"/>
      <c r="F46" s="43"/>
    </row>
    <row r="47" spans="1:6" x14ac:dyDescent="0.35">
      <c r="A47" s="43">
        <v>45</v>
      </c>
      <c r="B47" s="43" t="s">
        <v>491</v>
      </c>
      <c r="C47" s="43" t="s">
        <v>79</v>
      </c>
      <c r="D47" s="43"/>
      <c r="E47" s="43"/>
      <c r="F47" s="43"/>
    </row>
    <row r="48" spans="1:6" x14ac:dyDescent="0.35">
      <c r="A48" s="43">
        <v>46</v>
      </c>
      <c r="B48" s="43" t="s">
        <v>499</v>
      </c>
      <c r="C48" s="43" t="s">
        <v>79</v>
      </c>
      <c r="D48" s="43"/>
      <c r="E48" s="43"/>
      <c r="F48" s="43"/>
    </row>
    <row r="49" spans="1:6" x14ac:dyDescent="0.35">
      <c r="A49" s="43">
        <v>47</v>
      </c>
      <c r="B49" s="43" t="s">
        <v>730</v>
      </c>
      <c r="C49" s="43" t="s">
        <v>65</v>
      </c>
      <c r="D49" s="43"/>
      <c r="E49" s="43"/>
      <c r="F49" s="43"/>
    </row>
    <row r="50" spans="1:6" x14ac:dyDescent="0.35">
      <c r="A50" s="43">
        <v>48</v>
      </c>
      <c r="B50" s="43" t="s">
        <v>447</v>
      </c>
      <c r="C50" s="43" t="s">
        <v>65</v>
      </c>
      <c r="D50" s="43"/>
      <c r="E50" s="43"/>
      <c r="F50" s="43"/>
    </row>
    <row r="51" spans="1:6" x14ac:dyDescent="0.35">
      <c r="A51" s="43">
        <v>49</v>
      </c>
      <c r="B51" s="43" t="s">
        <v>448</v>
      </c>
      <c r="C51" s="43" t="s">
        <v>79</v>
      </c>
      <c r="D51" s="43"/>
      <c r="E51" s="43"/>
      <c r="F51" s="43"/>
    </row>
    <row r="52" spans="1:6" x14ac:dyDescent="0.35">
      <c r="A52" s="43">
        <v>50</v>
      </c>
      <c r="B52" s="43" t="s">
        <v>466</v>
      </c>
      <c r="C52" s="43" t="s">
        <v>475</v>
      </c>
      <c r="D52" s="43" t="s">
        <v>832</v>
      </c>
      <c r="E52" s="43" t="s">
        <v>802</v>
      </c>
      <c r="F52" s="43"/>
    </row>
    <row r="53" spans="1:6" x14ac:dyDescent="0.35">
      <c r="A53" s="43">
        <v>51</v>
      </c>
      <c r="B53" s="43" t="s">
        <v>459</v>
      </c>
      <c r="C53" s="43" t="s">
        <v>77</v>
      </c>
      <c r="D53" s="43"/>
      <c r="E53" s="43"/>
      <c r="F53" s="43"/>
    </row>
    <row r="54" spans="1:6" x14ac:dyDescent="0.35">
      <c r="A54" s="43">
        <v>52</v>
      </c>
      <c r="B54" s="43" t="s">
        <v>460</v>
      </c>
      <c r="C54" s="43" t="s">
        <v>77</v>
      </c>
      <c r="D54" s="43"/>
      <c r="E54" s="43"/>
      <c r="F54" s="43"/>
    </row>
    <row r="55" spans="1:6" x14ac:dyDescent="0.35">
      <c r="A55" s="43">
        <v>53</v>
      </c>
      <c r="B55" s="43" t="s">
        <v>477</v>
      </c>
      <c r="C55" s="43" t="s">
        <v>65</v>
      </c>
      <c r="D55" s="43"/>
      <c r="E55" s="43"/>
      <c r="F55" s="43"/>
    </row>
    <row r="56" spans="1:6" x14ac:dyDescent="0.35">
      <c r="A56" s="43">
        <v>54</v>
      </c>
      <c r="B56" s="43" t="s">
        <v>481</v>
      </c>
      <c r="C56" s="43" t="s">
        <v>126</v>
      </c>
      <c r="D56" s="43"/>
      <c r="E56" s="43"/>
      <c r="F56" s="43"/>
    </row>
    <row r="57" spans="1:6" x14ac:dyDescent="0.35">
      <c r="A57" s="43">
        <v>55</v>
      </c>
      <c r="B57" s="43" t="s">
        <v>484</v>
      </c>
      <c r="C57" s="43" t="s">
        <v>77</v>
      </c>
      <c r="D57" s="43"/>
      <c r="E57" s="43"/>
      <c r="F57" s="43"/>
    </row>
    <row r="58" spans="1:6" x14ac:dyDescent="0.35">
      <c r="A58" s="43">
        <v>56</v>
      </c>
      <c r="B58" s="43" t="s">
        <v>487</v>
      </c>
      <c r="C58" s="43" t="s">
        <v>65</v>
      </c>
      <c r="D58" s="43"/>
      <c r="E58" s="43"/>
      <c r="F58" s="43"/>
    </row>
    <row r="59" spans="1:6" x14ac:dyDescent="0.35">
      <c r="A59" s="43">
        <v>57</v>
      </c>
      <c r="B59" s="43" t="s">
        <v>492</v>
      </c>
      <c r="C59" s="43" t="s">
        <v>65</v>
      </c>
      <c r="D59" s="43"/>
      <c r="E59" s="43"/>
      <c r="F59" s="43"/>
    </row>
    <row r="60" spans="1:6" x14ac:dyDescent="0.35">
      <c r="A60" s="43">
        <v>58</v>
      </c>
      <c r="B60" s="43" t="s">
        <v>497</v>
      </c>
      <c r="C60" s="65" t="s">
        <v>77</v>
      </c>
      <c r="D60" s="65"/>
      <c r="E60" s="65"/>
      <c r="F60" s="65"/>
    </row>
    <row r="61" spans="1:6" x14ac:dyDescent="0.35">
      <c r="A61" s="43">
        <v>59</v>
      </c>
      <c r="B61" s="43" t="s">
        <v>500</v>
      </c>
      <c r="C61" s="65" t="s">
        <v>79</v>
      </c>
      <c r="D61" s="65"/>
      <c r="E61" s="65"/>
      <c r="F61" s="65"/>
    </row>
    <row r="62" spans="1:6" x14ac:dyDescent="0.35">
      <c r="A62" s="43">
        <v>60</v>
      </c>
      <c r="B62" s="43" t="s">
        <v>503</v>
      </c>
      <c r="C62" s="65" t="s">
        <v>79</v>
      </c>
      <c r="D62" s="65"/>
      <c r="E62" s="65"/>
      <c r="F62" s="65"/>
    </row>
    <row r="63" spans="1:6" x14ac:dyDescent="0.35">
      <c r="A63" s="43">
        <v>61</v>
      </c>
      <c r="B63" s="43" t="s">
        <v>507</v>
      </c>
      <c r="C63" s="65" t="s">
        <v>65</v>
      </c>
      <c r="D63" s="65"/>
      <c r="E63" s="65"/>
      <c r="F63" s="65"/>
    </row>
    <row r="64" spans="1:6" x14ac:dyDescent="0.35">
      <c r="A64" s="43">
        <v>62</v>
      </c>
      <c r="B64" s="43" t="s">
        <v>495</v>
      </c>
      <c r="C64" s="65" t="s">
        <v>65</v>
      </c>
      <c r="D64" s="65"/>
      <c r="E64" s="65"/>
      <c r="F64" s="65"/>
    </row>
    <row r="65" spans="1:6" x14ac:dyDescent="0.35">
      <c r="A65" s="43">
        <v>63</v>
      </c>
      <c r="B65" s="43" t="s">
        <v>482</v>
      </c>
      <c r="C65" s="65" t="s">
        <v>126</v>
      </c>
      <c r="D65" s="65"/>
      <c r="E65" s="65"/>
      <c r="F65" s="65"/>
    </row>
    <row r="66" spans="1:6" x14ac:dyDescent="0.35">
      <c r="A66" s="43">
        <v>64</v>
      </c>
      <c r="B66" s="43" t="s">
        <v>473</v>
      </c>
      <c r="C66" s="65" t="s">
        <v>65</v>
      </c>
      <c r="D66" s="65"/>
      <c r="E66" s="65"/>
      <c r="F66" s="65"/>
    </row>
    <row r="67" spans="1:6" x14ac:dyDescent="0.35">
      <c r="A67" s="43">
        <v>65</v>
      </c>
      <c r="B67" s="43" t="s">
        <v>733</v>
      </c>
      <c r="C67" s="65" t="s">
        <v>63</v>
      </c>
      <c r="D67" s="65"/>
      <c r="E67" s="65"/>
      <c r="F67" s="65"/>
    </row>
    <row r="68" spans="1:6" x14ac:dyDescent="0.35">
      <c r="A68" s="43">
        <v>66</v>
      </c>
      <c r="B68" s="43" t="s">
        <v>501</v>
      </c>
      <c r="C68" s="65" t="s">
        <v>77</v>
      </c>
      <c r="D68" s="65"/>
      <c r="E68" s="65"/>
      <c r="F68" s="65"/>
    </row>
    <row r="69" spans="1:6" x14ac:dyDescent="0.35">
      <c r="A69" s="43">
        <v>67</v>
      </c>
      <c r="B69" s="43" t="s">
        <v>532</v>
      </c>
      <c r="C69" s="65" t="s">
        <v>79</v>
      </c>
      <c r="D69" s="65"/>
      <c r="E69" s="65"/>
      <c r="F69" s="65"/>
    </row>
    <row r="70" spans="1:6" x14ac:dyDescent="0.35">
      <c r="A70" s="43">
        <v>68</v>
      </c>
      <c r="B70" s="43" t="s">
        <v>541</v>
      </c>
      <c r="C70" s="65" t="s">
        <v>65</v>
      </c>
      <c r="D70" s="65"/>
      <c r="E70" s="65"/>
      <c r="F70" s="65"/>
    </row>
    <row r="71" spans="1:6" x14ac:dyDescent="0.35">
      <c r="A71" s="43">
        <v>69</v>
      </c>
      <c r="B71" s="43" t="s">
        <v>542</v>
      </c>
      <c r="C71" s="65" t="s">
        <v>77</v>
      </c>
      <c r="D71" s="65"/>
      <c r="E71" s="65"/>
      <c r="F71" s="65"/>
    </row>
    <row r="72" spans="1:6" x14ac:dyDescent="0.35">
      <c r="A72" s="43">
        <v>70</v>
      </c>
      <c r="B72" s="43" t="s">
        <v>553</v>
      </c>
      <c r="C72" s="65" t="s">
        <v>77</v>
      </c>
      <c r="D72" s="65"/>
      <c r="E72" s="65"/>
      <c r="F72" s="65"/>
    </row>
    <row r="73" spans="1:6" x14ac:dyDescent="0.35">
      <c r="A73" s="43">
        <v>71</v>
      </c>
      <c r="B73" s="43" t="s">
        <v>551</v>
      </c>
      <c r="C73" s="65" t="s">
        <v>79</v>
      </c>
      <c r="D73" s="65"/>
      <c r="E73" s="65"/>
      <c r="F73" s="65"/>
    </row>
    <row r="74" spans="1:6" x14ac:dyDescent="0.35">
      <c r="A74" s="43">
        <v>72</v>
      </c>
      <c r="B74" s="43" t="s">
        <v>543</v>
      </c>
      <c r="C74" s="65" t="s">
        <v>65</v>
      </c>
      <c r="D74" s="65"/>
      <c r="E74" s="65"/>
      <c r="F74" s="65"/>
    </row>
    <row r="75" spans="1:6" x14ac:dyDescent="0.35">
      <c r="A75" s="43">
        <v>73</v>
      </c>
      <c r="B75" s="43" t="s">
        <v>530</v>
      </c>
      <c r="C75" s="65" t="s">
        <v>65</v>
      </c>
      <c r="D75" s="65"/>
      <c r="E75" s="65"/>
      <c r="F75" s="65"/>
    </row>
    <row r="76" spans="1:6" x14ac:dyDescent="0.35">
      <c r="A76" s="43">
        <v>74</v>
      </c>
      <c r="B76" s="43" t="s">
        <v>739</v>
      </c>
      <c r="C76" s="65" t="s">
        <v>740</v>
      </c>
      <c r="D76" s="65"/>
      <c r="E76" s="65"/>
      <c r="F76" s="65"/>
    </row>
    <row r="77" spans="1:6" x14ac:dyDescent="0.35">
      <c r="A77" s="43">
        <v>75</v>
      </c>
      <c r="B77" s="43" t="s">
        <v>742</v>
      </c>
      <c r="C77" s="65" t="s">
        <v>65</v>
      </c>
      <c r="D77" s="65"/>
      <c r="E77" s="65"/>
      <c r="F77" s="65"/>
    </row>
    <row r="78" spans="1:6" x14ac:dyDescent="0.35">
      <c r="A78" s="43">
        <v>76</v>
      </c>
      <c r="B78" s="43" t="s">
        <v>745</v>
      </c>
      <c r="C78" s="65" t="s">
        <v>79</v>
      </c>
      <c r="D78" s="65"/>
      <c r="E78" s="65"/>
      <c r="F78" s="65"/>
    </row>
    <row r="79" spans="1:6" x14ac:dyDescent="0.35">
      <c r="A79" s="43">
        <v>77</v>
      </c>
      <c r="B79" s="43" t="s">
        <v>747</v>
      </c>
      <c r="C79" s="65" t="s">
        <v>65</v>
      </c>
      <c r="D79" s="65"/>
      <c r="E79" s="65"/>
      <c r="F79" s="65"/>
    </row>
  </sheetData>
  <autoFilter ref="A2:F79" xr:uid="{3C53D540-D564-4E72-9D42-B75FF2A03B47}"/>
  <mergeCells count="1">
    <mergeCell ref="A1:F1"/>
  </mergeCells>
  <phoneticPr fontId="56" type="noConversion"/>
  <pageMargins left="0.7" right="0.7" top="0.75" bottom="0.75" header="0.3" footer="0.3"/>
  <pageSetup scale="93"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61D05-E1D6-4B0F-ACF1-46E5CFFF7059}">
  <dimension ref="A1:XBI236"/>
  <sheetViews>
    <sheetView tabSelected="1" zoomScale="74" workbookViewId="0">
      <pane xSplit="4" topLeftCell="E1" activePane="topRight" state="frozen"/>
      <selection pane="topRight" activeCell="A13" sqref="A13"/>
    </sheetView>
  </sheetViews>
  <sheetFormatPr defaultRowHeight="14.5" x14ac:dyDescent="0.35"/>
  <cols>
    <col min="1" max="1" width="6.54296875" customWidth="1"/>
    <col min="2" max="2" width="15.08984375" customWidth="1"/>
    <col min="3" max="3" width="11.81640625" bestFit="1" customWidth="1"/>
    <col min="4" max="4" width="14.7265625" bestFit="1" customWidth="1"/>
    <col min="5" max="6" width="13.36328125" bestFit="1" customWidth="1"/>
    <col min="7" max="8" width="12.453125" customWidth="1"/>
    <col min="9" max="9" width="14.08984375" style="596" bestFit="1" customWidth="1"/>
    <col min="10" max="10" width="15.08984375" style="596" bestFit="1" customWidth="1"/>
    <col min="11" max="11" width="13.36328125" bestFit="1" customWidth="1"/>
    <col min="12" max="12" width="14.08984375" bestFit="1" customWidth="1"/>
    <col min="13" max="13" width="15.08984375" style="596" bestFit="1" customWidth="1"/>
    <col min="14" max="16" width="15.08984375" style="596" customWidth="1"/>
    <col min="17" max="17" width="12.81640625" bestFit="1" customWidth="1"/>
    <col min="18" max="18" width="9.90625" bestFit="1" customWidth="1"/>
    <col min="19" max="19" width="31.7265625" bestFit="1" customWidth="1"/>
    <col min="20" max="21" width="31.7265625" customWidth="1"/>
    <col min="22" max="22" width="18.81640625" customWidth="1"/>
    <col min="23" max="23" width="20.1796875" customWidth="1"/>
  </cols>
  <sheetData>
    <row r="1" spans="1:105" ht="15" thickBot="1" x14ac:dyDescent="0.4"/>
    <row r="2" spans="1:105" ht="16" thickBot="1" x14ac:dyDescent="0.4">
      <c r="A2" s="586"/>
      <c r="B2" s="587"/>
      <c r="C2" s="586"/>
      <c r="D2" s="600" t="s">
        <v>855</v>
      </c>
      <c r="E2" s="601">
        <v>1</v>
      </c>
      <c r="F2" s="586"/>
      <c r="G2" s="586"/>
      <c r="H2" s="586"/>
      <c r="I2" s="586"/>
      <c r="J2" s="586"/>
      <c r="K2" s="586"/>
      <c r="L2" s="586"/>
      <c r="M2" s="586"/>
      <c r="N2" s="586"/>
      <c r="O2" s="586"/>
      <c r="P2" s="586"/>
      <c r="Q2" s="16"/>
    </row>
    <row r="3" spans="1:105" ht="15.5" x14ac:dyDescent="0.35">
      <c r="A3" s="587"/>
      <c r="B3" s="587"/>
      <c r="C3" s="588"/>
      <c r="D3" s="587"/>
      <c r="E3" s="588"/>
      <c r="F3" s="587"/>
      <c r="G3" s="588"/>
      <c r="H3" s="588"/>
      <c r="I3" s="589"/>
      <c r="J3" s="589"/>
      <c r="K3" s="588"/>
      <c r="L3" s="587"/>
      <c r="M3" s="589"/>
      <c r="N3" s="589"/>
      <c r="O3" s="589"/>
      <c r="P3" s="589"/>
      <c r="Q3" s="588"/>
    </row>
    <row r="4" spans="1:105" ht="29" x14ac:dyDescent="0.35">
      <c r="A4" s="606" t="s">
        <v>856</v>
      </c>
      <c r="B4" s="606" t="s">
        <v>857</v>
      </c>
      <c r="C4" s="606" t="s">
        <v>858</v>
      </c>
      <c r="D4" s="606" t="s">
        <v>859</v>
      </c>
      <c r="E4" s="606" t="s">
        <v>860</v>
      </c>
      <c r="F4" s="607" t="s">
        <v>861</v>
      </c>
      <c r="G4" s="608" t="s">
        <v>862</v>
      </c>
      <c r="H4" s="608" t="s">
        <v>863</v>
      </c>
      <c r="I4" s="607" t="s">
        <v>864</v>
      </c>
      <c r="J4" s="607" t="s">
        <v>865</v>
      </c>
      <c r="K4" s="606" t="s">
        <v>866</v>
      </c>
      <c r="L4" s="607" t="s">
        <v>867</v>
      </c>
      <c r="M4" s="607" t="s">
        <v>868</v>
      </c>
      <c r="N4" s="606" t="s">
        <v>869</v>
      </c>
      <c r="O4" s="606" t="s">
        <v>870</v>
      </c>
      <c r="P4" s="607" t="s">
        <v>871</v>
      </c>
      <c r="Q4" s="606" t="s">
        <v>872</v>
      </c>
      <c r="R4" s="606" t="s">
        <v>44</v>
      </c>
      <c r="S4" s="606" t="s">
        <v>564</v>
      </c>
      <c r="T4" s="606" t="s">
        <v>873</v>
      </c>
      <c r="U4" s="606" t="s">
        <v>874</v>
      </c>
      <c r="V4" s="606" t="s">
        <v>875</v>
      </c>
      <c r="W4" s="607" t="s">
        <v>16</v>
      </c>
    </row>
    <row r="5" spans="1:105" s="66" customFormat="1" x14ac:dyDescent="0.35">
      <c r="A5" s="43">
        <v>1</v>
      </c>
      <c r="B5" s="43" t="s">
        <v>883</v>
      </c>
      <c r="C5" s="43" t="s">
        <v>630</v>
      </c>
      <c r="D5" s="43" t="s">
        <v>504</v>
      </c>
      <c r="E5" s="45">
        <v>419</v>
      </c>
      <c r="F5" s="47" t="s">
        <v>881</v>
      </c>
      <c r="G5" s="618" t="s">
        <v>877</v>
      </c>
      <c r="H5" s="618" t="s">
        <v>878</v>
      </c>
      <c r="I5" s="598">
        <v>46042</v>
      </c>
      <c r="J5" s="598">
        <v>46047</v>
      </c>
      <c r="K5" s="611" t="s">
        <v>878</v>
      </c>
      <c r="L5" s="598">
        <v>46058</v>
      </c>
      <c r="M5" s="598">
        <v>46060</v>
      </c>
      <c r="N5" s="547"/>
      <c r="O5" s="547"/>
      <c r="P5" s="603"/>
      <c r="Q5" s="45">
        <f>E5</f>
        <v>419</v>
      </c>
      <c r="R5" s="611" t="s">
        <v>878</v>
      </c>
      <c r="S5" s="43" t="s">
        <v>879</v>
      </c>
      <c r="T5" s="43">
        <v>54</v>
      </c>
      <c r="U5" s="547"/>
      <c r="V5" s="547"/>
      <c r="W5" s="603"/>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s="605"/>
    </row>
    <row r="6" spans="1:105" x14ac:dyDescent="0.35">
      <c r="A6" s="43">
        <v>2</v>
      </c>
      <c r="B6" s="43" t="s">
        <v>884</v>
      </c>
      <c r="C6" s="43" t="s">
        <v>504</v>
      </c>
      <c r="D6" s="43" t="s">
        <v>122</v>
      </c>
      <c r="E6" s="45">
        <v>3470</v>
      </c>
      <c r="F6" s="43" t="s">
        <v>876</v>
      </c>
      <c r="G6" s="618" t="s">
        <v>877</v>
      </c>
      <c r="H6" s="618" t="s">
        <v>878</v>
      </c>
      <c r="I6" s="63">
        <v>46049</v>
      </c>
      <c r="J6" s="63">
        <v>46055</v>
      </c>
      <c r="K6" s="611" t="s">
        <v>878</v>
      </c>
      <c r="L6" s="63">
        <v>46063</v>
      </c>
      <c r="M6" s="63">
        <v>46068</v>
      </c>
      <c r="N6" s="63"/>
      <c r="O6" s="63"/>
      <c r="P6" s="63"/>
      <c r="Q6" s="45">
        <f>E6</f>
        <v>3470</v>
      </c>
      <c r="R6" s="611" t="s">
        <v>878</v>
      </c>
      <c r="S6" s="43" t="s">
        <v>879</v>
      </c>
      <c r="T6" s="43">
        <v>54</v>
      </c>
      <c r="U6" s="590"/>
      <c r="V6" s="43"/>
      <c r="W6" s="43"/>
    </row>
    <row r="7" spans="1:105" x14ac:dyDescent="0.35">
      <c r="A7" s="43">
        <v>3</v>
      </c>
      <c r="B7" s="43" t="s">
        <v>888</v>
      </c>
      <c r="C7" s="43" t="s">
        <v>122</v>
      </c>
      <c r="D7" s="43" t="s">
        <v>489</v>
      </c>
      <c r="E7" s="45">
        <v>461</v>
      </c>
      <c r="F7" s="47" t="s">
        <v>881</v>
      </c>
      <c r="G7" s="618" t="s">
        <v>877</v>
      </c>
      <c r="H7" s="618" t="s">
        <v>878</v>
      </c>
      <c r="I7" s="63">
        <v>46061</v>
      </c>
      <c r="J7" s="63">
        <v>46065</v>
      </c>
      <c r="K7" s="611" t="s">
        <v>878</v>
      </c>
      <c r="L7" s="63">
        <v>46071</v>
      </c>
      <c r="M7" s="63">
        <v>46075</v>
      </c>
      <c r="N7" s="63"/>
      <c r="O7" s="63"/>
      <c r="P7" s="63"/>
      <c r="Q7" s="61">
        <f>E7</f>
        <v>461</v>
      </c>
      <c r="R7" s="611" t="s">
        <v>878</v>
      </c>
      <c r="S7" s="43" t="s">
        <v>879</v>
      </c>
      <c r="T7" s="43">
        <v>54</v>
      </c>
      <c r="U7" s="590"/>
      <c r="V7" s="43"/>
      <c r="W7" s="43"/>
    </row>
    <row r="8" spans="1:105" x14ac:dyDescent="0.35">
      <c r="A8" s="43">
        <v>4</v>
      </c>
      <c r="B8" s="43" t="s">
        <v>890</v>
      </c>
      <c r="C8" s="43" t="s">
        <v>489</v>
      </c>
      <c r="D8" s="43" t="s">
        <v>456</v>
      </c>
      <c r="E8" s="61">
        <v>2200</v>
      </c>
      <c r="F8" s="43" t="s">
        <v>876</v>
      </c>
      <c r="G8" s="618" t="s">
        <v>877</v>
      </c>
      <c r="H8" s="618" t="s">
        <v>878</v>
      </c>
      <c r="I8" s="63">
        <v>46069</v>
      </c>
      <c r="J8" s="63">
        <v>46075</v>
      </c>
      <c r="K8" s="611" t="s">
        <v>878</v>
      </c>
      <c r="L8" s="63">
        <v>46079</v>
      </c>
      <c r="M8" s="63">
        <v>46081</v>
      </c>
      <c r="N8" s="63"/>
      <c r="O8" s="63"/>
      <c r="P8" s="63"/>
      <c r="Q8" s="61">
        <v>2200</v>
      </c>
      <c r="R8" s="611" t="s">
        <v>878</v>
      </c>
      <c r="S8" s="43" t="s">
        <v>879</v>
      </c>
      <c r="T8" s="43">
        <v>54</v>
      </c>
      <c r="U8" s="590"/>
      <c r="V8" s="43"/>
      <c r="W8" s="43"/>
    </row>
    <row r="9" spans="1:105" x14ac:dyDescent="0.35">
      <c r="A9" s="43">
        <v>5</v>
      </c>
      <c r="B9" s="43" t="s">
        <v>898</v>
      </c>
      <c r="C9" s="43" t="s">
        <v>456</v>
      </c>
      <c r="D9" s="43" t="s">
        <v>225</v>
      </c>
      <c r="E9" s="61">
        <v>567</v>
      </c>
      <c r="F9" s="43" t="s">
        <v>876</v>
      </c>
      <c r="G9" s="618" t="s">
        <v>877</v>
      </c>
      <c r="H9" s="618" t="s">
        <v>878</v>
      </c>
      <c r="I9" s="63">
        <v>46077</v>
      </c>
      <c r="J9" s="63">
        <v>46079</v>
      </c>
      <c r="K9" s="611" t="s">
        <v>878</v>
      </c>
      <c r="L9" s="63">
        <v>46093</v>
      </c>
      <c r="M9" s="63">
        <v>46097</v>
      </c>
      <c r="N9" s="63"/>
      <c r="O9" s="63"/>
      <c r="P9" s="63"/>
      <c r="Q9" s="61">
        <v>567</v>
      </c>
      <c r="R9" s="611" t="s">
        <v>878</v>
      </c>
      <c r="S9" s="43" t="s">
        <v>879</v>
      </c>
      <c r="T9" s="43">
        <v>54</v>
      </c>
      <c r="U9" s="590"/>
      <c r="V9" s="43"/>
      <c r="W9" s="43"/>
    </row>
    <row r="10" spans="1:105" x14ac:dyDescent="0.35">
      <c r="A10" s="43">
        <v>6</v>
      </c>
      <c r="B10" s="43" t="s">
        <v>915</v>
      </c>
      <c r="C10" s="43" t="s">
        <v>225</v>
      </c>
      <c r="D10" s="43" t="s">
        <v>230</v>
      </c>
      <c r="E10" s="61">
        <v>1403</v>
      </c>
      <c r="F10" s="43" t="s">
        <v>876</v>
      </c>
      <c r="G10" s="618" t="s">
        <v>877</v>
      </c>
      <c r="H10" s="618" t="s">
        <v>878</v>
      </c>
      <c r="I10" s="63">
        <v>46093</v>
      </c>
      <c r="J10" s="63">
        <v>46097</v>
      </c>
      <c r="K10" s="611" t="s">
        <v>878</v>
      </c>
      <c r="L10" s="63">
        <v>46098</v>
      </c>
      <c r="M10" s="63">
        <v>46101</v>
      </c>
      <c r="N10" s="63"/>
      <c r="O10" s="63"/>
      <c r="P10" s="63"/>
      <c r="Q10" s="61">
        <v>1403</v>
      </c>
      <c r="R10" s="611" t="s">
        <v>878</v>
      </c>
      <c r="S10" s="43" t="s">
        <v>879</v>
      </c>
      <c r="T10" s="43">
        <v>54</v>
      </c>
      <c r="U10" s="590"/>
      <c r="V10" s="43"/>
      <c r="W10" s="43"/>
    </row>
    <row r="11" spans="1:105" x14ac:dyDescent="0.35">
      <c r="A11" s="43">
        <v>7</v>
      </c>
      <c r="B11" s="43" t="s">
        <v>913</v>
      </c>
      <c r="C11" s="43" t="s">
        <v>230</v>
      </c>
      <c r="D11" s="43" t="s">
        <v>131</v>
      </c>
      <c r="E11" s="61">
        <v>967</v>
      </c>
      <c r="F11" s="43" t="s">
        <v>876</v>
      </c>
      <c r="G11" s="618" t="s">
        <v>877</v>
      </c>
      <c r="H11" s="618" t="s">
        <v>878</v>
      </c>
      <c r="I11" s="63">
        <v>46087</v>
      </c>
      <c r="J11" s="63">
        <v>46063</v>
      </c>
      <c r="K11" s="611" t="s">
        <v>878</v>
      </c>
      <c r="L11" s="63"/>
      <c r="M11" s="63"/>
      <c r="N11" s="63"/>
      <c r="O11" s="63"/>
      <c r="P11" s="63"/>
      <c r="Q11" s="61"/>
      <c r="R11" s="43"/>
      <c r="S11" s="43" t="s">
        <v>879</v>
      </c>
      <c r="T11" s="43">
        <v>54</v>
      </c>
      <c r="U11" s="590"/>
      <c r="V11" s="43"/>
      <c r="W11" s="43"/>
    </row>
    <row r="12" spans="1:105" x14ac:dyDescent="0.35">
      <c r="A12" s="43">
        <v>8</v>
      </c>
      <c r="B12" s="43" t="s">
        <v>916</v>
      </c>
      <c r="C12" s="43" t="s">
        <v>169</v>
      </c>
      <c r="D12" s="43" t="s">
        <v>199</v>
      </c>
      <c r="E12" s="61">
        <v>1954</v>
      </c>
      <c r="F12" s="43" t="s">
        <v>876</v>
      </c>
      <c r="G12" s="618" t="s">
        <v>877</v>
      </c>
      <c r="H12" s="618" t="s">
        <v>878</v>
      </c>
      <c r="I12" s="63">
        <v>46109</v>
      </c>
      <c r="J12" s="63"/>
      <c r="K12" s="612" t="s">
        <v>15</v>
      </c>
      <c r="L12" s="63"/>
      <c r="M12" s="63"/>
      <c r="N12" s="63"/>
      <c r="O12" s="63"/>
      <c r="P12" s="63"/>
      <c r="Q12" s="61"/>
      <c r="R12" s="43"/>
      <c r="S12" s="43" t="s">
        <v>879</v>
      </c>
      <c r="T12" s="43">
        <v>54</v>
      </c>
      <c r="U12" s="590"/>
      <c r="V12" s="43"/>
      <c r="W12" s="43"/>
    </row>
    <row r="13" spans="1:105" x14ac:dyDescent="0.35">
      <c r="A13" s="43">
        <v>9</v>
      </c>
      <c r="B13" s="43" t="s">
        <v>909</v>
      </c>
      <c r="C13" s="43" t="s">
        <v>639</v>
      </c>
      <c r="D13" s="43" t="s">
        <v>149</v>
      </c>
      <c r="E13" s="61">
        <v>2565</v>
      </c>
      <c r="F13" s="43" t="s">
        <v>876</v>
      </c>
      <c r="G13" s="618" t="s">
        <v>877</v>
      </c>
      <c r="H13" s="618" t="s">
        <v>878</v>
      </c>
      <c r="I13" s="63">
        <v>46106</v>
      </c>
      <c r="J13" s="63"/>
      <c r="K13" s="612" t="s">
        <v>15</v>
      </c>
      <c r="L13" s="63"/>
      <c r="M13" s="63"/>
      <c r="N13" s="63"/>
      <c r="O13" s="63"/>
      <c r="P13" s="63"/>
      <c r="Q13" s="61"/>
      <c r="R13" s="43"/>
      <c r="S13" s="43" t="s">
        <v>910</v>
      </c>
      <c r="T13" s="43">
        <v>30</v>
      </c>
      <c r="U13" s="590"/>
      <c r="V13" s="43"/>
      <c r="W13" s="43"/>
    </row>
    <row r="14" spans="1:105" x14ac:dyDescent="0.35">
      <c r="A14" s="43">
        <v>10</v>
      </c>
      <c r="B14" s="43" t="s">
        <v>914</v>
      </c>
      <c r="C14" s="43" t="s">
        <v>149</v>
      </c>
      <c r="D14" s="43" t="s">
        <v>390</v>
      </c>
      <c r="E14" s="61">
        <v>4304</v>
      </c>
      <c r="F14" s="43" t="s">
        <v>876</v>
      </c>
      <c r="G14" s="618" t="s">
        <v>877</v>
      </c>
      <c r="H14" s="618" t="s">
        <v>878</v>
      </c>
      <c r="I14" s="63"/>
      <c r="J14" s="63"/>
      <c r="K14" s="61"/>
      <c r="L14" s="63"/>
      <c r="M14" s="63"/>
      <c r="N14" s="63"/>
      <c r="O14" s="63"/>
      <c r="P14" s="63"/>
      <c r="Q14" s="61"/>
      <c r="R14" s="43"/>
      <c r="S14" s="43" t="s">
        <v>910</v>
      </c>
      <c r="T14" s="43">
        <v>30</v>
      </c>
      <c r="U14" s="590"/>
      <c r="V14" s="43"/>
      <c r="W14" s="43"/>
    </row>
    <row r="15" spans="1:105" x14ac:dyDescent="0.35">
      <c r="A15" s="43"/>
      <c r="B15" s="43"/>
      <c r="C15" s="43"/>
      <c r="D15" s="43"/>
      <c r="E15" s="61"/>
      <c r="F15" s="43"/>
      <c r="G15" s="597"/>
      <c r="H15" s="597"/>
      <c r="I15" s="63"/>
      <c r="J15" s="63"/>
      <c r="K15" s="61"/>
      <c r="L15" s="63"/>
      <c r="M15" s="63"/>
      <c r="N15" s="63"/>
      <c r="O15" s="63"/>
      <c r="P15" s="63"/>
      <c r="Q15" s="61"/>
      <c r="R15" s="43"/>
      <c r="S15" s="590"/>
      <c r="T15" s="590"/>
      <c r="U15" s="590"/>
      <c r="V15" s="43"/>
      <c r="W15" s="43"/>
    </row>
    <row r="16" spans="1:105" x14ac:dyDescent="0.35">
      <c r="A16" s="43"/>
      <c r="B16" s="43"/>
      <c r="C16" s="43"/>
      <c r="D16" s="43"/>
      <c r="E16" s="61"/>
      <c r="F16" s="43"/>
      <c r="G16" s="597"/>
      <c r="H16" s="597"/>
      <c r="I16" s="63"/>
      <c r="J16" s="63"/>
      <c r="K16" s="61"/>
      <c r="L16" s="63"/>
      <c r="M16" s="63"/>
      <c r="N16" s="63"/>
      <c r="O16" s="63"/>
      <c r="P16" s="63"/>
      <c r="Q16" s="61"/>
      <c r="R16" s="43"/>
      <c r="S16" s="590"/>
      <c r="T16" s="590"/>
      <c r="U16" s="590"/>
      <c r="V16" s="43"/>
      <c r="W16" s="43"/>
    </row>
    <row r="17" spans="1:23" x14ac:dyDescent="0.35">
      <c r="A17" s="43"/>
      <c r="B17" s="43"/>
      <c r="C17" s="43"/>
      <c r="D17" s="43"/>
      <c r="E17" s="61"/>
      <c r="F17" s="43"/>
      <c r="G17" s="597"/>
      <c r="H17" s="597"/>
      <c r="I17" s="63"/>
      <c r="J17" s="63"/>
      <c r="K17" s="61"/>
      <c r="L17" s="63"/>
      <c r="M17" s="63"/>
      <c r="N17" s="63"/>
      <c r="O17" s="63"/>
      <c r="P17" s="63"/>
      <c r="Q17" s="61"/>
      <c r="R17" s="43"/>
      <c r="S17" s="590"/>
      <c r="T17" s="590"/>
      <c r="U17" s="590"/>
      <c r="V17" s="43"/>
      <c r="W17" s="43"/>
    </row>
    <row r="18" spans="1:23" x14ac:dyDescent="0.35">
      <c r="A18" s="43"/>
      <c r="B18" s="43"/>
      <c r="C18" s="43"/>
      <c r="D18" s="43"/>
      <c r="E18" s="61"/>
      <c r="F18" s="43"/>
      <c r="G18" s="597"/>
      <c r="H18" s="597"/>
      <c r="I18" s="63"/>
      <c r="J18" s="63"/>
      <c r="K18" s="61"/>
      <c r="L18" s="63"/>
      <c r="M18" s="63"/>
      <c r="N18" s="63"/>
      <c r="O18" s="63"/>
      <c r="P18" s="63"/>
      <c r="Q18" s="61"/>
      <c r="R18" s="43"/>
      <c r="S18" s="590"/>
      <c r="T18" s="590"/>
      <c r="U18" s="590"/>
      <c r="V18" s="43"/>
      <c r="W18" s="43"/>
    </row>
    <row r="19" spans="1:23" x14ac:dyDescent="0.35">
      <c r="A19" s="43"/>
      <c r="B19" s="43"/>
      <c r="C19" s="43"/>
      <c r="D19" s="43"/>
      <c r="E19" s="61"/>
      <c r="F19" s="43"/>
      <c r="G19" s="597"/>
      <c r="H19" s="597"/>
      <c r="I19" s="63"/>
      <c r="J19" s="63"/>
      <c r="K19" s="61"/>
      <c r="L19" s="63"/>
      <c r="M19" s="63"/>
      <c r="N19" s="63"/>
      <c r="O19" s="63"/>
      <c r="P19" s="63"/>
      <c r="Q19" s="61"/>
      <c r="R19" s="43"/>
      <c r="S19" s="590"/>
      <c r="T19" s="590"/>
      <c r="U19" s="590"/>
      <c r="V19" s="43"/>
      <c r="W19" s="43"/>
    </row>
    <row r="20" spans="1:23" x14ac:dyDescent="0.35">
      <c r="A20" s="43"/>
      <c r="B20" s="43"/>
      <c r="C20" s="43"/>
      <c r="D20" s="43"/>
      <c r="E20" s="61"/>
      <c r="F20" s="43"/>
      <c r="G20" s="597"/>
      <c r="H20" s="597"/>
      <c r="I20" s="63"/>
      <c r="J20" s="63"/>
      <c r="K20" s="61"/>
      <c r="L20" s="63"/>
      <c r="M20" s="63"/>
      <c r="N20" s="63"/>
      <c r="O20" s="63"/>
      <c r="P20" s="63"/>
      <c r="Q20" s="61"/>
      <c r="R20" s="43"/>
      <c r="S20" s="590"/>
      <c r="T20" s="590"/>
      <c r="U20" s="590"/>
      <c r="V20" s="43"/>
      <c r="W20" s="43"/>
    </row>
    <row r="21" spans="1:23" x14ac:dyDescent="0.35">
      <c r="A21" s="43"/>
      <c r="B21" s="43"/>
      <c r="C21" s="43"/>
      <c r="D21" s="43"/>
      <c r="E21" s="61"/>
      <c r="F21" s="43"/>
      <c r="G21" s="597"/>
      <c r="H21" s="597"/>
      <c r="I21" s="63"/>
      <c r="J21" s="63"/>
      <c r="K21" s="61"/>
      <c r="L21" s="63"/>
      <c r="M21" s="63"/>
      <c r="N21" s="63"/>
      <c r="O21" s="63"/>
      <c r="P21" s="63"/>
      <c r="Q21" s="61"/>
      <c r="R21" s="43"/>
      <c r="S21" s="590"/>
      <c r="T21" s="590"/>
      <c r="U21" s="590"/>
      <c r="V21" s="43"/>
      <c r="W21" s="43"/>
    </row>
    <row r="22" spans="1:23" x14ac:dyDescent="0.35">
      <c r="A22" s="43"/>
      <c r="B22" s="43"/>
      <c r="C22" s="43"/>
      <c r="D22" s="43"/>
      <c r="E22" s="61"/>
      <c r="F22" s="43"/>
      <c r="G22" s="597"/>
      <c r="H22" s="597"/>
      <c r="I22" s="63"/>
      <c r="J22" s="63"/>
      <c r="K22" s="61"/>
      <c r="L22" s="63"/>
      <c r="M22" s="63"/>
      <c r="N22" s="63"/>
      <c r="O22" s="63"/>
      <c r="P22" s="63"/>
      <c r="Q22" s="61"/>
      <c r="R22" s="43"/>
      <c r="S22" s="590"/>
      <c r="T22" s="590"/>
      <c r="U22" s="590"/>
      <c r="V22" s="43"/>
      <c r="W22" s="43"/>
    </row>
    <row r="23" spans="1:23" x14ac:dyDescent="0.35">
      <c r="A23" s="43"/>
      <c r="B23" s="43"/>
      <c r="C23" s="43"/>
      <c r="D23" s="43"/>
      <c r="E23" s="61"/>
      <c r="F23" s="43"/>
      <c r="G23" s="597"/>
      <c r="H23" s="597"/>
      <c r="I23" s="63"/>
      <c r="J23" s="63"/>
      <c r="K23" s="61"/>
      <c r="L23" s="63"/>
      <c r="M23" s="63"/>
      <c r="N23" s="63"/>
      <c r="O23" s="63"/>
      <c r="P23" s="63"/>
      <c r="Q23" s="61"/>
      <c r="R23" s="43"/>
      <c r="S23" s="590"/>
      <c r="T23" s="590"/>
      <c r="U23" s="590"/>
      <c r="V23" s="43"/>
      <c r="W23" s="43"/>
    </row>
    <row r="24" spans="1:23" x14ac:dyDescent="0.35">
      <c r="A24" s="43"/>
      <c r="B24" s="43"/>
      <c r="C24" s="43"/>
      <c r="D24" s="43"/>
      <c r="E24" s="61"/>
      <c r="F24" s="43"/>
      <c r="G24" s="597"/>
      <c r="H24" s="597"/>
      <c r="I24" s="63"/>
      <c r="J24" s="63"/>
      <c r="K24" s="61"/>
      <c r="L24" s="63"/>
      <c r="M24" s="63"/>
      <c r="N24" s="63"/>
      <c r="O24" s="63"/>
      <c r="P24" s="63"/>
      <c r="Q24" s="61"/>
      <c r="R24" s="43"/>
      <c r="S24" s="590"/>
      <c r="T24" s="590"/>
      <c r="U24" s="590"/>
      <c r="V24" s="43"/>
      <c r="W24" s="43"/>
    </row>
    <row r="25" spans="1:23" x14ac:dyDescent="0.35">
      <c r="A25" s="43"/>
      <c r="B25" s="43"/>
      <c r="C25" s="43"/>
      <c r="D25" s="43"/>
      <c r="E25" s="61"/>
      <c r="F25" s="43"/>
      <c r="G25" s="597"/>
      <c r="H25" s="597"/>
      <c r="I25" s="63"/>
      <c r="J25" s="63"/>
      <c r="K25" s="61"/>
      <c r="L25" s="63"/>
      <c r="M25" s="63"/>
      <c r="N25" s="63"/>
      <c r="O25" s="63"/>
      <c r="P25" s="63"/>
      <c r="Q25" s="61"/>
      <c r="R25" s="43"/>
      <c r="S25" s="590"/>
      <c r="T25" s="590"/>
      <c r="U25" s="590"/>
      <c r="V25" s="43"/>
      <c r="W25" s="43"/>
    </row>
    <row r="26" spans="1:23" x14ac:dyDescent="0.35">
      <c r="A26" s="43"/>
      <c r="B26" s="43"/>
      <c r="C26" s="43"/>
      <c r="D26" s="43"/>
      <c r="E26" s="61"/>
      <c r="F26" s="43"/>
      <c r="G26" s="597"/>
      <c r="H26" s="597"/>
      <c r="I26" s="63"/>
      <c r="J26" s="63"/>
      <c r="K26" s="61"/>
      <c r="L26" s="63"/>
      <c r="M26" s="63"/>
      <c r="N26" s="63"/>
      <c r="O26" s="63"/>
      <c r="P26" s="63"/>
      <c r="Q26" s="61"/>
      <c r="R26" s="43"/>
      <c r="S26" s="590"/>
      <c r="T26" s="590"/>
      <c r="U26" s="590"/>
      <c r="V26" s="43"/>
      <c r="W26" s="43"/>
    </row>
    <row r="27" spans="1:23" x14ac:dyDescent="0.35">
      <c r="A27" s="43"/>
      <c r="B27" s="43"/>
      <c r="C27" s="43"/>
      <c r="D27" s="43"/>
      <c r="E27" s="61"/>
      <c r="F27" s="43"/>
      <c r="G27" s="597"/>
      <c r="H27" s="597"/>
      <c r="I27" s="63"/>
      <c r="J27" s="63"/>
      <c r="K27" s="61"/>
      <c r="L27" s="63"/>
      <c r="M27" s="63"/>
      <c r="N27" s="63"/>
      <c r="O27" s="63"/>
      <c r="P27" s="63"/>
      <c r="Q27" s="61"/>
      <c r="R27" s="43"/>
      <c r="S27" s="590"/>
      <c r="T27" s="590"/>
      <c r="U27" s="590"/>
      <c r="V27" s="43"/>
      <c r="W27" s="43"/>
    </row>
    <row r="28" spans="1:23" x14ac:dyDescent="0.35">
      <c r="A28" s="43"/>
      <c r="B28" s="43"/>
      <c r="C28" s="43"/>
      <c r="D28" s="43"/>
      <c r="E28" s="61"/>
      <c r="F28" s="43"/>
      <c r="G28" s="597"/>
      <c r="H28" s="597"/>
      <c r="I28" s="63"/>
      <c r="J28" s="63"/>
      <c r="K28" s="61"/>
      <c r="L28" s="63"/>
      <c r="M28" s="63"/>
      <c r="N28" s="63"/>
      <c r="O28" s="63"/>
      <c r="P28" s="63"/>
      <c r="Q28" s="61"/>
      <c r="R28" s="43"/>
      <c r="S28" s="590"/>
      <c r="T28" s="590"/>
      <c r="U28" s="590"/>
      <c r="V28" s="43"/>
      <c r="W28" s="43"/>
    </row>
    <row r="29" spans="1:23" x14ac:dyDescent="0.35">
      <c r="A29" s="43"/>
      <c r="B29" s="43"/>
      <c r="C29" s="43"/>
      <c r="D29" s="43"/>
      <c r="E29" s="61"/>
      <c r="F29" s="43"/>
      <c r="G29" s="597"/>
      <c r="H29" s="597"/>
      <c r="I29" s="63"/>
      <c r="J29" s="63"/>
      <c r="K29" s="61"/>
      <c r="L29" s="63"/>
      <c r="M29" s="63"/>
      <c r="N29" s="63"/>
      <c r="O29" s="63"/>
      <c r="P29" s="63"/>
      <c r="Q29" s="61"/>
      <c r="R29" s="43"/>
      <c r="S29" s="590"/>
      <c r="T29" s="590"/>
      <c r="U29" s="590"/>
      <c r="V29" s="43"/>
      <c r="W29" s="43"/>
    </row>
    <row r="30" spans="1:23" x14ac:dyDescent="0.35">
      <c r="A30" s="43"/>
      <c r="B30" s="43"/>
      <c r="C30" s="43"/>
      <c r="D30" s="43"/>
      <c r="E30" s="61"/>
      <c r="F30" s="43"/>
      <c r="G30" s="597"/>
      <c r="H30" s="597"/>
      <c r="I30" s="63"/>
      <c r="J30" s="63"/>
      <c r="K30" s="61"/>
      <c r="L30" s="63"/>
      <c r="M30" s="63"/>
      <c r="N30" s="63"/>
      <c r="O30" s="63"/>
      <c r="P30" s="63"/>
      <c r="Q30" s="61"/>
      <c r="R30" s="43"/>
      <c r="S30" s="590"/>
      <c r="T30" s="590"/>
      <c r="U30" s="590"/>
      <c r="V30" s="43"/>
      <c r="W30" s="43"/>
    </row>
    <row r="31" spans="1:23" x14ac:dyDescent="0.35">
      <c r="A31" s="43"/>
      <c r="B31" s="43"/>
      <c r="C31" s="43"/>
      <c r="D31" s="43"/>
      <c r="E31" s="61"/>
      <c r="F31" s="43"/>
      <c r="G31" s="597"/>
      <c r="H31" s="597"/>
      <c r="I31" s="63"/>
      <c r="J31" s="63"/>
      <c r="K31" s="61"/>
      <c r="L31" s="63"/>
      <c r="M31" s="63"/>
      <c r="N31" s="63"/>
      <c r="O31" s="63"/>
      <c r="P31" s="63"/>
      <c r="Q31" s="61"/>
      <c r="R31" s="43"/>
      <c r="S31" s="590"/>
      <c r="T31" s="590"/>
      <c r="U31" s="590"/>
      <c r="V31" s="43"/>
      <c r="W31" s="43"/>
    </row>
    <row r="32" spans="1:23" x14ac:dyDescent="0.35">
      <c r="A32" s="43"/>
      <c r="B32" s="43"/>
      <c r="C32" s="43"/>
      <c r="D32" s="43"/>
      <c r="E32" s="61"/>
      <c r="F32" s="43"/>
      <c r="G32" s="597"/>
      <c r="H32" s="597"/>
      <c r="I32" s="63"/>
      <c r="J32" s="63"/>
      <c r="K32" s="61"/>
      <c r="L32" s="63"/>
      <c r="M32" s="63"/>
      <c r="N32" s="63"/>
      <c r="O32" s="63"/>
      <c r="P32" s="63"/>
      <c r="Q32" s="61"/>
      <c r="R32" s="43"/>
      <c r="S32" s="590"/>
      <c r="T32" s="590"/>
      <c r="U32" s="590"/>
      <c r="V32" s="43"/>
      <c r="W32" s="43"/>
    </row>
    <row r="33" spans="1:23" x14ac:dyDescent="0.35">
      <c r="A33" s="43"/>
      <c r="B33" s="43"/>
      <c r="C33" s="43"/>
      <c r="D33" s="43"/>
      <c r="E33" s="61"/>
      <c r="F33" s="43"/>
      <c r="G33" s="597"/>
      <c r="H33" s="597"/>
      <c r="I33" s="63"/>
      <c r="J33" s="63"/>
      <c r="K33" s="61"/>
      <c r="L33" s="63"/>
      <c r="M33" s="63"/>
      <c r="N33" s="63"/>
      <c r="O33" s="63"/>
      <c r="P33" s="63"/>
      <c r="Q33" s="61"/>
      <c r="R33" s="43"/>
      <c r="S33" s="590"/>
      <c r="T33" s="590"/>
      <c r="U33" s="590"/>
      <c r="V33" s="43"/>
      <c r="W33" s="43"/>
    </row>
    <row r="34" spans="1:23" x14ac:dyDescent="0.35">
      <c r="A34" s="43"/>
      <c r="B34" s="43"/>
      <c r="C34" s="43"/>
      <c r="D34" s="43"/>
      <c r="E34" s="61"/>
      <c r="F34" s="43"/>
      <c r="G34" s="597"/>
      <c r="H34" s="597"/>
      <c r="I34" s="63"/>
      <c r="J34" s="63"/>
      <c r="K34" s="61"/>
      <c r="L34" s="63"/>
      <c r="M34" s="63"/>
      <c r="N34" s="63"/>
      <c r="O34" s="63"/>
      <c r="P34" s="63"/>
      <c r="Q34" s="61"/>
      <c r="R34" s="43"/>
      <c r="S34" s="590"/>
      <c r="T34" s="590"/>
      <c r="U34" s="590"/>
      <c r="V34" s="47"/>
      <c r="W34" s="43"/>
    </row>
    <row r="35" spans="1:23" x14ac:dyDescent="0.35">
      <c r="A35" s="43"/>
      <c r="B35" s="43"/>
      <c r="C35" s="43"/>
      <c r="D35" s="43"/>
      <c r="E35" s="61"/>
      <c r="F35" s="43"/>
      <c r="G35" s="597"/>
      <c r="H35" s="597"/>
      <c r="I35" s="63"/>
      <c r="J35" s="63"/>
      <c r="K35" s="61"/>
      <c r="L35" s="63"/>
      <c r="M35" s="63"/>
      <c r="N35" s="63"/>
      <c r="O35" s="63"/>
      <c r="P35" s="63"/>
      <c r="Q35" s="61"/>
      <c r="R35" s="43"/>
      <c r="S35" s="590"/>
      <c r="T35" s="590"/>
      <c r="U35" s="590"/>
      <c r="V35" s="43"/>
      <c r="W35" s="43"/>
    </row>
    <row r="36" spans="1:23" x14ac:dyDescent="0.35">
      <c r="A36" s="43"/>
      <c r="B36" s="43"/>
      <c r="C36" s="43"/>
      <c r="D36" s="43"/>
      <c r="E36" s="61"/>
      <c r="F36" s="43"/>
      <c r="G36" s="597"/>
      <c r="H36" s="597"/>
      <c r="I36" s="63"/>
      <c r="J36" s="63"/>
      <c r="K36" s="61"/>
      <c r="L36" s="63"/>
      <c r="M36" s="63"/>
      <c r="N36" s="63"/>
      <c r="O36" s="63"/>
      <c r="P36" s="63"/>
      <c r="Q36" s="61"/>
      <c r="R36" s="43"/>
      <c r="S36" s="590"/>
      <c r="T36" s="590"/>
      <c r="U36" s="590"/>
      <c r="V36" s="47"/>
      <c r="W36" s="43"/>
    </row>
    <row r="37" spans="1:23" x14ac:dyDescent="0.35">
      <c r="A37" s="43"/>
      <c r="B37" s="43"/>
      <c r="C37" s="43"/>
      <c r="D37" s="43"/>
      <c r="E37" s="61"/>
      <c r="F37" s="43"/>
      <c r="G37" s="597"/>
      <c r="H37" s="597"/>
      <c r="I37" s="63"/>
      <c r="J37" s="63"/>
      <c r="K37" s="61"/>
      <c r="L37" s="63"/>
      <c r="M37" s="63"/>
      <c r="N37" s="63"/>
      <c r="O37" s="63"/>
      <c r="P37" s="63"/>
      <c r="Q37" s="61"/>
      <c r="R37" s="43"/>
      <c r="S37" s="590"/>
      <c r="T37" s="590"/>
      <c r="U37" s="590"/>
      <c r="V37" s="47"/>
      <c r="W37" s="43"/>
    </row>
    <row r="38" spans="1:23" x14ac:dyDescent="0.35">
      <c r="A38" s="43"/>
      <c r="B38" s="43"/>
      <c r="C38" s="43"/>
      <c r="D38" s="43"/>
      <c r="E38" s="61"/>
      <c r="F38" s="43"/>
      <c r="G38" s="597"/>
      <c r="H38" s="597"/>
      <c r="I38" s="598"/>
      <c r="J38" s="598"/>
      <c r="K38" s="61"/>
      <c r="L38" s="598"/>
      <c r="M38" s="598"/>
      <c r="N38" s="598"/>
      <c r="O38" s="598"/>
      <c r="P38" s="598"/>
      <c r="Q38" s="61"/>
      <c r="R38" s="43"/>
      <c r="S38" s="599"/>
      <c r="T38" s="599"/>
      <c r="U38" s="599"/>
      <c r="V38" s="43"/>
      <c r="W38" s="43"/>
    </row>
    <row r="39" spans="1:23" x14ac:dyDescent="0.35">
      <c r="A39" s="43"/>
      <c r="B39" s="43"/>
      <c r="C39" s="43"/>
      <c r="D39" s="43"/>
      <c r="E39" s="61"/>
      <c r="F39" s="43"/>
      <c r="G39" s="597"/>
      <c r="H39" s="597"/>
      <c r="I39" s="598"/>
      <c r="J39" s="598"/>
      <c r="K39" s="61"/>
      <c r="L39" s="598"/>
      <c r="M39" s="598"/>
      <c r="N39" s="598"/>
      <c r="O39" s="598"/>
      <c r="P39" s="598"/>
      <c r="Q39" s="61"/>
      <c r="R39" s="43"/>
      <c r="S39" s="599"/>
      <c r="T39" s="599"/>
      <c r="U39" s="599"/>
      <c r="V39" s="43"/>
      <c r="W39" s="43"/>
    </row>
    <row r="40" spans="1:23" x14ac:dyDescent="0.35">
      <c r="A40" s="43"/>
      <c r="B40" s="43"/>
      <c r="C40" s="43"/>
      <c r="D40" s="43"/>
      <c r="E40" s="61"/>
      <c r="F40" s="43"/>
      <c r="G40" s="597"/>
      <c r="H40" s="597"/>
      <c r="I40" s="63"/>
      <c r="J40" s="63"/>
      <c r="K40" s="61"/>
      <c r="L40" s="63"/>
      <c r="M40" s="63"/>
      <c r="N40" s="63"/>
      <c r="O40" s="63"/>
      <c r="P40" s="63"/>
      <c r="Q40" s="61"/>
      <c r="R40" s="43"/>
      <c r="S40" s="590"/>
      <c r="T40" s="590"/>
      <c r="U40" s="590"/>
      <c r="V40" s="43"/>
      <c r="W40" s="43"/>
    </row>
    <row r="41" spans="1:23" x14ac:dyDescent="0.35">
      <c r="A41" s="43"/>
      <c r="B41" s="43"/>
      <c r="C41" s="43"/>
      <c r="D41" s="43"/>
      <c r="E41" s="61"/>
      <c r="F41" s="43"/>
      <c r="G41" s="597"/>
      <c r="H41" s="597"/>
      <c r="I41" s="63"/>
      <c r="J41" s="63"/>
      <c r="K41" s="61"/>
      <c r="L41" s="63"/>
      <c r="M41" s="63"/>
      <c r="N41" s="63"/>
      <c r="O41" s="63"/>
      <c r="P41" s="63"/>
      <c r="Q41" s="61"/>
      <c r="R41" s="43"/>
      <c r="S41" s="590"/>
      <c r="T41" s="590"/>
      <c r="U41" s="590"/>
      <c r="V41" s="47"/>
      <c r="W41" s="43"/>
    </row>
    <row r="42" spans="1:23" x14ac:dyDescent="0.35">
      <c r="A42" s="43"/>
      <c r="B42" s="43"/>
      <c r="C42" s="43"/>
      <c r="D42" s="43"/>
      <c r="E42" s="61"/>
      <c r="F42" s="43"/>
      <c r="G42" s="597"/>
      <c r="H42" s="597"/>
      <c r="I42" s="63"/>
      <c r="J42" s="63"/>
      <c r="K42" s="61"/>
      <c r="L42" s="63"/>
      <c r="M42" s="63"/>
      <c r="N42" s="63"/>
      <c r="O42" s="63"/>
      <c r="P42" s="63"/>
      <c r="Q42" s="61"/>
      <c r="R42" s="43"/>
      <c r="S42" s="590"/>
      <c r="T42" s="590"/>
      <c r="U42" s="590"/>
      <c r="V42" s="43"/>
      <c r="W42" s="43"/>
    </row>
    <row r="43" spans="1:23" x14ac:dyDescent="0.35">
      <c r="A43" s="43"/>
      <c r="B43" s="43"/>
      <c r="C43" s="43"/>
      <c r="D43" s="43"/>
      <c r="E43" s="61"/>
      <c r="F43" s="43"/>
      <c r="G43" s="597"/>
      <c r="H43" s="597"/>
      <c r="I43" s="63"/>
      <c r="J43" s="63"/>
      <c r="K43" s="61"/>
      <c r="L43" s="63"/>
      <c r="M43" s="63"/>
      <c r="N43" s="63"/>
      <c r="O43" s="63"/>
      <c r="P43" s="63"/>
      <c r="Q43" s="61"/>
      <c r="R43" s="43"/>
      <c r="S43" s="590"/>
      <c r="T43" s="590"/>
      <c r="U43" s="590"/>
      <c r="V43" s="43"/>
      <c r="W43" s="43"/>
    </row>
    <row r="44" spans="1:23" x14ac:dyDescent="0.35">
      <c r="A44" s="43"/>
      <c r="B44" s="43"/>
      <c r="C44" s="43"/>
      <c r="D44" s="43"/>
      <c r="E44" s="61"/>
      <c r="F44" s="43"/>
      <c r="G44" s="597"/>
      <c r="H44" s="597"/>
      <c r="I44" s="63"/>
      <c r="J44" s="63"/>
      <c r="K44" s="61"/>
      <c r="L44" s="63"/>
      <c r="M44" s="63"/>
      <c r="N44" s="63"/>
      <c r="O44" s="63"/>
      <c r="P44" s="63"/>
      <c r="Q44" s="61"/>
      <c r="R44" s="43"/>
      <c r="S44" s="590"/>
      <c r="T44" s="590"/>
      <c r="U44" s="590"/>
      <c r="V44" s="43"/>
      <c r="W44" s="43"/>
    </row>
    <row r="45" spans="1:23" x14ac:dyDescent="0.35">
      <c r="A45" s="43"/>
      <c r="B45" s="43"/>
      <c r="C45" s="43"/>
      <c r="D45" s="43"/>
      <c r="E45" s="61"/>
      <c r="F45" s="43"/>
      <c r="G45" s="597"/>
      <c r="H45" s="597"/>
      <c r="I45" s="63"/>
      <c r="J45" s="63"/>
      <c r="K45" s="61"/>
      <c r="L45" s="63"/>
      <c r="M45" s="63"/>
      <c r="N45" s="63"/>
      <c r="O45" s="63"/>
      <c r="P45" s="63"/>
      <c r="Q45" s="61"/>
      <c r="R45" s="43"/>
      <c r="S45" s="590"/>
      <c r="T45" s="590"/>
      <c r="U45" s="590"/>
      <c r="V45" s="43"/>
      <c r="W45" s="43"/>
    </row>
    <row r="46" spans="1:23" x14ac:dyDescent="0.35">
      <c r="A46" s="43"/>
      <c r="B46" s="43"/>
      <c r="C46" s="43"/>
      <c r="D46" s="43"/>
      <c r="E46" s="61"/>
      <c r="F46" s="43"/>
      <c r="G46" s="597"/>
      <c r="H46" s="597"/>
      <c r="I46" s="63"/>
      <c r="J46" s="63"/>
      <c r="K46" s="61"/>
      <c r="L46" s="63"/>
      <c r="M46" s="63"/>
      <c r="N46" s="63"/>
      <c r="O46" s="63"/>
      <c r="P46" s="63"/>
      <c r="Q46" s="61"/>
      <c r="R46" s="43"/>
      <c r="S46" s="590"/>
      <c r="T46" s="590"/>
      <c r="U46" s="590"/>
      <c r="V46" s="43"/>
      <c r="W46" s="43"/>
    </row>
    <row r="47" spans="1:23" x14ac:dyDescent="0.35">
      <c r="A47" s="43"/>
      <c r="B47" s="43"/>
      <c r="C47" s="43"/>
      <c r="D47" s="43"/>
      <c r="E47" s="61"/>
      <c r="F47" s="43"/>
      <c r="G47" s="597"/>
      <c r="H47" s="597"/>
      <c r="I47" s="63"/>
      <c r="J47" s="63"/>
      <c r="K47" s="61"/>
      <c r="L47" s="63"/>
      <c r="M47" s="63"/>
      <c r="N47" s="63"/>
      <c r="O47" s="63"/>
      <c r="P47" s="63"/>
      <c r="Q47" s="61"/>
      <c r="R47" s="43"/>
      <c r="S47" s="590"/>
      <c r="T47" s="590"/>
      <c r="U47" s="590"/>
      <c r="V47" s="47"/>
      <c r="W47" s="43"/>
    </row>
    <row r="48" spans="1:23" x14ac:dyDescent="0.35">
      <c r="A48" s="43"/>
      <c r="B48" s="43"/>
      <c r="C48" s="43"/>
      <c r="D48" s="43"/>
      <c r="E48" s="61"/>
      <c r="F48" s="43"/>
      <c r="G48" s="597"/>
      <c r="H48" s="597"/>
      <c r="I48" s="63"/>
      <c r="J48" s="63"/>
      <c r="K48" s="61"/>
      <c r="L48" s="63"/>
      <c r="M48" s="63"/>
      <c r="N48" s="63"/>
      <c r="O48" s="63"/>
      <c r="P48" s="63"/>
      <c r="Q48" s="61"/>
      <c r="R48" s="43"/>
      <c r="S48" s="590"/>
      <c r="T48" s="590"/>
      <c r="U48" s="590"/>
      <c r="V48" s="43"/>
      <c r="W48" s="43"/>
    </row>
    <row r="49" spans="1:23" x14ac:dyDescent="0.35">
      <c r="A49" s="43"/>
      <c r="B49" s="43"/>
      <c r="C49" s="43"/>
      <c r="D49" s="43"/>
      <c r="E49" s="61"/>
      <c r="F49" s="43"/>
      <c r="G49" s="597"/>
      <c r="H49" s="597"/>
      <c r="I49" s="63"/>
      <c r="J49" s="63"/>
      <c r="K49" s="61"/>
      <c r="L49" s="63"/>
      <c r="M49" s="63"/>
      <c r="N49" s="63"/>
      <c r="O49" s="63"/>
      <c r="P49" s="63"/>
      <c r="Q49" s="61"/>
      <c r="R49" s="43"/>
      <c r="S49" s="590"/>
      <c r="T49" s="590"/>
      <c r="U49" s="590"/>
      <c r="V49" s="43"/>
      <c r="W49" s="43"/>
    </row>
    <row r="50" spans="1:23" x14ac:dyDescent="0.35">
      <c r="A50" s="43"/>
      <c r="B50" s="43"/>
      <c r="C50" s="43"/>
      <c r="D50" s="43"/>
      <c r="E50" s="61"/>
      <c r="F50" s="43"/>
      <c r="G50" s="597"/>
      <c r="H50" s="597"/>
      <c r="I50" s="63"/>
      <c r="J50" s="63"/>
      <c r="K50" s="61"/>
      <c r="L50" s="63"/>
      <c r="M50" s="63"/>
      <c r="N50" s="63"/>
      <c r="O50" s="63"/>
      <c r="P50" s="63"/>
      <c r="Q50" s="61"/>
      <c r="R50" s="43"/>
      <c r="S50" s="590"/>
      <c r="T50" s="590"/>
      <c r="U50" s="590"/>
      <c r="V50" s="43"/>
      <c r="W50" s="43"/>
    </row>
    <row r="51" spans="1:23" x14ac:dyDescent="0.35">
      <c r="A51" s="43"/>
      <c r="B51" s="43"/>
      <c r="C51" s="43"/>
      <c r="D51" s="43"/>
      <c r="E51" s="61"/>
      <c r="F51" s="43"/>
      <c r="G51" s="597"/>
      <c r="H51" s="597"/>
      <c r="I51" s="63"/>
      <c r="J51" s="63"/>
      <c r="K51" s="61"/>
      <c r="L51" s="63"/>
      <c r="M51" s="63"/>
      <c r="N51" s="63"/>
      <c r="O51" s="63"/>
      <c r="P51" s="63"/>
      <c r="Q51" s="61"/>
      <c r="R51" s="43"/>
      <c r="S51" s="590"/>
      <c r="T51" s="590"/>
      <c r="U51" s="590"/>
      <c r="V51" s="43"/>
      <c r="W51" s="43"/>
    </row>
    <row r="52" spans="1:23" x14ac:dyDescent="0.35">
      <c r="A52" s="43"/>
      <c r="B52" s="43"/>
      <c r="C52" s="43"/>
      <c r="D52" s="43"/>
      <c r="E52" s="61"/>
      <c r="F52" s="43"/>
      <c r="G52" s="597"/>
      <c r="H52" s="597"/>
      <c r="I52" s="63"/>
      <c r="J52" s="63"/>
      <c r="K52" s="61"/>
      <c r="L52" s="63"/>
      <c r="M52" s="63"/>
      <c r="N52" s="63"/>
      <c r="O52" s="63"/>
      <c r="P52" s="63"/>
      <c r="Q52" s="61"/>
      <c r="R52" s="43"/>
      <c r="S52" s="590"/>
      <c r="T52" s="590"/>
      <c r="U52" s="590"/>
      <c r="V52" s="43"/>
      <c r="W52" s="43"/>
    </row>
    <row r="53" spans="1:23" x14ac:dyDescent="0.35">
      <c r="A53" s="43"/>
      <c r="B53" s="43"/>
      <c r="C53" s="43"/>
      <c r="D53" s="43"/>
      <c r="E53" s="61"/>
      <c r="F53" s="43"/>
      <c r="G53" s="597"/>
      <c r="H53" s="597"/>
      <c r="I53" s="63"/>
      <c r="J53" s="63"/>
      <c r="K53" s="61"/>
      <c r="L53" s="63"/>
      <c r="M53" s="63"/>
      <c r="N53" s="63"/>
      <c r="O53" s="63"/>
      <c r="P53" s="63"/>
      <c r="Q53" s="61"/>
      <c r="R53" s="43"/>
      <c r="S53" s="590"/>
      <c r="T53" s="590"/>
      <c r="U53" s="590"/>
      <c r="V53" s="43"/>
      <c r="W53" s="43"/>
    </row>
    <row r="54" spans="1:23" x14ac:dyDescent="0.35">
      <c r="A54" s="43"/>
      <c r="B54" s="43"/>
      <c r="C54" s="43"/>
      <c r="D54" s="43"/>
      <c r="E54" s="61"/>
      <c r="F54" s="43"/>
      <c r="G54" s="597"/>
      <c r="H54" s="597"/>
      <c r="I54" s="598"/>
      <c r="J54" s="598"/>
      <c r="K54" s="61"/>
      <c r="L54" s="598"/>
      <c r="M54" s="598"/>
      <c r="N54" s="598"/>
      <c r="O54" s="598"/>
      <c r="P54" s="598"/>
      <c r="Q54" s="61"/>
      <c r="R54" s="43"/>
      <c r="S54" s="599"/>
      <c r="T54" s="599"/>
      <c r="U54" s="599"/>
      <c r="V54" s="43"/>
      <c r="W54" s="43"/>
    </row>
    <row r="55" spans="1:23" x14ac:dyDescent="0.35">
      <c r="A55" s="43"/>
      <c r="B55" s="43"/>
      <c r="C55" s="43"/>
      <c r="D55" s="43"/>
      <c r="E55" s="61"/>
      <c r="F55" s="43"/>
      <c r="G55" s="597"/>
      <c r="H55" s="597"/>
      <c r="I55" s="63"/>
      <c r="J55" s="63"/>
      <c r="K55" s="61"/>
      <c r="L55" s="63"/>
      <c r="M55" s="63"/>
      <c r="N55" s="63"/>
      <c r="O55" s="63"/>
      <c r="P55" s="63"/>
      <c r="Q55" s="61"/>
      <c r="R55" s="43"/>
      <c r="S55" s="590"/>
      <c r="T55" s="590"/>
      <c r="U55" s="590"/>
      <c r="V55" s="43"/>
      <c r="W55" s="43"/>
    </row>
    <row r="56" spans="1:23" x14ac:dyDescent="0.35">
      <c r="A56" s="43"/>
      <c r="B56" s="43"/>
      <c r="C56" s="43"/>
      <c r="D56" s="43"/>
      <c r="E56" s="61"/>
      <c r="F56" s="43"/>
      <c r="G56" s="597"/>
      <c r="H56" s="597"/>
      <c r="I56" s="63"/>
      <c r="J56" s="63"/>
      <c r="K56" s="61"/>
      <c r="L56" s="63"/>
      <c r="M56" s="63"/>
      <c r="N56" s="63"/>
      <c r="O56" s="63"/>
      <c r="P56" s="63"/>
      <c r="Q56" s="61"/>
      <c r="R56" s="43"/>
      <c r="S56" s="590"/>
      <c r="T56" s="590"/>
      <c r="U56" s="590"/>
      <c r="V56" s="43"/>
      <c r="W56" s="43"/>
    </row>
    <row r="57" spans="1:23" x14ac:dyDescent="0.35">
      <c r="A57" s="43"/>
      <c r="B57" s="43"/>
      <c r="C57" s="43"/>
      <c r="D57" s="43"/>
      <c r="E57" s="61"/>
      <c r="F57" s="43"/>
      <c r="G57" s="597"/>
      <c r="H57" s="597"/>
      <c r="I57" s="598"/>
      <c r="J57" s="598"/>
      <c r="K57" s="61"/>
      <c r="L57" s="598"/>
      <c r="M57" s="598"/>
      <c r="N57" s="598"/>
      <c r="O57" s="598"/>
      <c r="P57" s="598"/>
      <c r="Q57" s="61"/>
      <c r="R57" s="43"/>
      <c r="S57" s="599"/>
      <c r="T57" s="599"/>
      <c r="U57" s="599"/>
      <c r="V57" s="43"/>
      <c r="W57" s="43"/>
    </row>
    <row r="58" spans="1:23" x14ac:dyDescent="0.35">
      <c r="A58" s="43"/>
      <c r="B58" s="43"/>
      <c r="C58" s="43"/>
      <c r="D58" s="43"/>
      <c r="E58" s="61"/>
      <c r="F58" s="43"/>
      <c r="G58" s="597"/>
      <c r="H58" s="597"/>
      <c r="I58" s="63"/>
      <c r="J58" s="63"/>
      <c r="K58" s="61"/>
      <c r="L58" s="63"/>
      <c r="M58" s="63"/>
      <c r="N58" s="63"/>
      <c r="O58" s="63"/>
      <c r="P58" s="63"/>
      <c r="Q58" s="61"/>
      <c r="R58" s="43"/>
      <c r="S58" s="590"/>
      <c r="T58" s="590"/>
      <c r="U58" s="590"/>
      <c r="V58" s="43"/>
      <c r="W58" s="43"/>
    </row>
    <row r="59" spans="1:23" x14ac:dyDescent="0.35">
      <c r="A59" s="43"/>
      <c r="B59" s="43"/>
      <c r="C59" s="43"/>
      <c r="D59" s="43"/>
      <c r="E59" s="61"/>
      <c r="F59" s="43"/>
      <c r="G59" s="597"/>
      <c r="H59" s="597"/>
      <c r="I59" s="63"/>
      <c r="J59" s="63"/>
      <c r="K59" s="61"/>
      <c r="L59" s="63"/>
      <c r="M59" s="63"/>
      <c r="N59" s="63"/>
      <c r="O59" s="63"/>
      <c r="P59" s="63"/>
      <c r="Q59" s="61"/>
      <c r="R59" s="43"/>
      <c r="S59" s="590"/>
      <c r="T59" s="590"/>
      <c r="U59" s="590"/>
      <c r="V59" s="43"/>
      <c r="W59" s="43"/>
    </row>
    <row r="60" spans="1:23" x14ac:dyDescent="0.35">
      <c r="A60" s="43"/>
      <c r="B60" s="43"/>
      <c r="C60" s="43"/>
      <c r="D60" s="43"/>
      <c r="E60" s="61"/>
      <c r="F60" s="43"/>
      <c r="G60" s="597"/>
      <c r="H60" s="597"/>
      <c r="I60" s="63"/>
      <c r="J60" s="63"/>
      <c r="K60" s="61"/>
      <c r="L60" s="63"/>
      <c r="M60" s="63"/>
      <c r="N60" s="63"/>
      <c r="O60" s="63"/>
      <c r="P60" s="63"/>
      <c r="Q60" s="61"/>
      <c r="R60" s="43"/>
      <c r="S60" s="590"/>
      <c r="T60" s="590"/>
      <c r="U60" s="590"/>
      <c r="V60" s="43"/>
      <c r="W60" s="43"/>
    </row>
    <row r="61" spans="1:23" x14ac:dyDescent="0.35">
      <c r="A61" s="43"/>
      <c r="B61" s="43"/>
      <c r="C61" s="43"/>
      <c r="D61" s="43"/>
      <c r="E61" s="61"/>
      <c r="F61" s="43"/>
      <c r="G61" s="597"/>
      <c r="H61" s="597"/>
      <c r="I61" s="63"/>
      <c r="J61" s="63"/>
      <c r="K61" s="61"/>
      <c r="L61" s="63"/>
      <c r="M61" s="63"/>
      <c r="N61" s="63"/>
      <c r="O61" s="63"/>
      <c r="P61" s="63"/>
      <c r="Q61" s="61"/>
      <c r="R61" s="43"/>
      <c r="S61" s="590"/>
      <c r="T61" s="590"/>
      <c r="U61" s="590"/>
      <c r="V61" s="43"/>
      <c r="W61" s="43"/>
    </row>
    <row r="62" spans="1:23" x14ac:dyDescent="0.35">
      <c r="A62" s="43"/>
      <c r="B62" s="43"/>
      <c r="C62" s="43"/>
      <c r="D62" s="43"/>
      <c r="E62" s="61"/>
      <c r="F62" s="43"/>
      <c r="G62" s="597"/>
      <c r="H62" s="597"/>
      <c r="I62" s="598"/>
      <c r="J62" s="598"/>
      <c r="K62" s="61"/>
      <c r="L62" s="598"/>
      <c r="M62" s="598"/>
      <c r="N62" s="598"/>
      <c r="O62" s="598"/>
      <c r="P62" s="598"/>
      <c r="Q62" s="61"/>
      <c r="R62" s="43"/>
      <c r="S62" s="599"/>
      <c r="T62" s="599"/>
      <c r="U62" s="599"/>
      <c r="V62" s="43"/>
      <c r="W62" s="43"/>
    </row>
    <row r="63" spans="1:23" x14ac:dyDescent="0.35">
      <c r="A63" s="43"/>
      <c r="B63" s="43"/>
      <c r="C63" s="43"/>
      <c r="D63" s="43"/>
      <c r="E63" s="61"/>
      <c r="F63" s="43"/>
      <c r="G63" s="597"/>
      <c r="H63" s="597"/>
      <c r="I63" s="598"/>
      <c r="J63" s="598"/>
      <c r="K63" s="61"/>
      <c r="L63" s="598"/>
      <c r="M63" s="598"/>
      <c r="N63" s="598"/>
      <c r="O63" s="598"/>
      <c r="P63" s="598"/>
      <c r="Q63" s="61"/>
      <c r="R63" s="43"/>
      <c r="S63" s="599"/>
      <c r="T63" s="599"/>
      <c r="U63" s="599"/>
      <c r="V63" s="43"/>
      <c r="W63" s="43"/>
    </row>
    <row r="64" spans="1:23" x14ac:dyDescent="0.35">
      <c r="A64" s="43"/>
      <c r="B64" s="43"/>
      <c r="C64" s="43"/>
      <c r="D64" s="43"/>
      <c r="E64" s="61"/>
      <c r="F64" s="43"/>
      <c r="G64" s="597"/>
      <c r="H64" s="597"/>
      <c r="I64" s="63"/>
      <c r="J64" s="63"/>
      <c r="K64" s="61"/>
      <c r="L64" s="63"/>
      <c r="M64" s="63"/>
      <c r="N64" s="63"/>
      <c r="O64" s="63"/>
      <c r="P64" s="63"/>
      <c r="Q64" s="61"/>
      <c r="R64" s="43"/>
      <c r="S64" s="590"/>
      <c r="T64" s="590"/>
      <c r="U64" s="590"/>
      <c r="V64" s="43"/>
      <c r="W64" s="43"/>
    </row>
    <row r="65" spans="1:23" x14ac:dyDescent="0.35">
      <c r="A65" s="43"/>
      <c r="B65" s="43"/>
      <c r="C65" s="43"/>
      <c r="D65" s="43"/>
      <c r="E65" s="61"/>
      <c r="F65" s="43"/>
      <c r="G65" s="597"/>
      <c r="H65" s="597"/>
      <c r="I65" s="63"/>
      <c r="J65" s="63"/>
      <c r="K65" s="61"/>
      <c r="L65" s="63"/>
      <c r="M65" s="63"/>
      <c r="N65" s="63"/>
      <c r="O65" s="63"/>
      <c r="P65" s="63"/>
      <c r="Q65" s="61"/>
      <c r="R65" s="43"/>
      <c r="S65" s="590"/>
      <c r="T65" s="590"/>
      <c r="U65" s="590"/>
      <c r="V65" s="43"/>
      <c r="W65" s="43"/>
    </row>
    <row r="66" spans="1:23" x14ac:dyDescent="0.35">
      <c r="A66" s="43"/>
      <c r="B66" s="43"/>
      <c r="C66" s="43"/>
      <c r="D66" s="43"/>
      <c r="E66" s="61"/>
      <c r="F66" s="43"/>
      <c r="G66" s="597"/>
      <c r="H66" s="597"/>
      <c r="I66" s="598"/>
      <c r="J66" s="598"/>
      <c r="K66" s="61"/>
      <c r="L66" s="598"/>
      <c r="M66" s="598"/>
      <c r="N66" s="598"/>
      <c r="O66" s="598"/>
      <c r="P66" s="598"/>
      <c r="Q66" s="61"/>
      <c r="R66" s="43"/>
      <c r="S66" s="599"/>
      <c r="T66" s="599"/>
      <c r="U66" s="599"/>
      <c r="V66" s="43"/>
      <c r="W66" s="43"/>
    </row>
    <row r="67" spans="1:23" x14ac:dyDescent="0.35">
      <c r="A67" s="43"/>
      <c r="B67" s="43"/>
      <c r="C67" s="43"/>
      <c r="D67" s="43"/>
      <c r="E67" s="61"/>
      <c r="F67" s="43"/>
      <c r="G67" s="597"/>
      <c r="H67" s="597"/>
      <c r="I67" s="598"/>
      <c r="J67" s="598"/>
      <c r="K67" s="61"/>
      <c r="L67" s="598"/>
      <c r="M67" s="598"/>
      <c r="N67" s="598"/>
      <c r="O67" s="598"/>
      <c r="P67" s="598"/>
      <c r="Q67" s="61"/>
      <c r="R67" s="43"/>
      <c r="S67" s="599"/>
      <c r="T67" s="599"/>
      <c r="U67" s="599"/>
      <c r="V67" s="43"/>
      <c r="W67" s="43"/>
    </row>
    <row r="68" spans="1:23" x14ac:dyDescent="0.35">
      <c r="A68" s="43"/>
      <c r="B68" s="43"/>
      <c r="C68" s="43"/>
      <c r="D68" s="43"/>
      <c r="E68" s="61"/>
      <c r="F68" s="43"/>
      <c r="G68" s="597"/>
      <c r="H68" s="597"/>
      <c r="I68" s="63"/>
      <c r="J68" s="63"/>
      <c r="K68" s="61"/>
      <c r="L68" s="63"/>
      <c r="M68" s="63"/>
      <c r="N68" s="63"/>
      <c r="O68" s="63"/>
      <c r="P68" s="63"/>
      <c r="Q68" s="61"/>
      <c r="R68" s="43"/>
      <c r="S68" s="590"/>
      <c r="T68" s="590"/>
      <c r="U68" s="590"/>
      <c r="V68" s="43"/>
      <c r="W68" s="43"/>
    </row>
    <row r="69" spans="1:23" x14ac:dyDescent="0.35">
      <c r="A69" s="43"/>
      <c r="B69" s="43"/>
      <c r="C69" s="43"/>
      <c r="D69" s="43"/>
      <c r="E69" s="61"/>
      <c r="F69" s="43"/>
      <c r="G69" s="597"/>
      <c r="H69" s="597"/>
      <c r="I69" s="63"/>
      <c r="J69" s="598"/>
      <c r="K69" s="61"/>
      <c r="L69" s="63"/>
      <c r="M69" s="63"/>
      <c r="N69" s="63"/>
      <c r="O69" s="63"/>
      <c r="P69" s="63"/>
      <c r="Q69" s="61"/>
      <c r="R69" s="43"/>
      <c r="S69" s="590"/>
      <c r="T69" s="590"/>
      <c r="U69" s="590"/>
      <c r="V69" s="43"/>
      <c r="W69" s="43"/>
    </row>
    <row r="70" spans="1:23" x14ac:dyDescent="0.35">
      <c r="A70" s="43"/>
      <c r="B70" s="43"/>
      <c r="C70" s="43"/>
      <c r="D70" s="43"/>
      <c r="E70" s="61"/>
      <c r="F70" s="43"/>
      <c r="G70" s="597"/>
      <c r="H70" s="597"/>
      <c r="I70" s="63"/>
      <c r="J70" s="598"/>
      <c r="K70" s="61"/>
      <c r="L70" s="63"/>
      <c r="M70" s="63"/>
      <c r="N70" s="63"/>
      <c r="O70" s="63"/>
      <c r="P70" s="63"/>
      <c r="Q70" s="61"/>
      <c r="R70" s="43"/>
      <c r="S70" s="590"/>
      <c r="T70" s="590"/>
      <c r="U70" s="590"/>
      <c r="V70" s="43"/>
      <c r="W70" s="43"/>
    </row>
    <row r="71" spans="1:23" x14ac:dyDescent="0.35">
      <c r="A71" s="43"/>
      <c r="B71" s="43"/>
      <c r="C71" s="43"/>
      <c r="D71" s="43"/>
      <c r="E71" s="61"/>
      <c r="F71" s="43"/>
      <c r="G71" s="597"/>
      <c r="H71" s="597"/>
      <c r="I71" s="63"/>
      <c r="J71" s="598"/>
      <c r="K71" s="61"/>
      <c r="L71" s="63"/>
      <c r="M71" s="63"/>
      <c r="N71" s="63"/>
      <c r="O71" s="63"/>
      <c r="P71" s="63"/>
      <c r="Q71" s="61"/>
      <c r="R71" s="43"/>
      <c r="S71" s="590"/>
      <c r="T71" s="590"/>
      <c r="U71" s="590"/>
      <c r="V71" s="43"/>
      <c r="W71" s="43"/>
    </row>
    <row r="72" spans="1:23" x14ac:dyDescent="0.35">
      <c r="A72" s="43"/>
      <c r="B72" s="43"/>
      <c r="C72" s="43"/>
      <c r="D72" s="43"/>
      <c r="E72" s="61"/>
      <c r="F72" s="43"/>
      <c r="G72" s="597"/>
      <c r="H72" s="597"/>
      <c r="I72" s="598"/>
      <c r="J72" s="598"/>
      <c r="K72" s="61"/>
      <c r="L72" s="598"/>
      <c r="M72" s="598"/>
      <c r="N72" s="598"/>
      <c r="O72" s="598"/>
      <c r="P72" s="598"/>
      <c r="Q72" s="61"/>
      <c r="R72" s="43"/>
      <c r="S72" s="599"/>
      <c r="T72" s="599"/>
      <c r="U72" s="599"/>
      <c r="V72" s="43"/>
      <c r="W72" s="43"/>
    </row>
    <row r="73" spans="1:23" x14ac:dyDescent="0.35">
      <c r="A73" s="43"/>
      <c r="B73" s="43"/>
      <c r="C73" s="43"/>
      <c r="D73" s="43"/>
      <c r="E73" s="61"/>
      <c r="F73" s="43"/>
      <c r="G73" s="597"/>
      <c r="H73" s="597"/>
      <c r="I73" s="63"/>
      <c r="J73" s="63"/>
      <c r="K73" s="61"/>
      <c r="L73" s="63"/>
      <c r="M73" s="63"/>
      <c r="N73" s="63"/>
      <c r="O73" s="63"/>
      <c r="P73" s="63"/>
      <c r="Q73" s="61"/>
      <c r="R73" s="43"/>
      <c r="S73" s="590"/>
      <c r="T73" s="590"/>
      <c r="U73" s="590"/>
      <c r="V73" s="43"/>
      <c r="W73" s="43"/>
    </row>
    <row r="74" spans="1:23" x14ac:dyDescent="0.35">
      <c r="A74" s="43"/>
      <c r="B74" s="43"/>
      <c r="C74" s="43"/>
      <c r="D74" s="43"/>
      <c r="E74" s="61"/>
      <c r="F74" s="43"/>
      <c r="G74" s="597"/>
      <c r="H74" s="597"/>
      <c r="I74" s="63"/>
      <c r="J74" s="63"/>
      <c r="K74" s="61"/>
      <c r="L74" s="63"/>
      <c r="M74" s="63"/>
      <c r="N74" s="63"/>
      <c r="O74" s="63"/>
      <c r="P74" s="63"/>
      <c r="Q74" s="61"/>
      <c r="R74" s="43"/>
      <c r="S74" s="590"/>
      <c r="T74" s="590"/>
      <c r="U74" s="590"/>
      <c r="V74" s="43"/>
      <c r="W74" s="43"/>
    </row>
    <row r="75" spans="1:23" x14ac:dyDescent="0.35">
      <c r="A75" s="43"/>
      <c r="B75" s="43"/>
      <c r="C75" s="43"/>
      <c r="D75" s="43"/>
      <c r="E75" s="61"/>
      <c r="F75" s="43"/>
      <c r="G75" s="597"/>
      <c r="H75" s="597"/>
      <c r="I75" s="63"/>
      <c r="J75" s="63"/>
      <c r="K75" s="61"/>
      <c r="L75" s="63"/>
      <c r="M75" s="63"/>
      <c r="N75" s="63"/>
      <c r="O75" s="63"/>
      <c r="P75" s="63"/>
      <c r="Q75" s="61"/>
      <c r="R75" s="43"/>
      <c r="S75" s="590"/>
      <c r="T75" s="590"/>
      <c r="U75" s="590"/>
      <c r="V75" s="43"/>
      <c r="W75" s="43"/>
    </row>
    <row r="76" spans="1:23" x14ac:dyDescent="0.35">
      <c r="A76" s="43"/>
      <c r="B76" s="43"/>
      <c r="C76" s="43"/>
      <c r="D76" s="43"/>
      <c r="E76" s="61"/>
      <c r="F76" s="43"/>
      <c r="G76" s="597"/>
      <c r="H76" s="597"/>
      <c r="I76" s="598"/>
      <c r="J76" s="598"/>
      <c r="K76" s="61"/>
      <c r="L76" s="598"/>
      <c r="M76" s="598"/>
      <c r="N76" s="598"/>
      <c r="O76" s="598"/>
      <c r="P76" s="598"/>
      <c r="Q76" s="61"/>
      <c r="R76" s="43"/>
      <c r="S76" s="599"/>
      <c r="T76" s="599"/>
      <c r="U76" s="599"/>
      <c r="V76" s="43"/>
      <c r="W76" s="43"/>
    </row>
    <row r="77" spans="1:23" x14ac:dyDescent="0.35">
      <c r="A77" s="43"/>
      <c r="B77" s="43"/>
      <c r="C77" s="43"/>
      <c r="D77" s="43"/>
      <c r="E77" s="61"/>
      <c r="F77" s="43"/>
      <c r="G77" s="597"/>
      <c r="H77" s="597"/>
      <c r="I77" s="598"/>
      <c r="J77" s="598"/>
      <c r="K77" s="61"/>
      <c r="L77" s="598"/>
      <c r="M77" s="598"/>
      <c r="N77" s="598"/>
      <c r="O77" s="598"/>
      <c r="P77" s="598"/>
      <c r="Q77" s="61"/>
      <c r="R77" s="43"/>
      <c r="S77" s="599"/>
      <c r="T77" s="599"/>
      <c r="U77" s="599"/>
      <c r="V77" s="43"/>
      <c r="W77" s="43"/>
    </row>
    <row r="78" spans="1:23" x14ac:dyDescent="0.35">
      <c r="A78" s="43"/>
      <c r="B78" s="43"/>
      <c r="C78" s="43"/>
      <c r="D78" s="43"/>
      <c r="E78" s="61"/>
      <c r="F78" s="43"/>
      <c r="G78" s="597"/>
      <c r="H78" s="597"/>
      <c r="I78" s="63"/>
      <c r="J78" s="63"/>
      <c r="K78" s="61"/>
      <c r="L78" s="63"/>
      <c r="M78" s="63"/>
      <c r="N78" s="63"/>
      <c r="O78" s="63"/>
      <c r="P78" s="63"/>
      <c r="Q78" s="61"/>
      <c r="R78" s="43"/>
      <c r="S78" s="590"/>
      <c r="T78" s="590"/>
      <c r="U78" s="590"/>
      <c r="V78" s="43"/>
      <c r="W78" s="43"/>
    </row>
    <row r="79" spans="1:23" x14ac:dyDescent="0.35">
      <c r="A79" s="43"/>
      <c r="B79" s="43"/>
      <c r="C79" s="43"/>
      <c r="D79" s="43"/>
      <c r="E79" s="61"/>
      <c r="F79" s="43"/>
      <c r="G79" s="597"/>
      <c r="H79" s="597"/>
      <c r="I79" s="63"/>
      <c r="J79" s="63"/>
      <c r="K79" s="61"/>
      <c r="L79" s="63"/>
      <c r="M79" s="63"/>
      <c r="N79" s="63"/>
      <c r="O79" s="63"/>
      <c r="P79" s="63"/>
      <c r="Q79" s="61"/>
      <c r="R79" s="43"/>
      <c r="S79" s="590"/>
      <c r="T79" s="590"/>
      <c r="U79" s="590"/>
      <c r="V79" s="43"/>
      <c r="W79" s="43"/>
    </row>
    <row r="80" spans="1:23" x14ac:dyDescent="0.35">
      <c r="A80" s="43"/>
      <c r="B80" s="43"/>
      <c r="C80" s="43"/>
      <c r="D80" s="43"/>
      <c r="E80" s="61"/>
      <c r="F80" s="43"/>
      <c r="G80" s="597"/>
      <c r="H80" s="597"/>
      <c r="I80" s="63"/>
      <c r="J80" s="63"/>
      <c r="K80" s="61"/>
      <c r="L80" s="63"/>
      <c r="M80" s="63"/>
      <c r="N80" s="63"/>
      <c r="O80" s="63"/>
      <c r="P80" s="63"/>
      <c r="Q80" s="61"/>
      <c r="R80" s="43"/>
      <c r="S80" s="590"/>
      <c r="T80" s="590"/>
      <c r="U80" s="590"/>
      <c r="V80" s="43"/>
      <c r="W80" s="43"/>
    </row>
    <row r="81" spans="1:16285" x14ac:dyDescent="0.35">
      <c r="A81" s="43"/>
      <c r="B81" s="43"/>
      <c r="C81" s="43"/>
      <c r="D81" s="43"/>
      <c r="E81" s="61"/>
      <c r="F81" s="43"/>
      <c r="G81" s="597"/>
      <c r="H81" s="597"/>
      <c r="I81" s="598"/>
      <c r="J81" s="598"/>
      <c r="K81" s="61"/>
      <c r="L81" s="598"/>
      <c r="M81" s="598"/>
      <c r="N81" s="598"/>
      <c r="O81" s="598"/>
      <c r="P81" s="598"/>
      <c r="Q81" s="61"/>
      <c r="R81" s="43"/>
      <c r="S81" s="599"/>
      <c r="T81" s="599"/>
      <c r="U81" s="599"/>
      <c r="V81" s="43"/>
      <c r="W81" s="43"/>
    </row>
    <row r="82" spans="1:16285" x14ac:dyDescent="0.35">
      <c r="A82" s="43"/>
      <c r="B82" s="43"/>
      <c r="C82" s="43"/>
      <c r="D82" s="43"/>
      <c r="E82" s="61"/>
      <c r="F82" s="43"/>
      <c r="G82" s="597"/>
      <c r="H82" s="597"/>
      <c r="I82" s="598"/>
      <c r="J82" s="598"/>
      <c r="K82" s="61"/>
      <c r="L82" s="598"/>
      <c r="M82" s="598"/>
      <c r="N82" s="598"/>
      <c r="O82" s="598"/>
      <c r="P82" s="598"/>
      <c r="Q82" s="61"/>
      <c r="R82" s="43"/>
      <c r="S82" s="599"/>
      <c r="T82" s="599"/>
      <c r="U82" s="599"/>
      <c r="V82" s="43"/>
      <c r="W82" s="43"/>
    </row>
    <row r="83" spans="1:16285" x14ac:dyDescent="0.35">
      <c r="A83" s="43"/>
      <c r="B83" s="43"/>
      <c r="C83" s="43"/>
      <c r="D83" s="43"/>
      <c r="E83" s="61"/>
      <c r="F83" s="43"/>
      <c r="G83" s="597"/>
      <c r="H83" s="597"/>
      <c r="I83" s="598"/>
      <c r="J83" s="598"/>
      <c r="K83" s="61"/>
      <c r="L83" s="598"/>
      <c r="M83" s="598"/>
      <c r="N83" s="598"/>
      <c r="O83" s="598"/>
      <c r="P83" s="598"/>
      <c r="Q83" s="61"/>
      <c r="R83" s="43"/>
      <c r="S83" s="599"/>
      <c r="T83" s="599"/>
      <c r="U83" s="599"/>
      <c r="V83" s="43"/>
      <c r="W83" s="43"/>
    </row>
    <row r="84" spans="1:16285" x14ac:dyDescent="0.35">
      <c r="A84" s="43"/>
      <c r="B84" s="43"/>
      <c r="C84" s="43"/>
      <c r="D84" s="43"/>
      <c r="E84" s="61"/>
      <c r="F84" s="43"/>
      <c r="G84" s="597"/>
      <c r="H84" s="597"/>
      <c r="I84" s="598"/>
      <c r="J84" s="598"/>
      <c r="K84" s="61"/>
      <c r="L84" s="598"/>
      <c r="M84" s="598"/>
      <c r="N84" s="598"/>
      <c r="O84" s="598"/>
      <c r="P84" s="598"/>
      <c r="Q84" s="61"/>
      <c r="R84" s="43"/>
      <c r="S84" s="599"/>
      <c r="T84" s="599"/>
      <c r="U84" s="599"/>
      <c r="V84" s="43"/>
      <c r="W84" s="43"/>
    </row>
    <row r="85" spans="1:16285" x14ac:dyDescent="0.35">
      <c r="A85" s="43"/>
      <c r="B85" s="43"/>
      <c r="C85" s="43"/>
      <c r="D85" s="43"/>
      <c r="E85" s="61"/>
      <c r="F85" s="43"/>
      <c r="G85" s="597"/>
      <c r="H85" s="597"/>
      <c r="I85" s="63"/>
      <c r="J85" s="63"/>
      <c r="K85" s="61"/>
      <c r="L85" s="63"/>
      <c r="M85" s="63"/>
      <c r="N85" s="63"/>
      <c r="O85" s="63"/>
      <c r="P85" s="63"/>
      <c r="Q85" s="61"/>
      <c r="R85" s="43"/>
      <c r="S85" s="590"/>
      <c r="T85" s="590"/>
      <c r="U85" s="590"/>
      <c r="V85" s="43"/>
      <c r="W85" s="43"/>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4"/>
      <c r="DS85" s="4"/>
      <c r="DT85" s="4"/>
      <c r="DU85" s="4"/>
      <c r="DV85" s="4"/>
      <c r="DW85" s="4"/>
      <c r="DX85" s="4"/>
      <c r="DY85" s="4"/>
      <c r="DZ85" s="4"/>
      <c r="EA85" s="4"/>
      <c r="EB85" s="4"/>
      <c r="EC85" s="4"/>
      <c r="ED85" s="4"/>
      <c r="EE85" s="4"/>
      <c r="EF85" s="4"/>
      <c r="EG85" s="4"/>
      <c r="EH85" s="4"/>
      <c r="EI85" s="4"/>
      <c r="EJ85" s="4"/>
      <c r="EK85" s="4"/>
      <c r="EL85" s="4"/>
      <c r="EM85" s="4"/>
      <c r="EN85" s="4"/>
      <c r="EO85" s="4"/>
      <c r="EP85" s="4"/>
      <c r="EQ85" s="4"/>
      <c r="ER85" s="4"/>
      <c r="ES85" s="4"/>
      <c r="ET85" s="4"/>
      <c r="EU85" s="4"/>
      <c r="EV85" s="4"/>
      <c r="EW85" s="4"/>
      <c r="EX85" s="4"/>
      <c r="EY85" s="4"/>
      <c r="EZ85" s="4"/>
      <c r="FA85" s="4"/>
      <c r="FB85" s="4"/>
      <c r="FC85" s="4"/>
      <c r="FD85" s="4"/>
      <c r="FE85" s="4"/>
      <c r="FF85" s="4"/>
      <c r="FG85" s="4"/>
      <c r="FH85" s="4"/>
      <c r="FI85" s="4"/>
      <c r="FJ85" s="4"/>
      <c r="FK85" s="4"/>
      <c r="FL85" s="4"/>
      <c r="FM85" s="4"/>
      <c r="FN85" s="4"/>
      <c r="FO85" s="4"/>
      <c r="FP85" s="4"/>
      <c r="FQ85" s="4"/>
      <c r="FR85" s="4"/>
      <c r="FS85" s="4"/>
      <c r="FT85" s="4"/>
      <c r="FU85" s="4"/>
      <c r="FV85" s="4"/>
      <c r="FW85" s="4"/>
      <c r="FX85" s="4"/>
      <c r="FY85" s="4"/>
      <c r="FZ85" s="4"/>
      <c r="GA85" s="4"/>
      <c r="GB85" s="4"/>
      <c r="GC85" s="4"/>
      <c r="GD85" s="4"/>
      <c r="GE85" s="4"/>
      <c r="GF85" s="4"/>
      <c r="GG85" s="4"/>
      <c r="GH85" s="4"/>
      <c r="GI85" s="4"/>
      <c r="GJ85" s="4"/>
      <c r="GK85" s="4"/>
      <c r="GL85" s="4"/>
      <c r="GM85" s="4"/>
      <c r="GN85" s="4"/>
      <c r="GO85" s="4"/>
      <c r="GP85" s="4"/>
      <c r="GQ85" s="4"/>
      <c r="GR85" s="4"/>
      <c r="GS85" s="4"/>
      <c r="GT85" s="4"/>
      <c r="GU85" s="4"/>
      <c r="GV85" s="4"/>
      <c r="GW85" s="4"/>
      <c r="GX85" s="4"/>
      <c r="GY85" s="4"/>
      <c r="GZ85" s="4"/>
      <c r="HA85" s="4"/>
      <c r="HB85" s="4"/>
      <c r="HC85" s="4"/>
      <c r="HD85" s="4"/>
      <c r="HE85" s="4"/>
      <c r="HF85" s="4"/>
      <c r="HG85" s="4"/>
      <c r="HH85" s="4"/>
      <c r="HI85" s="4"/>
      <c r="HJ85" s="4"/>
      <c r="HK85" s="4"/>
      <c r="HL85" s="4"/>
      <c r="HM85" s="4"/>
      <c r="HN85" s="4"/>
      <c r="HO85" s="4"/>
      <c r="HP85" s="4"/>
      <c r="HQ85" s="4"/>
      <c r="HR85" s="4"/>
      <c r="HS85" s="4"/>
      <c r="HT85" s="4"/>
      <c r="HU85" s="4"/>
      <c r="HV85" s="4"/>
      <c r="HW85" s="4"/>
      <c r="HX85" s="4"/>
      <c r="HY85" s="4"/>
      <c r="HZ85" s="4"/>
      <c r="IA85" s="4"/>
      <c r="IB85" s="4"/>
      <c r="IC85" s="4"/>
      <c r="ID85" s="4"/>
      <c r="IE85" s="4"/>
      <c r="IF85" s="4"/>
      <c r="IG85" s="4"/>
      <c r="IH85" s="4"/>
      <c r="II85" s="4"/>
      <c r="IJ85" s="4"/>
      <c r="IK85" s="4"/>
      <c r="IL85" s="4"/>
      <c r="IM85" s="4"/>
      <c r="IN85" s="4"/>
      <c r="IO85" s="4"/>
      <c r="IP85" s="4"/>
      <c r="IQ85" s="4"/>
      <c r="IR85" s="4"/>
      <c r="IS85" s="4"/>
      <c r="IT85" s="4"/>
      <c r="IU85" s="4"/>
      <c r="IV85" s="4"/>
      <c r="IW85" s="4"/>
      <c r="IX85" s="4"/>
      <c r="IY85" s="4"/>
      <c r="IZ85" s="4"/>
      <c r="JA85" s="4"/>
      <c r="JB85" s="4"/>
      <c r="JC85" s="4"/>
      <c r="JD85" s="4"/>
      <c r="JE85" s="4"/>
      <c r="JF85" s="4"/>
      <c r="JG85" s="4"/>
      <c r="JH85" s="4"/>
      <c r="JI85" s="4"/>
      <c r="JJ85" s="4"/>
      <c r="JK85" s="4"/>
      <c r="JL85" s="4"/>
      <c r="JM85" s="4"/>
      <c r="JN85" s="4"/>
      <c r="JO85" s="4"/>
      <c r="JP85" s="4"/>
      <c r="JQ85" s="4"/>
      <c r="JR85" s="4"/>
      <c r="JS85" s="4"/>
      <c r="JT85" s="4"/>
      <c r="JU85" s="4"/>
      <c r="JV85" s="4"/>
      <c r="JW85" s="4"/>
      <c r="JX85" s="4"/>
      <c r="JY85" s="4"/>
      <c r="JZ85" s="4"/>
      <c r="KA85" s="4"/>
      <c r="KB85" s="4"/>
      <c r="KC85" s="4"/>
      <c r="KD85" s="4"/>
      <c r="KE85" s="4"/>
      <c r="KF85" s="4"/>
      <c r="KG85" s="4"/>
      <c r="KH85" s="4"/>
      <c r="KI85" s="4"/>
      <c r="KJ85" s="4"/>
      <c r="KK85" s="4"/>
      <c r="KL85" s="4"/>
      <c r="KM85" s="4"/>
      <c r="KN85" s="4"/>
      <c r="KO85" s="4"/>
      <c r="KP85" s="4"/>
      <c r="KQ85" s="4"/>
      <c r="KR85" s="4"/>
      <c r="KS85" s="4"/>
      <c r="KT85" s="4"/>
      <c r="KU85" s="4"/>
      <c r="KV85" s="4"/>
      <c r="KW85" s="4"/>
      <c r="KX85" s="4"/>
      <c r="KY85" s="4"/>
      <c r="KZ85" s="4"/>
      <c r="LA85" s="4"/>
      <c r="LB85" s="4"/>
      <c r="LC85" s="4"/>
      <c r="LD85" s="4"/>
      <c r="LE85" s="4"/>
      <c r="LF85" s="4"/>
      <c r="LG85" s="4"/>
      <c r="LH85" s="4"/>
      <c r="LI85" s="4"/>
      <c r="LJ85" s="4"/>
      <c r="LK85" s="4"/>
      <c r="LL85" s="4"/>
      <c r="LM85" s="4"/>
      <c r="LN85" s="4"/>
      <c r="LO85" s="4"/>
      <c r="LP85" s="4"/>
      <c r="LQ85" s="4"/>
      <c r="LR85" s="4"/>
      <c r="LS85" s="4"/>
      <c r="LT85" s="4"/>
      <c r="LU85" s="4"/>
      <c r="LV85" s="4"/>
      <c r="LW85" s="4"/>
      <c r="LX85" s="4"/>
      <c r="LY85" s="4"/>
      <c r="LZ85" s="4"/>
      <c r="MA85" s="4"/>
      <c r="MB85" s="4"/>
      <c r="MC85" s="4"/>
      <c r="MD85" s="4"/>
      <c r="ME85" s="4"/>
      <c r="MF85" s="4"/>
      <c r="MG85" s="4"/>
      <c r="MH85" s="4"/>
      <c r="MI85" s="4"/>
      <c r="MJ85" s="4"/>
      <c r="MK85" s="4"/>
      <c r="ML85" s="4"/>
      <c r="MM85" s="4"/>
      <c r="MN85" s="4"/>
      <c r="MO85" s="4"/>
      <c r="MP85" s="4"/>
      <c r="MQ85" s="4"/>
      <c r="MR85" s="4"/>
      <c r="MS85" s="4"/>
      <c r="MT85" s="4"/>
      <c r="MU85" s="4"/>
      <c r="MV85" s="4"/>
      <c r="MW85" s="4"/>
      <c r="MX85" s="4"/>
      <c r="MY85" s="4"/>
      <c r="MZ85" s="4"/>
      <c r="NA85" s="4"/>
      <c r="NB85" s="4"/>
      <c r="NC85" s="4"/>
      <c r="ND85" s="4"/>
      <c r="NE85" s="4"/>
      <c r="NF85" s="4"/>
      <c r="NG85" s="4"/>
      <c r="NH85" s="4"/>
      <c r="NI85" s="4"/>
      <c r="NJ85" s="4"/>
      <c r="NK85" s="4"/>
      <c r="NL85" s="4"/>
      <c r="NM85" s="4"/>
      <c r="NN85" s="4"/>
      <c r="NO85" s="4"/>
      <c r="NP85" s="4"/>
      <c r="NQ85" s="4"/>
      <c r="NR85" s="4"/>
      <c r="NS85" s="4"/>
      <c r="NT85" s="4"/>
      <c r="NU85" s="4"/>
      <c r="NV85" s="4"/>
      <c r="NW85" s="4"/>
      <c r="NX85" s="4"/>
      <c r="NY85" s="4"/>
      <c r="NZ85" s="4"/>
      <c r="OA85" s="4"/>
      <c r="OB85" s="4"/>
      <c r="OC85" s="4"/>
      <c r="OD85" s="4"/>
      <c r="OE85" s="4"/>
      <c r="OF85" s="4"/>
      <c r="OG85" s="4"/>
      <c r="OH85" s="4"/>
      <c r="OI85" s="4"/>
      <c r="OJ85" s="4"/>
      <c r="OK85" s="4"/>
      <c r="OL85" s="4"/>
      <c r="OM85" s="4"/>
      <c r="ON85" s="4"/>
      <c r="OO85" s="4"/>
      <c r="OP85" s="4"/>
      <c r="OQ85" s="4"/>
      <c r="OR85" s="4"/>
      <c r="OS85" s="4"/>
      <c r="OT85" s="4"/>
      <c r="OU85" s="4"/>
      <c r="OV85" s="4"/>
      <c r="OW85" s="4"/>
      <c r="OX85" s="4"/>
      <c r="OY85" s="4"/>
      <c r="OZ85" s="4"/>
      <c r="PA85" s="4"/>
      <c r="PB85" s="4"/>
      <c r="PC85" s="4"/>
      <c r="PD85" s="4"/>
      <c r="PE85" s="4"/>
      <c r="PF85" s="4"/>
      <c r="PG85" s="4"/>
      <c r="PH85" s="4"/>
      <c r="PI85" s="4"/>
      <c r="PJ85" s="4"/>
      <c r="PK85" s="4"/>
      <c r="PL85" s="4"/>
      <c r="PM85" s="4"/>
      <c r="PN85" s="4"/>
      <c r="PO85" s="4"/>
      <c r="PP85" s="4"/>
      <c r="PQ85" s="4"/>
      <c r="PR85" s="4"/>
      <c r="PS85" s="4"/>
      <c r="PT85" s="4"/>
      <c r="PU85" s="4"/>
      <c r="PV85" s="4"/>
      <c r="PW85" s="4"/>
      <c r="PX85" s="4"/>
      <c r="PY85" s="4"/>
      <c r="PZ85" s="4"/>
      <c r="QA85" s="4"/>
      <c r="QB85" s="4"/>
      <c r="QC85" s="4"/>
      <c r="QD85" s="4"/>
      <c r="QE85" s="4"/>
      <c r="QF85" s="4"/>
      <c r="QG85" s="4"/>
      <c r="QH85" s="4"/>
      <c r="QI85" s="4"/>
      <c r="QJ85" s="4"/>
      <c r="QK85" s="4"/>
      <c r="QL85" s="4"/>
      <c r="QM85" s="4"/>
      <c r="QN85" s="4"/>
      <c r="QO85" s="4"/>
      <c r="QP85" s="4"/>
      <c r="QQ85" s="4"/>
      <c r="QR85" s="4"/>
      <c r="QS85" s="4"/>
      <c r="QT85" s="4"/>
      <c r="QU85" s="4"/>
      <c r="QV85" s="4"/>
      <c r="QW85" s="4"/>
      <c r="QX85" s="4"/>
      <c r="QY85" s="4"/>
      <c r="QZ85" s="4"/>
      <c r="RA85" s="4"/>
      <c r="RB85" s="4"/>
      <c r="RC85" s="4"/>
      <c r="RD85" s="4"/>
      <c r="RE85" s="4"/>
      <c r="RF85" s="4"/>
      <c r="RG85" s="4"/>
      <c r="RH85" s="4"/>
      <c r="RI85" s="4"/>
      <c r="RJ85" s="4"/>
      <c r="RK85" s="4"/>
      <c r="RL85" s="4"/>
      <c r="RM85" s="4"/>
      <c r="RN85" s="4"/>
      <c r="RO85" s="4"/>
      <c r="RP85" s="4"/>
      <c r="RQ85" s="4"/>
      <c r="RR85" s="4"/>
      <c r="RS85" s="4"/>
      <c r="RT85" s="4"/>
      <c r="RU85" s="4"/>
      <c r="RV85" s="4"/>
      <c r="RW85" s="4"/>
      <c r="RX85" s="4"/>
      <c r="RY85" s="4"/>
      <c r="RZ85" s="4"/>
      <c r="SA85" s="4"/>
      <c r="SB85" s="4"/>
      <c r="SC85" s="4"/>
      <c r="SD85" s="4"/>
      <c r="SE85" s="4"/>
      <c r="SF85" s="4"/>
      <c r="SG85" s="4"/>
      <c r="SH85" s="4"/>
      <c r="SI85" s="4"/>
      <c r="SJ85" s="4"/>
      <c r="SK85" s="4"/>
      <c r="SL85" s="4"/>
      <c r="SM85" s="4"/>
      <c r="SN85" s="4"/>
      <c r="SO85" s="4"/>
      <c r="SP85" s="4"/>
      <c r="SQ85" s="4"/>
      <c r="SR85" s="4"/>
      <c r="SS85" s="4"/>
      <c r="ST85" s="4"/>
      <c r="SU85" s="4"/>
      <c r="SV85" s="4"/>
      <c r="SW85" s="4"/>
      <c r="SX85" s="4"/>
      <c r="SY85" s="4"/>
      <c r="SZ85" s="4"/>
      <c r="TA85" s="4"/>
      <c r="TB85" s="4"/>
      <c r="TC85" s="4"/>
      <c r="TD85" s="4"/>
      <c r="TE85" s="4"/>
      <c r="TF85" s="4"/>
      <c r="TG85" s="4"/>
      <c r="TH85" s="4"/>
      <c r="TI85" s="4"/>
      <c r="TJ85" s="4"/>
      <c r="TK85" s="4"/>
      <c r="TL85" s="4"/>
      <c r="TM85" s="4"/>
      <c r="TN85" s="4"/>
      <c r="TO85" s="4"/>
      <c r="TP85" s="4"/>
      <c r="TQ85" s="4"/>
      <c r="TR85" s="4"/>
      <c r="TS85" s="4"/>
      <c r="TT85" s="4"/>
      <c r="TU85" s="4"/>
      <c r="TV85" s="4"/>
      <c r="TW85" s="4"/>
      <c r="TX85" s="4"/>
      <c r="TY85" s="4"/>
      <c r="TZ85" s="4"/>
      <c r="UA85" s="4"/>
      <c r="UB85" s="4"/>
      <c r="UC85" s="4"/>
      <c r="UD85" s="4"/>
      <c r="UE85" s="4"/>
      <c r="UF85" s="4"/>
      <c r="UG85" s="4"/>
      <c r="UH85" s="4"/>
      <c r="UI85" s="4"/>
      <c r="UJ85" s="4"/>
      <c r="UK85" s="4"/>
      <c r="UL85" s="4"/>
      <c r="UM85" s="4"/>
      <c r="UN85" s="4"/>
      <c r="UO85" s="4"/>
      <c r="UP85" s="4"/>
      <c r="UQ85" s="4"/>
      <c r="UR85" s="4"/>
      <c r="US85" s="4"/>
      <c r="UT85" s="4"/>
      <c r="UU85" s="4"/>
      <c r="UV85" s="4"/>
      <c r="UW85" s="4"/>
      <c r="UX85" s="4"/>
      <c r="UY85" s="4"/>
      <c r="UZ85" s="4"/>
      <c r="VA85" s="4"/>
      <c r="VB85" s="4"/>
      <c r="VC85" s="4"/>
      <c r="VD85" s="4"/>
      <c r="VE85" s="4"/>
      <c r="VF85" s="4"/>
      <c r="VG85" s="4"/>
      <c r="VH85" s="4"/>
      <c r="VI85" s="4"/>
      <c r="VJ85" s="4"/>
      <c r="VK85" s="4"/>
      <c r="VL85" s="4"/>
      <c r="VM85" s="4"/>
      <c r="VN85" s="4"/>
      <c r="VO85" s="4"/>
      <c r="VP85" s="4"/>
      <c r="VQ85" s="4"/>
      <c r="VR85" s="4"/>
      <c r="VS85" s="4"/>
      <c r="VT85" s="4"/>
      <c r="VU85" s="4"/>
      <c r="VV85" s="4"/>
      <c r="VW85" s="4"/>
      <c r="VX85" s="4"/>
      <c r="VY85" s="4"/>
      <c r="VZ85" s="4"/>
      <c r="WA85" s="4"/>
      <c r="WB85" s="4"/>
      <c r="WC85" s="4"/>
      <c r="WD85" s="4"/>
      <c r="WE85" s="4"/>
      <c r="WF85" s="4"/>
      <c r="WG85" s="4"/>
      <c r="WH85" s="4"/>
      <c r="WI85" s="4"/>
      <c r="WJ85" s="4"/>
      <c r="WK85" s="4"/>
      <c r="WL85" s="4"/>
      <c r="WM85" s="4"/>
      <c r="WN85" s="4"/>
      <c r="WO85" s="4"/>
      <c r="WP85" s="4"/>
      <c r="WQ85" s="4"/>
      <c r="WR85" s="4"/>
      <c r="WS85" s="4"/>
      <c r="WT85" s="4"/>
      <c r="WU85" s="4"/>
      <c r="WV85" s="4"/>
      <c r="WW85" s="4"/>
      <c r="WX85" s="4"/>
      <c r="WY85" s="4"/>
      <c r="WZ85" s="4"/>
      <c r="XA85" s="4"/>
      <c r="XB85" s="4"/>
      <c r="XC85" s="4"/>
      <c r="XD85" s="4"/>
      <c r="XE85" s="4"/>
      <c r="XF85" s="4"/>
      <c r="XG85" s="4"/>
      <c r="XH85" s="4"/>
      <c r="XI85" s="4"/>
      <c r="XJ85" s="4"/>
      <c r="XK85" s="4"/>
      <c r="XL85" s="4"/>
      <c r="XM85" s="4"/>
      <c r="XN85" s="4"/>
      <c r="XO85" s="4"/>
      <c r="XP85" s="4"/>
      <c r="XQ85" s="4"/>
      <c r="XR85" s="4"/>
      <c r="XS85" s="4"/>
      <c r="XT85" s="4"/>
      <c r="XU85" s="4"/>
      <c r="XV85" s="4"/>
      <c r="XW85" s="4"/>
      <c r="XX85" s="4"/>
      <c r="XY85" s="4"/>
      <c r="XZ85" s="4"/>
      <c r="YA85" s="4"/>
      <c r="YB85" s="4"/>
      <c r="YC85" s="4"/>
      <c r="YD85" s="4"/>
      <c r="YE85" s="4"/>
      <c r="YF85" s="4"/>
      <c r="YG85" s="4"/>
      <c r="YH85" s="4"/>
      <c r="YI85" s="4"/>
      <c r="YJ85" s="4"/>
      <c r="YK85" s="4"/>
      <c r="YL85" s="4"/>
      <c r="YM85" s="4"/>
      <c r="YN85" s="4"/>
      <c r="YO85" s="4"/>
      <c r="YP85" s="4"/>
      <c r="YQ85" s="4"/>
      <c r="YR85" s="4"/>
      <c r="YS85" s="4"/>
      <c r="YT85" s="4"/>
      <c r="YU85" s="4"/>
      <c r="YV85" s="4"/>
      <c r="YW85" s="4"/>
      <c r="YX85" s="4"/>
      <c r="YY85" s="4"/>
      <c r="YZ85" s="4"/>
      <c r="ZA85" s="4"/>
      <c r="ZB85" s="4"/>
      <c r="ZC85" s="4"/>
      <c r="ZD85" s="4"/>
      <c r="ZE85" s="4"/>
      <c r="ZF85" s="4"/>
      <c r="ZG85" s="4"/>
      <c r="ZH85" s="4"/>
      <c r="ZI85" s="4"/>
      <c r="ZJ85" s="4"/>
      <c r="ZK85" s="4"/>
      <c r="ZL85" s="4"/>
      <c r="ZM85" s="4"/>
      <c r="ZN85" s="4"/>
      <c r="ZO85" s="4"/>
      <c r="ZP85" s="4"/>
      <c r="ZQ85" s="4"/>
      <c r="ZR85" s="4"/>
      <c r="ZS85" s="4"/>
      <c r="ZT85" s="4"/>
      <c r="ZU85" s="4"/>
      <c r="ZV85" s="4"/>
      <c r="ZW85" s="4"/>
      <c r="ZX85" s="4"/>
      <c r="ZY85" s="4"/>
      <c r="ZZ85" s="4"/>
      <c r="AAA85" s="4"/>
      <c r="AAB85" s="4"/>
      <c r="AAC85" s="4"/>
      <c r="AAD85" s="4"/>
      <c r="AAE85" s="4"/>
      <c r="AAF85" s="4"/>
      <c r="AAG85" s="4"/>
      <c r="AAH85" s="4"/>
      <c r="AAI85" s="4"/>
      <c r="AAJ85" s="4"/>
      <c r="AAK85" s="4"/>
      <c r="AAL85" s="4"/>
      <c r="AAM85" s="4"/>
      <c r="AAN85" s="4"/>
      <c r="AAO85" s="4"/>
      <c r="AAP85" s="4"/>
      <c r="AAQ85" s="4"/>
      <c r="AAR85" s="4"/>
      <c r="AAS85" s="4"/>
      <c r="AAT85" s="4"/>
      <c r="AAU85" s="4"/>
      <c r="AAV85" s="4"/>
      <c r="AAW85" s="4"/>
      <c r="AAX85" s="4"/>
      <c r="AAY85" s="4"/>
      <c r="AAZ85" s="4"/>
      <c r="ABA85" s="4"/>
      <c r="ABB85" s="4"/>
      <c r="ABC85" s="4"/>
      <c r="ABD85" s="4"/>
      <c r="ABE85" s="4"/>
      <c r="ABF85" s="4"/>
      <c r="ABG85" s="4"/>
      <c r="ABH85" s="4"/>
      <c r="ABI85" s="4"/>
      <c r="ABJ85" s="4"/>
      <c r="ABK85" s="4"/>
      <c r="ABL85" s="4"/>
      <c r="ABM85" s="4"/>
      <c r="ABN85" s="4"/>
      <c r="ABO85" s="4"/>
      <c r="ABP85" s="4"/>
      <c r="ABQ85" s="4"/>
      <c r="ABR85" s="4"/>
      <c r="ABS85" s="4"/>
      <c r="ABT85" s="4"/>
      <c r="ABU85" s="4"/>
      <c r="ABV85" s="4"/>
      <c r="ABW85" s="4"/>
      <c r="ABX85" s="4"/>
      <c r="ABY85" s="4"/>
      <c r="ABZ85" s="4"/>
      <c r="ACA85" s="4"/>
      <c r="ACB85" s="4"/>
      <c r="ACC85" s="4"/>
      <c r="ACD85" s="4"/>
      <c r="ACE85" s="4"/>
      <c r="ACF85" s="4"/>
      <c r="ACG85" s="4"/>
      <c r="ACH85" s="4"/>
      <c r="ACI85" s="4"/>
      <c r="ACJ85" s="4"/>
      <c r="ACK85" s="4"/>
      <c r="ACL85" s="4"/>
      <c r="ACM85" s="4"/>
      <c r="ACN85" s="4"/>
      <c r="ACO85" s="4"/>
      <c r="ACP85" s="4"/>
      <c r="ACQ85" s="4"/>
      <c r="ACR85" s="4"/>
      <c r="ACS85" s="4"/>
      <c r="ACT85" s="4"/>
      <c r="ACU85" s="4"/>
      <c r="ACV85" s="4"/>
      <c r="ACW85" s="4"/>
      <c r="ACX85" s="4"/>
      <c r="ACY85" s="4"/>
      <c r="ACZ85" s="4"/>
      <c r="ADA85" s="4"/>
      <c r="ADB85" s="4"/>
      <c r="ADC85" s="4"/>
      <c r="ADD85" s="4"/>
      <c r="ADE85" s="4"/>
      <c r="ADF85" s="4"/>
      <c r="ADG85" s="4"/>
      <c r="ADH85" s="4"/>
      <c r="ADI85" s="4"/>
      <c r="ADJ85" s="4"/>
      <c r="ADK85" s="4"/>
      <c r="ADL85" s="4"/>
      <c r="ADM85" s="4"/>
      <c r="ADN85" s="4"/>
      <c r="ADO85" s="4"/>
      <c r="ADP85" s="4"/>
      <c r="ADQ85" s="4"/>
      <c r="ADR85" s="4"/>
      <c r="ADS85" s="4"/>
      <c r="ADT85" s="4"/>
      <c r="ADU85" s="4"/>
      <c r="ADV85" s="4"/>
      <c r="ADW85" s="4"/>
      <c r="ADX85" s="4"/>
      <c r="ADY85" s="4"/>
      <c r="ADZ85" s="4"/>
      <c r="AEA85" s="4"/>
      <c r="AEB85" s="4"/>
      <c r="AEC85" s="4"/>
      <c r="AED85" s="4"/>
      <c r="AEE85" s="4"/>
      <c r="AEF85" s="4"/>
      <c r="AEG85" s="4"/>
      <c r="AEH85" s="4"/>
      <c r="AEI85" s="4"/>
      <c r="AEJ85" s="4"/>
      <c r="AEK85" s="4"/>
      <c r="AEL85" s="4"/>
      <c r="AEM85" s="4"/>
      <c r="AEN85" s="4"/>
      <c r="AEO85" s="4"/>
      <c r="AEP85" s="4"/>
      <c r="AEQ85" s="4"/>
      <c r="AER85" s="4"/>
      <c r="AES85" s="4"/>
      <c r="AET85" s="4"/>
      <c r="AEU85" s="4"/>
      <c r="AEV85" s="4"/>
      <c r="AEW85" s="4"/>
      <c r="AEX85" s="4"/>
      <c r="AEY85" s="4"/>
      <c r="AEZ85" s="4"/>
      <c r="AFA85" s="4"/>
      <c r="AFB85" s="4"/>
      <c r="AFC85" s="4"/>
      <c r="AFD85" s="4"/>
      <c r="AFE85" s="4"/>
      <c r="AFF85" s="4"/>
      <c r="AFG85" s="4"/>
      <c r="AFH85" s="4"/>
      <c r="AFI85" s="4"/>
      <c r="AFJ85" s="4"/>
      <c r="AFK85" s="4"/>
      <c r="AFL85" s="4"/>
      <c r="AFM85" s="4"/>
      <c r="AFN85" s="4"/>
      <c r="AFO85" s="4"/>
      <c r="AFP85" s="4"/>
      <c r="AFQ85" s="4"/>
      <c r="AFR85" s="4"/>
      <c r="AFS85" s="4"/>
      <c r="AFT85" s="4"/>
      <c r="AFU85" s="4"/>
      <c r="AFV85" s="4"/>
      <c r="AFW85" s="4"/>
      <c r="AFX85" s="4"/>
      <c r="AFY85" s="4"/>
      <c r="AFZ85" s="4"/>
      <c r="AGA85" s="4"/>
      <c r="AGB85" s="4"/>
      <c r="AGC85" s="4"/>
      <c r="AGD85" s="4"/>
      <c r="AGE85" s="4"/>
      <c r="AGF85" s="4"/>
      <c r="AGG85" s="4"/>
      <c r="AGH85" s="4"/>
      <c r="AGI85" s="4"/>
      <c r="AGJ85" s="4"/>
      <c r="AGK85" s="4"/>
      <c r="AGL85" s="4"/>
      <c r="AGM85" s="4"/>
      <c r="AGN85" s="4"/>
      <c r="AGO85" s="4"/>
      <c r="AGP85" s="4"/>
      <c r="AGQ85" s="4"/>
      <c r="AGR85" s="4"/>
      <c r="AGS85" s="4"/>
      <c r="AGT85" s="4"/>
      <c r="AGU85" s="4"/>
      <c r="AGV85" s="4"/>
      <c r="AGW85" s="4"/>
      <c r="AGX85" s="4"/>
      <c r="AGY85" s="4"/>
      <c r="AGZ85" s="4"/>
      <c r="AHA85" s="4"/>
      <c r="AHB85" s="4"/>
      <c r="AHC85" s="4"/>
      <c r="AHD85" s="4"/>
      <c r="AHE85" s="4"/>
      <c r="AHF85" s="4"/>
      <c r="AHG85" s="4"/>
      <c r="AHH85" s="4"/>
      <c r="AHI85" s="4"/>
      <c r="AHJ85" s="4"/>
      <c r="AHK85" s="4"/>
      <c r="AHL85" s="4"/>
      <c r="AHM85" s="4"/>
      <c r="AHN85" s="4"/>
      <c r="AHO85" s="4"/>
      <c r="AHP85" s="4"/>
      <c r="AHQ85" s="4"/>
      <c r="AHR85" s="4"/>
      <c r="AHS85" s="4"/>
      <c r="AHT85" s="4"/>
      <c r="AHU85" s="4"/>
      <c r="AHV85" s="4"/>
      <c r="AHW85" s="4"/>
      <c r="AHX85" s="4"/>
      <c r="AHY85" s="4"/>
      <c r="AHZ85" s="4"/>
      <c r="AIA85" s="4"/>
      <c r="AIB85" s="4"/>
      <c r="AIC85" s="4"/>
      <c r="AID85" s="4"/>
      <c r="AIE85" s="4"/>
      <c r="AIF85" s="4"/>
      <c r="AIG85" s="4"/>
      <c r="AIH85" s="4"/>
      <c r="AII85" s="4"/>
      <c r="AIJ85" s="4"/>
      <c r="AIK85" s="4"/>
      <c r="AIL85" s="4"/>
      <c r="AIM85" s="4"/>
      <c r="AIN85" s="4"/>
      <c r="AIO85" s="4"/>
      <c r="AIP85" s="4"/>
      <c r="AIQ85" s="4"/>
      <c r="AIR85" s="4"/>
      <c r="AIS85" s="4"/>
      <c r="AIT85" s="4"/>
      <c r="AIU85" s="4"/>
      <c r="AIV85" s="4"/>
      <c r="AIW85" s="4"/>
      <c r="AIX85" s="4"/>
      <c r="AIY85" s="4"/>
      <c r="AIZ85" s="4"/>
      <c r="AJA85" s="4"/>
      <c r="AJB85" s="4"/>
      <c r="AJC85" s="4"/>
      <c r="AJD85" s="4"/>
      <c r="AJE85" s="4"/>
      <c r="AJF85" s="4"/>
      <c r="AJG85" s="4"/>
      <c r="AJH85" s="4"/>
      <c r="AJI85" s="4"/>
      <c r="AJJ85" s="4"/>
      <c r="AJK85" s="4"/>
      <c r="AJL85" s="4"/>
      <c r="AJM85" s="4"/>
      <c r="AJN85" s="4"/>
      <c r="AJO85" s="4"/>
      <c r="AJP85" s="4"/>
      <c r="AJQ85" s="4"/>
      <c r="AJR85" s="4"/>
      <c r="AJS85" s="4"/>
      <c r="AJT85" s="4"/>
      <c r="AJU85" s="4"/>
      <c r="AJV85" s="4"/>
      <c r="AJW85" s="4"/>
      <c r="AJX85" s="4"/>
      <c r="AJY85" s="4"/>
      <c r="AJZ85" s="4"/>
      <c r="AKA85" s="4"/>
      <c r="AKB85" s="4"/>
      <c r="AKC85" s="4"/>
      <c r="AKD85" s="4"/>
      <c r="AKE85" s="4"/>
      <c r="AKF85" s="4"/>
      <c r="AKG85" s="4"/>
      <c r="AKH85" s="4"/>
      <c r="AKI85" s="4"/>
      <c r="AKJ85" s="4"/>
      <c r="AKK85" s="4"/>
      <c r="AKL85" s="4"/>
      <c r="AKM85" s="4"/>
      <c r="AKN85" s="4"/>
      <c r="AKO85" s="4"/>
      <c r="AKP85" s="4"/>
      <c r="AKQ85" s="4"/>
      <c r="AKR85" s="4"/>
      <c r="AKS85" s="4"/>
      <c r="AKT85" s="4"/>
      <c r="AKU85" s="4"/>
      <c r="AKV85" s="4"/>
      <c r="AKW85" s="4"/>
      <c r="AKX85" s="4"/>
      <c r="AKY85" s="4"/>
      <c r="AKZ85" s="4"/>
      <c r="ALA85" s="4"/>
      <c r="ALB85" s="4"/>
      <c r="ALC85" s="4"/>
      <c r="ALD85" s="4"/>
      <c r="ALE85" s="4"/>
      <c r="ALF85" s="4"/>
      <c r="ALG85" s="4"/>
      <c r="ALH85" s="4"/>
      <c r="ALI85" s="4"/>
      <c r="ALJ85" s="4"/>
      <c r="ALK85" s="4"/>
      <c r="ALL85" s="4"/>
      <c r="ALM85" s="4"/>
      <c r="ALN85" s="4"/>
      <c r="ALO85" s="4"/>
      <c r="ALP85" s="4"/>
      <c r="ALQ85" s="4"/>
      <c r="ALR85" s="4"/>
      <c r="ALS85" s="4"/>
      <c r="ALT85" s="4"/>
      <c r="ALU85" s="4"/>
      <c r="ALV85" s="4"/>
      <c r="ALW85" s="4"/>
      <c r="ALX85" s="4"/>
      <c r="ALY85" s="4"/>
      <c r="ALZ85" s="4"/>
      <c r="AMA85" s="4"/>
      <c r="AMB85" s="4"/>
      <c r="AMC85" s="4"/>
      <c r="AMD85" s="4"/>
      <c r="AME85" s="4"/>
      <c r="AMF85" s="4"/>
      <c r="AMG85" s="4"/>
      <c r="AMH85" s="4"/>
      <c r="AMI85" s="4"/>
      <c r="AMJ85" s="4"/>
      <c r="AMK85" s="4"/>
      <c r="AML85" s="4"/>
      <c r="AMM85" s="4"/>
      <c r="AMN85" s="4"/>
      <c r="AMO85" s="4"/>
      <c r="AMP85" s="4"/>
      <c r="AMQ85" s="4"/>
      <c r="AMR85" s="4"/>
      <c r="AMS85" s="4"/>
      <c r="AMT85" s="4"/>
      <c r="AMU85" s="4"/>
      <c r="AMV85" s="4"/>
      <c r="AMW85" s="4"/>
      <c r="AMX85" s="4"/>
      <c r="AMY85" s="4"/>
      <c r="AMZ85" s="4"/>
      <c r="ANA85" s="4"/>
      <c r="ANB85" s="4"/>
      <c r="ANC85" s="4"/>
      <c r="AND85" s="4"/>
      <c r="ANE85" s="4"/>
      <c r="ANF85" s="4"/>
      <c r="ANG85" s="4"/>
      <c r="ANH85" s="4"/>
      <c r="ANI85" s="4"/>
      <c r="ANJ85" s="4"/>
      <c r="ANK85" s="4"/>
      <c r="ANL85" s="4"/>
      <c r="ANM85" s="4"/>
      <c r="ANN85" s="4"/>
      <c r="ANO85" s="4"/>
      <c r="ANP85" s="4"/>
      <c r="ANQ85" s="4"/>
      <c r="ANR85" s="4"/>
      <c r="ANS85" s="4"/>
      <c r="ANT85" s="4"/>
      <c r="ANU85" s="4"/>
      <c r="ANV85" s="4"/>
      <c r="ANW85" s="4"/>
      <c r="ANX85" s="4"/>
      <c r="ANY85" s="4"/>
      <c r="ANZ85" s="4"/>
      <c r="AOA85" s="4"/>
      <c r="AOB85" s="4"/>
      <c r="AOC85" s="4"/>
      <c r="AOD85" s="4"/>
      <c r="AOE85" s="4"/>
      <c r="AOF85" s="4"/>
      <c r="AOG85" s="4"/>
      <c r="AOH85" s="4"/>
      <c r="AOI85" s="4"/>
      <c r="AOJ85" s="4"/>
      <c r="AOK85" s="4"/>
      <c r="AOL85" s="4"/>
      <c r="AOM85" s="4"/>
      <c r="AON85" s="4"/>
      <c r="AOO85" s="4"/>
      <c r="AOP85" s="4"/>
      <c r="AOQ85" s="4"/>
      <c r="AOR85" s="4"/>
      <c r="AOS85" s="4"/>
      <c r="AOT85" s="4"/>
      <c r="AOU85" s="4"/>
      <c r="AOV85" s="4"/>
      <c r="AOW85" s="4"/>
      <c r="AOX85" s="4"/>
      <c r="AOY85" s="4"/>
      <c r="AOZ85" s="4"/>
      <c r="APA85" s="4"/>
      <c r="APB85" s="4"/>
      <c r="APC85" s="4"/>
      <c r="APD85" s="4"/>
      <c r="APE85" s="4"/>
      <c r="APF85" s="4"/>
      <c r="APG85" s="4"/>
      <c r="APH85" s="4"/>
      <c r="API85" s="4"/>
      <c r="APJ85" s="4"/>
      <c r="APK85" s="4"/>
      <c r="APL85" s="4"/>
      <c r="APM85" s="4"/>
      <c r="APN85" s="4"/>
      <c r="APO85" s="4"/>
      <c r="APP85" s="4"/>
      <c r="APQ85" s="4"/>
      <c r="APR85" s="4"/>
      <c r="APS85" s="4"/>
      <c r="APT85" s="4"/>
      <c r="APU85" s="4"/>
      <c r="APV85" s="4"/>
      <c r="APW85" s="4"/>
      <c r="APX85" s="4"/>
      <c r="APY85" s="4"/>
      <c r="APZ85" s="4"/>
      <c r="AQA85" s="4"/>
      <c r="AQB85" s="4"/>
      <c r="AQC85" s="4"/>
      <c r="AQD85" s="4"/>
      <c r="AQE85" s="4"/>
      <c r="AQF85" s="4"/>
      <c r="AQG85" s="4"/>
      <c r="AQH85" s="4"/>
      <c r="AQI85" s="4"/>
      <c r="AQJ85" s="4"/>
      <c r="AQK85" s="4"/>
      <c r="AQL85" s="4"/>
      <c r="AQM85" s="4"/>
      <c r="AQN85" s="4"/>
      <c r="AQO85" s="4"/>
      <c r="AQP85" s="4"/>
      <c r="AQQ85" s="4"/>
      <c r="AQR85" s="4"/>
      <c r="AQS85" s="4"/>
      <c r="AQT85" s="4"/>
      <c r="AQU85" s="4"/>
      <c r="AQV85" s="4"/>
      <c r="AQW85" s="4"/>
      <c r="AQX85" s="4"/>
      <c r="AQY85" s="4"/>
      <c r="AQZ85" s="4"/>
      <c r="ARA85" s="4"/>
      <c r="ARB85" s="4"/>
      <c r="ARC85" s="4"/>
      <c r="ARD85" s="4"/>
      <c r="ARE85" s="4"/>
      <c r="ARF85" s="4"/>
      <c r="ARG85" s="4"/>
      <c r="ARH85" s="4"/>
      <c r="ARI85" s="4"/>
      <c r="ARJ85" s="4"/>
      <c r="ARK85" s="4"/>
      <c r="ARL85" s="4"/>
      <c r="ARM85" s="4"/>
      <c r="ARN85" s="4"/>
      <c r="ARO85" s="4"/>
      <c r="ARP85" s="4"/>
      <c r="ARQ85" s="4"/>
      <c r="ARR85" s="4"/>
      <c r="ARS85" s="4"/>
      <c r="ART85" s="4"/>
      <c r="ARU85" s="4"/>
      <c r="ARV85" s="4"/>
      <c r="ARW85" s="4"/>
      <c r="ARX85" s="4"/>
      <c r="ARY85" s="4"/>
      <c r="ARZ85" s="4"/>
      <c r="ASA85" s="4"/>
      <c r="ASB85" s="4"/>
      <c r="ASC85" s="4"/>
      <c r="ASD85" s="4"/>
      <c r="ASE85" s="4"/>
      <c r="ASF85" s="4"/>
      <c r="ASG85" s="4"/>
      <c r="ASH85" s="4"/>
      <c r="ASI85" s="4"/>
      <c r="ASJ85" s="4"/>
      <c r="ASK85" s="4"/>
      <c r="ASL85" s="4"/>
      <c r="ASM85" s="4"/>
      <c r="ASN85" s="4"/>
      <c r="ASO85" s="4"/>
      <c r="ASP85" s="4"/>
      <c r="ASQ85" s="4"/>
      <c r="ASR85" s="4"/>
      <c r="ASS85" s="4"/>
      <c r="AST85" s="4"/>
      <c r="ASU85" s="4"/>
      <c r="ASV85" s="4"/>
      <c r="ASW85" s="4"/>
      <c r="ASX85" s="4"/>
      <c r="ASY85" s="4"/>
      <c r="ASZ85" s="4"/>
      <c r="ATA85" s="4"/>
      <c r="ATB85" s="4"/>
      <c r="ATC85" s="4"/>
      <c r="ATD85" s="4"/>
      <c r="ATE85" s="4"/>
      <c r="ATF85" s="4"/>
      <c r="ATG85" s="4"/>
      <c r="ATH85" s="4"/>
      <c r="ATI85" s="4"/>
      <c r="ATJ85" s="4"/>
      <c r="ATK85" s="4"/>
      <c r="ATL85" s="4"/>
      <c r="ATM85" s="4"/>
      <c r="ATN85" s="4"/>
      <c r="ATO85" s="4"/>
      <c r="ATP85" s="4"/>
      <c r="ATQ85" s="4"/>
      <c r="ATR85" s="4"/>
      <c r="ATS85" s="4"/>
      <c r="ATT85" s="4"/>
      <c r="ATU85" s="4"/>
      <c r="ATV85" s="4"/>
      <c r="ATW85" s="4"/>
      <c r="ATX85" s="4"/>
      <c r="ATY85" s="4"/>
      <c r="ATZ85" s="4"/>
      <c r="AUA85" s="4"/>
      <c r="AUB85" s="4"/>
      <c r="AUC85" s="4"/>
      <c r="AUD85" s="4"/>
      <c r="AUE85" s="4"/>
      <c r="AUF85" s="4"/>
      <c r="AUG85" s="4"/>
      <c r="AUH85" s="4"/>
      <c r="AUI85" s="4"/>
      <c r="AUJ85" s="4"/>
      <c r="AUK85" s="4"/>
      <c r="AUL85" s="4"/>
      <c r="AUM85" s="4"/>
      <c r="AUN85" s="4"/>
      <c r="AUO85" s="4"/>
      <c r="AUP85" s="4"/>
      <c r="AUQ85" s="4"/>
      <c r="AUR85" s="4"/>
      <c r="AUS85" s="4"/>
      <c r="AUT85" s="4"/>
      <c r="AUU85" s="4"/>
      <c r="AUV85" s="4"/>
      <c r="AUW85" s="4"/>
      <c r="AUX85" s="4"/>
      <c r="AUY85" s="4"/>
      <c r="AUZ85" s="4"/>
      <c r="AVA85" s="4"/>
      <c r="AVB85" s="4"/>
      <c r="AVC85" s="4"/>
      <c r="AVD85" s="4"/>
      <c r="AVE85" s="4"/>
      <c r="AVF85" s="4"/>
      <c r="AVG85" s="4"/>
      <c r="AVH85" s="4"/>
      <c r="AVI85" s="4"/>
      <c r="AVJ85" s="4"/>
      <c r="AVK85" s="4"/>
      <c r="AVL85" s="4"/>
      <c r="AVM85" s="4"/>
      <c r="AVN85" s="4"/>
      <c r="AVO85" s="4"/>
      <c r="AVP85" s="4"/>
      <c r="AVQ85" s="4"/>
      <c r="AVR85" s="4"/>
      <c r="AVS85" s="4"/>
      <c r="AVT85" s="4"/>
      <c r="AVU85" s="4"/>
      <c r="AVV85" s="4"/>
      <c r="AVW85" s="4"/>
      <c r="AVX85" s="4"/>
      <c r="AVY85" s="4"/>
      <c r="AVZ85" s="4"/>
      <c r="AWA85" s="4"/>
      <c r="AWB85" s="4"/>
      <c r="AWC85" s="4"/>
      <c r="AWD85" s="4"/>
      <c r="AWE85" s="4"/>
      <c r="AWF85" s="4"/>
      <c r="AWG85" s="4"/>
      <c r="AWH85" s="4"/>
      <c r="AWI85" s="4"/>
      <c r="AWJ85" s="4"/>
      <c r="AWK85" s="4"/>
      <c r="AWL85" s="4"/>
      <c r="AWM85" s="4"/>
      <c r="AWN85" s="4"/>
      <c r="AWO85" s="4"/>
      <c r="AWP85" s="4"/>
      <c r="AWQ85" s="4"/>
      <c r="AWR85" s="4"/>
      <c r="AWS85" s="4"/>
      <c r="AWT85" s="4"/>
      <c r="AWU85" s="4"/>
      <c r="AWV85" s="4"/>
      <c r="AWW85" s="4"/>
      <c r="AWX85" s="4"/>
      <c r="AWY85" s="4"/>
      <c r="AWZ85" s="4"/>
      <c r="AXA85" s="4"/>
      <c r="AXB85" s="4"/>
      <c r="AXC85" s="4"/>
      <c r="AXD85" s="4"/>
      <c r="AXE85" s="4"/>
      <c r="AXF85" s="4"/>
      <c r="AXG85" s="4"/>
      <c r="AXH85" s="4"/>
      <c r="AXI85" s="4"/>
      <c r="AXJ85" s="4"/>
      <c r="AXK85" s="4"/>
      <c r="AXL85" s="4"/>
      <c r="AXM85" s="4"/>
      <c r="AXN85" s="4"/>
      <c r="AXO85" s="4"/>
      <c r="AXP85" s="4"/>
      <c r="AXQ85" s="4"/>
      <c r="AXR85" s="4"/>
      <c r="AXS85" s="4"/>
      <c r="AXT85" s="4"/>
      <c r="AXU85" s="4"/>
      <c r="AXV85" s="4"/>
      <c r="AXW85" s="4"/>
      <c r="AXX85" s="4"/>
      <c r="AXY85" s="4"/>
      <c r="AXZ85" s="4"/>
      <c r="AYA85" s="4"/>
      <c r="AYB85" s="4"/>
      <c r="AYC85" s="4"/>
      <c r="AYD85" s="4"/>
      <c r="AYE85" s="4"/>
      <c r="AYF85" s="4"/>
      <c r="AYG85" s="4"/>
      <c r="AYH85" s="4"/>
      <c r="AYI85" s="4"/>
      <c r="AYJ85" s="4"/>
      <c r="AYK85" s="4"/>
      <c r="AYL85" s="4"/>
      <c r="AYM85" s="4"/>
      <c r="AYN85" s="4"/>
      <c r="AYO85" s="4"/>
      <c r="AYP85" s="4"/>
      <c r="AYQ85" s="4"/>
      <c r="AYR85" s="4"/>
      <c r="AYS85" s="4"/>
      <c r="AYT85" s="4"/>
      <c r="AYU85" s="4"/>
      <c r="AYV85" s="4"/>
      <c r="AYW85" s="4"/>
      <c r="AYX85" s="4"/>
      <c r="AYY85" s="4"/>
      <c r="AYZ85" s="4"/>
      <c r="AZA85" s="4"/>
      <c r="AZB85" s="4"/>
      <c r="AZC85" s="4"/>
      <c r="AZD85" s="4"/>
      <c r="AZE85" s="4"/>
      <c r="AZF85" s="4"/>
      <c r="AZG85" s="4"/>
      <c r="AZH85" s="4"/>
      <c r="AZI85" s="4"/>
      <c r="AZJ85" s="4"/>
      <c r="AZK85" s="4"/>
      <c r="AZL85" s="4"/>
      <c r="AZM85" s="4"/>
      <c r="AZN85" s="4"/>
      <c r="AZO85" s="4"/>
      <c r="AZP85" s="4"/>
      <c r="AZQ85" s="4"/>
      <c r="AZR85" s="4"/>
      <c r="AZS85" s="4"/>
      <c r="AZT85" s="4"/>
      <c r="AZU85" s="4"/>
      <c r="AZV85" s="4"/>
      <c r="AZW85" s="4"/>
      <c r="AZX85" s="4"/>
      <c r="AZY85" s="4"/>
      <c r="AZZ85" s="4"/>
      <c r="BAA85" s="4"/>
      <c r="BAB85" s="4"/>
      <c r="BAC85" s="4"/>
      <c r="BAD85" s="4"/>
      <c r="BAE85" s="4"/>
      <c r="BAF85" s="4"/>
      <c r="BAG85" s="4"/>
      <c r="BAH85" s="4"/>
      <c r="BAI85" s="4"/>
      <c r="BAJ85" s="4"/>
      <c r="BAK85" s="4"/>
      <c r="BAL85" s="4"/>
      <c r="BAM85" s="4"/>
      <c r="BAN85" s="4"/>
      <c r="BAO85" s="4"/>
      <c r="BAP85" s="4"/>
      <c r="BAQ85" s="4"/>
      <c r="BAR85" s="4"/>
      <c r="BAS85" s="4"/>
      <c r="BAT85" s="4"/>
      <c r="BAU85" s="4"/>
      <c r="BAV85" s="4"/>
      <c r="BAW85" s="4"/>
      <c r="BAX85" s="4"/>
      <c r="BAY85" s="4"/>
      <c r="BAZ85" s="4"/>
      <c r="BBA85" s="4"/>
      <c r="BBB85" s="4"/>
      <c r="BBC85" s="4"/>
      <c r="BBD85" s="4"/>
      <c r="BBE85" s="4"/>
      <c r="BBF85" s="4"/>
      <c r="BBG85" s="4"/>
      <c r="BBH85" s="4"/>
      <c r="BBI85" s="4"/>
      <c r="BBJ85" s="4"/>
      <c r="BBK85" s="4"/>
      <c r="BBL85" s="4"/>
      <c r="BBM85" s="4"/>
      <c r="BBN85" s="4"/>
      <c r="BBO85" s="4"/>
      <c r="BBP85" s="4"/>
      <c r="BBQ85" s="4"/>
      <c r="BBR85" s="4"/>
      <c r="BBS85" s="4"/>
      <c r="BBT85" s="4"/>
      <c r="BBU85" s="4"/>
      <c r="BBV85" s="4"/>
      <c r="BBW85" s="4"/>
      <c r="BBX85" s="4"/>
      <c r="BBY85" s="4"/>
      <c r="BBZ85" s="4"/>
      <c r="BCA85" s="4"/>
      <c r="BCB85" s="4"/>
      <c r="BCC85" s="4"/>
      <c r="BCD85" s="4"/>
      <c r="BCE85" s="4"/>
      <c r="BCF85" s="4"/>
      <c r="BCG85" s="4"/>
      <c r="BCH85" s="4"/>
      <c r="BCI85" s="4"/>
      <c r="BCJ85" s="4"/>
      <c r="BCK85" s="4"/>
      <c r="BCL85" s="4"/>
      <c r="BCM85" s="4"/>
      <c r="BCN85" s="4"/>
      <c r="BCO85" s="4"/>
      <c r="BCP85" s="4"/>
      <c r="BCQ85" s="4"/>
      <c r="BCR85" s="4"/>
      <c r="BCS85" s="4"/>
      <c r="BCT85" s="4"/>
      <c r="BCU85" s="4"/>
      <c r="BCV85" s="4"/>
      <c r="BCW85" s="4"/>
      <c r="BCX85" s="4"/>
      <c r="BCY85" s="4"/>
      <c r="BCZ85" s="4"/>
      <c r="BDA85" s="4"/>
      <c r="BDB85" s="4"/>
      <c r="BDC85" s="4"/>
      <c r="BDD85" s="4"/>
      <c r="BDE85" s="4"/>
      <c r="BDF85" s="4"/>
      <c r="BDG85" s="4"/>
      <c r="BDH85" s="4"/>
      <c r="BDI85" s="4"/>
      <c r="BDJ85" s="4"/>
      <c r="BDK85" s="4"/>
      <c r="BDL85" s="4"/>
      <c r="BDM85" s="4"/>
      <c r="BDN85" s="4"/>
      <c r="BDO85" s="4"/>
      <c r="BDP85" s="4"/>
      <c r="BDQ85" s="4"/>
      <c r="BDR85" s="4"/>
      <c r="BDS85" s="4"/>
      <c r="BDT85" s="4"/>
      <c r="BDU85" s="4"/>
      <c r="BDV85" s="4"/>
      <c r="BDW85" s="4"/>
      <c r="BDX85" s="4"/>
      <c r="BDY85" s="4"/>
      <c r="BDZ85" s="4"/>
      <c r="BEA85" s="4"/>
      <c r="BEB85" s="4"/>
      <c r="BEC85" s="4"/>
      <c r="BED85" s="4"/>
      <c r="BEE85" s="4"/>
      <c r="BEF85" s="4"/>
      <c r="BEG85" s="4"/>
      <c r="BEH85" s="4"/>
      <c r="BEI85" s="4"/>
      <c r="BEJ85" s="4"/>
      <c r="BEK85" s="4"/>
      <c r="BEL85" s="4"/>
      <c r="BEM85" s="4"/>
      <c r="BEN85" s="4"/>
      <c r="BEO85" s="4"/>
      <c r="BEP85" s="4"/>
      <c r="BEQ85" s="4"/>
      <c r="BER85" s="4"/>
      <c r="BES85" s="4"/>
      <c r="BET85" s="4"/>
      <c r="BEU85" s="4"/>
      <c r="BEV85" s="4"/>
      <c r="BEW85" s="4"/>
      <c r="BEX85" s="4"/>
      <c r="BEY85" s="4"/>
      <c r="BEZ85" s="4"/>
      <c r="BFA85" s="4"/>
      <c r="BFB85" s="4"/>
      <c r="BFC85" s="4"/>
      <c r="BFD85" s="4"/>
      <c r="BFE85" s="4"/>
      <c r="BFF85" s="4"/>
      <c r="BFG85" s="4"/>
      <c r="BFH85" s="4"/>
      <c r="BFI85" s="4"/>
      <c r="BFJ85" s="4"/>
      <c r="BFK85" s="4"/>
      <c r="BFL85" s="4"/>
      <c r="BFM85" s="4"/>
      <c r="BFN85" s="4"/>
      <c r="BFO85" s="4"/>
      <c r="BFP85" s="4"/>
      <c r="BFQ85" s="4"/>
      <c r="BFR85" s="4"/>
      <c r="BFS85" s="4"/>
      <c r="BFT85" s="4"/>
      <c r="BFU85" s="4"/>
      <c r="BFV85" s="4"/>
      <c r="BFW85" s="4"/>
      <c r="BFX85" s="4"/>
      <c r="BFY85" s="4"/>
      <c r="BFZ85" s="4"/>
      <c r="BGA85" s="4"/>
      <c r="BGB85" s="4"/>
      <c r="BGC85" s="4"/>
      <c r="BGD85" s="4"/>
      <c r="BGE85" s="4"/>
      <c r="BGF85" s="4"/>
      <c r="BGG85" s="4"/>
      <c r="BGH85" s="4"/>
      <c r="BGI85" s="4"/>
      <c r="BGJ85" s="4"/>
      <c r="BGK85" s="4"/>
      <c r="BGL85" s="4"/>
      <c r="BGM85" s="4"/>
      <c r="BGN85" s="4"/>
      <c r="BGO85" s="4"/>
      <c r="BGP85" s="4"/>
      <c r="BGQ85" s="4"/>
      <c r="BGR85" s="4"/>
      <c r="BGS85" s="4"/>
      <c r="BGT85" s="4"/>
      <c r="BGU85" s="4"/>
      <c r="BGV85" s="4"/>
      <c r="BGW85" s="4"/>
      <c r="BGX85" s="4"/>
      <c r="BGY85" s="4"/>
      <c r="BGZ85" s="4"/>
      <c r="BHA85" s="4"/>
      <c r="BHB85" s="4"/>
      <c r="BHC85" s="4"/>
      <c r="BHD85" s="4"/>
      <c r="BHE85" s="4"/>
      <c r="BHF85" s="4"/>
      <c r="BHG85" s="4"/>
      <c r="BHH85" s="4"/>
      <c r="BHI85" s="4"/>
      <c r="BHJ85" s="4"/>
      <c r="BHK85" s="4"/>
      <c r="BHL85" s="4"/>
      <c r="BHM85" s="4"/>
      <c r="BHN85" s="4"/>
      <c r="BHO85" s="4"/>
      <c r="BHP85" s="4"/>
      <c r="BHQ85" s="4"/>
      <c r="BHR85" s="4"/>
      <c r="BHS85" s="4"/>
      <c r="BHT85" s="4"/>
      <c r="BHU85" s="4"/>
      <c r="BHV85" s="4"/>
      <c r="BHW85" s="4"/>
      <c r="BHX85" s="4"/>
      <c r="BHY85" s="4"/>
      <c r="BHZ85" s="4"/>
      <c r="BIA85" s="4"/>
      <c r="BIB85" s="4"/>
      <c r="BIC85" s="4"/>
      <c r="BID85" s="4"/>
      <c r="BIE85" s="4"/>
      <c r="BIF85" s="4"/>
      <c r="BIG85" s="4"/>
      <c r="BIH85" s="4"/>
      <c r="BII85" s="4"/>
      <c r="BIJ85" s="4"/>
      <c r="BIK85" s="4"/>
      <c r="BIL85" s="4"/>
      <c r="BIM85" s="4"/>
      <c r="BIN85" s="4"/>
      <c r="BIO85" s="4"/>
      <c r="BIP85" s="4"/>
      <c r="BIQ85" s="4"/>
      <c r="BIR85" s="4"/>
      <c r="BIS85" s="4"/>
      <c r="BIT85" s="4"/>
      <c r="BIU85" s="4"/>
      <c r="BIV85" s="4"/>
      <c r="BIW85" s="4"/>
      <c r="BIX85" s="4"/>
      <c r="BIY85" s="4"/>
      <c r="BIZ85" s="4"/>
      <c r="BJA85" s="4"/>
      <c r="BJB85" s="4"/>
      <c r="BJC85" s="4"/>
      <c r="BJD85" s="4"/>
      <c r="BJE85" s="4"/>
      <c r="BJF85" s="4"/>
      <c r="BJG85" s="4"/>
      <c r="BJH85" s="4"/>
      <c r="BJI85" s="4"/>
      <c r="BJJ85" s="4"/>
      <c r="BJK85" s="4"/>
      <c r="BJL85" s="4"/>
      <c r="BJM85" s="4"/>
      <c r="BJN85" s="4"/>
      <c r="BJO85" s="4"/>
      <c r="BJP85" s="4"/>
      <c r="BJQ85" s="4"/>
      <c r="BJR85" s="4"/>
      <c r="BJS85" s="4"/>
      <c r="BJT85" s="4"/>
      <c r="BJU85" s="4"/>
      <c r="BJV85" s="4"/>
      <c r="BJW85" s="4"/>
      <c r="BJX85" s="4"/>
      <c r="BJY85" s="4"/>
      <c r="BJZ85" s="4"/>
      <c r="BKA85" s="4"/>
      <c r="BKB85" s="4"/>
      <c r="BKC85" s="4"/>
      <c r="BKD85" s="4"/>
      <c r="BKE85" s="4"/>
      <c r="BKF85" s="4"/>
      <c r="BKG85" s="4"/>
      <c r="BKH85" s="4"/>
      <c r="BKI85" s="4"/>
      <c r="BKJ85" s="4"/>
      <c r="BKK85" s="4"/>
      <c r="BKL85" s="4"/>
      <c r="BKM85" s="4"/>
      <c r="BKN85" s="4"/>
      <c r="BKO85" s="4"/>
      <c r="BKP85" s="4"/>
      <c r="BKQ85" s="4"/>
      <c r="BKR85" s="4"/>
      <c r="BKS85" s="4"/>
      <c r="BKT85" s="4"/>
      <c r="BKU85" s="4"/>
      <c r="BKV85" s="4"/>
      <c r="BKW85" s="4"/>
      <c r="BKX85" s="4"/>
      <c r="BKY85" s="4"/>
      <c r="BKZ85" s="4"/>
      <c r="BLA85" s="4"/>
      <c r="BLB85" s="4"/>
      <c r="BLC85" s="4"/>
      <c r="BLD85" s="4"/>
      <c r="BLE85" s="4"/>
      <c r="BLF85" s="4"/>
      <c r="BLG85" s="4"/>
      <c r="BLH85" s="4"/>
      <c r="BLI85" s="4"/>
      <c r="BLJ85" s="4"/>
      <c r="BLK85" s="4"/>
      <c r="BLL85" s="4"/>
      <c r="BLM85" s="4"/>
      <c r="BLN85" s="4"/>
      <c r="BLO85" s="4"/>
      <c r="BLP85" s="4"/>
      <c r="BLQ85" s="4"/>
      <c r="BLR85" s="4"/>
      <c r="BLS85" s="4"/>
      <c r="BLT85" s="4"/>
      <c r="BLU85" s="4"/>
      <c r="BLV85" s="4"/>
      <c r="BLW85" s="4"/>
      <c r="BLX85" s="4"/>
      <c r="BLY85" s="4"/>
      <c r="BLZ85" s="4"/>
      <c r="BMA85" s="4"/>
      <c r="BMB85" s="4"/>
      <c r="BMC85" s="4"/>
      <c r="BMD85" s="4"/>
      <c r="BME85" s="4"/>
      <c r="BMF85" s="4"/>
      <c r="BMG85" s="4"/>
      <c r="BMH85" s="4"/>
      <c r="BMI85" s="4"/>
      <c r="BMJ85" s="4"/>
      <c r="BMK85" s="4"/>
      <c r="BML85" s="4"/>
      <c r="BMM85" s="4"/>
      <c r="BMN85" s="4"/>
      <c r="BMO85" s="4"/>
      <c r="BMP85" s="4"/>
      <c r="BMQ85" s="4"/>
      <c r="BMR85" s="4"/>
      <c r="BMS85" s="4"/>
      <c r="BMT85" s="4"/>
      <c r="BMU85" s="4"/>
      <c r="BMV85" s="4"/>
      <c r="BMW85" s="4"/>
      <c r="BMX85" s="4"/>
      <c r="BMY85" s="4"/>
      <c r="BMZ85" s="4"/>
      <c r="BNA85" s="4"/>
      <c r="BNB85" s="4"/>
      <c r="BNC85" s="4"/>
      <c r="BND85" s="4"/>
      <c r="BNE85" s="4"/>
      <c r="BNF85" s="4"/>
      <c r="BNG85" s="4"/>
      <c r="BNH85" s="4"/>
      <c r="BNI85" s="4"/>
      <c r="BNJ85" s="4"/>
      <c r="BNK85" s="4"/>
      <c r="BNL85" s="4"/>
      <c r="BNM85" s="4"/>
      <c r="BNN85" s="4"/>
      <c r="BNO85" s="4"/>
      <c r="BNP85" s="4"/>
      <c r="BNQ85" s="4"/>
      <c r="BNR85" s="4"/>
      <c r="BNS85" s="4"/>
      <c r="BNT85" s="4"/>
      <c r="BNU85" s="4"/>
      <c r="BNV85" s="4"/>
      <c r="BNW85" s="4"/>
      <c r="BNX85" s="4"/>
      <c r="BNY85" s="4"/>
      <c r="BNZ85" s="4"/>
      <c r="BOA85" s="4"/>
      <c r="BOB85" s="4"/>
      <c r="BOC85" s="4"/>
      <c r="BOD85" s="4"/>
      <c r="BOE85" s="4"/>
      <c r="BOF85" s="4"/>
      <c r="BOG85" s="4"/>
      <c r="BOH85" s="4"/>
      <c r="BOI85" s="4"/>
      <c r="BOJ85" s="4"/>
      <c r="BOK85" s="4"/>
      <c r="BOL85" s="4"/>
      <c r="BOM85" s="4"/>
      <c r="BON85" s="4"/>
      <c r="BOO85" s="4"/>
      <c r="BOP85" s="4"/>
      <c r="BOQ85" s="4"/>
      <c r="BOR85" s="4"/>
      <c r="BOS85" s="4"/>
      <c r="BOT85" s="4"/>
      <c r="BOU85" s="4"/>
      <c r="BOV85" s="4"/>
      <c r="BOW85" s="4"/>
      <c r="BOX85" s="4"/>
      <c r="BOY85" s="4"/>
      <c r="BOZ85" s="4"/>
      <c r="BPA85" s="4"/>
      <c r="BPB85" s="4"/>
      <c r="BPC85" s="4"/>
      <c r="BPD85" s="4"/>
      <c r="BPE85" s="4"/>
      <c r="BPF85" s="4"/>
      <c r="BPG85" s="4"/>
      <c r="BPH85" s="4"/>
      <c r="BPI85" s="4"/>
      <c r="BPJ85" s="4"/>
      <c r="BPK85" s="4"/>
      <c r="BPL85" s="4"/>
      <c r="BPM85" s="4"/>
      <c r="BPN85" s="4"/>
      <c r="BPO85" s="4"/>
      <c r="BPP85" s="4"/>
      <c r="BPQ85" s="4"/>
      <c r="BPR85" s="4"/>
      <c r="BPS85" s="4"/>
      <c r="BPT85" s="4"/>
      <c r="BPU85" s="4"/>
      <c r="BPV85" s="4"/>
      <c r="BPW85" s="4"/>
      <c r="BPX85" s="4"/>
      <c r="BPY85" s="4"/>
      <c r="BPZ85" s="4"/>
      <c r="BQA85" s="4"/>
      <c r="BQB85" s="4"/>
      <c r="BQC85" s="4"/>
      <c r="BQD85" s="4"/>
      <c r="BQE85" s="4"/>
      <c r="BQF85" s="4"/>
      <c r="BQG85" s="4"/>
      <c r="BQH85" s="4"/>
      <c r="BQI85" s="4"/>
      <c r="BQJ85" s="4"/>
      <c r="BQK85" s="4"/>
      <c r="BQL85" s="4"/>
      <c r="BQM85" s="4"/>
      <c r="BQN85" s="4"/>
      <c r="BQO85" s="4"/>
      <c r="BQP85" s="4"/>
      <c r="BQQ85" s="4"/>
      <c r="BQR85" s="4"/>
      <c r="BQS85" s="4"/>
      <c r="BQT85" s="4"/>
      <c r="BQU85" s="4"/>
      <c r="BQV85" s="4"/>
      <c r="BQW85" s="4"/>
      <c r="BQX85" s="4"/>
      <c r="BQY85" s="4"/>
      <c r="BQZ85" s="4"/>
      <c r="BRA85" s="4"/>
      <c r="BRB85" s="4"/>
      <c r="BRC85" s="4"/>
      <c r="BRD85" s="4"/>
      <c r="BRE85" s="4"/>
      <c r="BRF85" s="4"/>
      <c r="BRG85" s="4"/>
      <c r="BRH85" s="4"/>
      <c r="BRI85" s="4"/>
      <c r="BRJ85" s="4"/>
      <c r="BRK85" s="4"/>
      <c r="BRL85" s="4"/>
      <c r="BRM85" s="4"/>
      <c r="BRN85" s="4"/>
      <c r="BRO85" s="4"/>
      <c r="BRP85" s="4"/>
      <c r="BRQ85" s="4"/>
      <c r="BRR85" s="4"/>
      <c r="BRS85" s="4"/>
      <c r="BRT85" s="4"/>
      <c r="BRU85" s="4"/>
      <c r="BRV85" s="4"/>
      <c r="BRW85" s="4"/>
      <c r="BRX85" s="4"/>
      <c r="BRY85" s="4"/>
      <c r="BRZ85" s="4"/>
      <c r="BSA85" s="4"/>
      <c r="BSB85" s="4"/>
      <c r="BSC85" s="4"/>
      <c r="BSD85" s="4"/>
      <c r="BSE85" s="4"/>
      <c r="BSF85" s="4"/>
      <c r="BSG85" s="4"/>
      <c r="BSH85" s="4"/>
      <c r="BSI85" s="4"/>
      <c r="BSJ85" s="4"/>
      <c r="BSK85" s="4"/>
      <c r="BSL85" s="4"/>
      <c r="BSM85" s="4"/>
      <c r="BSN85" s="4"/>
      <c r="BSO85" s="4"/>
      <c r="BSP85" s="4"/>
      <c r="BSQ85" s="4"/>
      <c r="BSR85" s="4"/>
      <c r="BSS85" s="4"/>
      <c r="BST85" s="4"/>
      <c r="BSU85" s="4"/>
      <c r="BSV85" s="4"/>
      <c r="BSW85" s="4"/>
      <c r="BSX85" s="4"/>
      <c r="BSY85" s="4"/>
      <c r="BSZ85" s="4"/>
      <c r="BTA85" s="4"/>
      <c r="BTB85" s="4"/>
      <c r="BTC85" s="4"/>
      <c r="BTD85" s="4"/>
      <c r="BTE85" s="4"/>
      <c r="BTF85" s="4"/>
      <c r="BTG85" s="4"/>
      <c r="BTH85" s="4"/>
      <c r="BTI85" s="4"/>
      <c r="BTJ85" s="4"/>
      <c r="BTK85" s="4"/>
      <c r="BTL85" s="4"/>
      <c r="BTM85" s="4"/>
      <c r="BTN85" s="4"/>
      <c r="BTO85" s="4"/>
      <c r="BTP85" s="4"/>
      <c r="BTQ85" s="4"/>
      <c r="BTR85" s="4"/>
      <c r="BTS85" s="4"/>
      <c r="BTT85" s="4"/>
      <c r="BTU85" s="4"/>
      <c r="BTV85" s="4"/>
      <c r="BTW85" s="4"/>
      <c r="BTX85" s="4"/>
      <c r="BTY85" s="4"/>
      <c r="BTZ85" s="4"/>
      <c r="BUA85" s="4"/>
      <c r="BUB85" s="4"/>
      <c r="BUC85" s="4"/>
      <c r="BUD85" s="4"/>
      <c r="BUE85" s="4"/>
      <c r="BUF85" s="4"/>
      <c r="BUG85" s="4"/>
      <c r="BUH85" s="4"/>
      <c r="BUI85" s="4"/>
      <c r="BUJ85" s="4"/>
      <c r="BUK85" s="4"/>
      <c r="BUL85" s="4"/>
      <c r="BUM85" s="4"/>
      <c r="BUN85" s="4"/>
      <c r="BUO85" s="4"/>
      <c r="BUP85" s="4"/>
      <c r="BUQ85" s="4"/>
      <c r="BUR85" s="4"/>
      <c r="BUS85" s="4"/>
      <c r="BUT85" s="4"/>
      <c r="BUU85" s="4"/>
      <c r="BUV85" s="4"/>
      <c r="BUW85" s="4"/>
      <c r="BUX85" s="4"/>
      <c r="BUY85" s="4"/>
      <c r="BUZ85" s="4"/>
      <c r="BVA85" s="4"/>
      <c r="BVB85" s="4"/>
      <c r="BVC85" s="4"/>
      <c r="BVD85" s="4"/>
      <c r="BVE85" s="4"/>
      <c r="BVF85" s="4"/>
      <c r="BVG85" s="4"/>
      <c r="BVH85" s="4"/>
      <c r="BVI85" s="4"/>
      <c r="BVJ85" s="4"/>
      <c r="BVK85" s="4"/>
      <c r="BVL85" s="4"/>
      <c r="BVM85" s="4"/>
      <c r="BVN85" s="4"/>
      <c r="BVO85" s="4"/>
      <c r="BVP85" s="4"/>
      <c r="BVQ85" s="4"/>
      <c r="BVR85" s="4"/>
      <c r="BVS85" s="4"/>
      <c r="BVT85" s="4"/>
      <c r="BVU85" s="4"/>
      <c r="BVV85" s="4"/>
      <c r="BVW85" s="4"/>
      <c r="BVX85" s="4"/>
      <c r="BVY85" s="4"/>
      <c r="BVZ85" s="4"/>
      <c r="BWA85" s="4"/>
      <c r="BWB85" s="4"/>
      <c r="BWC85" s="4"/>
      <c r="BWD85" s="4"/>
      <c r="BWE85" s="4"/>
      <c r="BWF85" s="4"/>
      <c r="BWG85" s="4"/>
      <c r="BWH85" s="4"/>
      <c r="BWI85" s="4"/>
      <c r="BWJ85" s="4"/>
      <c r="BWK85" s="4"/>
      <c r="BWL85" s="4"/>
      <c r="BWM85" s="4"/>
      <c r="BWN85" s="4"/>
      <c r="BWO85" s="4"/>
      <c r="BWP85" s="4"/>
      <c r="BWQ85" s="4"/>
      <c r="BWR85" s="4"/>
      <c r="BWS85" s="4"/>
      <c r="BWT85" s="4"/>
      <c r="BWU85" s="4"/>
      <c r="BWV85" s="4"/>
      <c r="BWW85" s="4"/>
      <c r="BWX85" s="4"/>
      <c r="BWY85" s="4"/>
      <c r="BWZ85" s="4"/>
      <c r="BXA85" s="4"/>
      <c r="BXB85" s="4"/>
      <c r="BXC85" s="4"/>
      <c r="BXD85" s="4"/>
      <c r="BXE85" s="4"/>
      <c r="BXF85" s="4"/>
      <c r="BXG85" s="4"/>
      <c r="BXH85" s="4"/>
      <c r="BXI85" s="4"/>
      <c r="BXJ85" s="4"/>
      <c r="BXK85" s="4"/>
      <c r="BXL85" s="4"/>
      <c r="BXM85" s="4"/>
      <c r="BXN85" s="4"/>
      <c r="BXO85" s="4"/>
      <c r="BXP85" s="4"/>
      <c r="BXQ85" s="4"/>
      <c r="BXR85" s="4"/>
      <c r="BXS85" s="4"/>
      <c r="BXT85" s="4"/>
      <c r="BXU85" s="4"/>
      <c r="BXV85" s="4"/>
      <c r="BXW85" s="4"/>
      <c r="BXX85" s="4"/>
      <c r="BXY85" s="4"/>
      <c r="BXZ85" s="4"/>
      <c r="BYA85" s="4"/>
      <c r="BYB85" s="4"/>
      <c r="BYC85" s="4"/>
      <c r="BYD85" s="4"/>
      <c r="BYE85" s="4"/>
      <c r="BYF85" s="4"/>
      <c r="BYG85" s="4"/>
      <c r="BYH85" s="4"/>
      <c r="BYI85" s="4"/>
      <c r="BYJ85" s="4"/>
      <c r="BYK85" s="4"/>
      <c r="BYL85" s="4"/>
      <c r="BYM85" s="4"/>
      <c r="BYN85" s="4"/>
      <c r="BYO85" s="4"/>
      <c r="BYP85" s="4"/>
      <c r="BYQ85" s="4"/>
      <c r="BYR85" s="4"/>
      <c r="BYS85" s="4"/>
      <c r="BYT85" s="4"/>
      <c r="BYU85" s="4"/>
      <c r="BYV85" s="4"/>
      <c r="BYW85" s="4"/>
      <c r="BYX85" s="4"/>
      <c r="BYY85" s="4"/>
      <c r="BYZ85" s="4"/>
      <c r="BZA85" s="4"/>
      <c r="BZB85" s="4"/>
      <c r="BZC85" s="4"/>
      <c r="BZD85" s="4"/>
      <c r="BZE85" s="4"/>
      <c r="BZF85" s="4"/>
      <c r="BZG85" s="4"/>
      <c r="BZH85" s="4"/>
      <c r="BZI85" s="4"/>
      <c r="BZJ85" s="4"/>
      <c r="BZK85" s="4"/>
      <c r="BZL85" s="4"/>
      <c r="BZM85" s="4"/>
      <c r="BZN85" s="4"/>
      <c r="BZO85" s="4"/>
      <c r="BZP85" s="4"/>
      <c r="BZQ85" s="4"/>
      <c r="BZR85" s="4"/>
      <c r="BZS85" s="4"/>
      <c r="BZT85" s="4"/>
      <c r="BZU85" s="4"/>
      <c r="BZV85" s="4"/>
      <c r="BZW85" s="4"/>
      <c r="BZX85" s="4"/>
      <c r="BZY85" s="4"/>
      <c r="BZZ85" s="4"/>
      <c r="CAA85" s="4"/>
      <c r="CAB85" s="4"/>
      <c r="CAC85" s="4"/>
      <c r="CAD85" s="4"/>
      <c r="CAE85" s="4"/>
      <c r="CAF85" s="4"/>
      <c r="CAG85" s="4"/>
      <c r="CAH85" s="4"/>
      <c r="CAI85" s="4"/>
      <c r="CAJ85" s="4"/>
      <c r="CAK85" s="4"/>
      <c r="CAL85" s="4"/>
      <c r="CAM85" s="4"/>
      <c r="CAN85" s="4"/>
      <c r="CAO85" s="4"/>
      <c r="CAP85" s="4"/>
      <c r="CAQ85" s="4"/>
      <c r="CAR85" s="4"/>
      <c r="CAS85" s="4"/>
      <c r="CAT85" s="4"/>
      <c r="CAU85" s="4"/>
      <c r="CAV85" s="4"/>
      <c r="CAW85" s="4"/>
      <c r="CAX85" s="4"/>
      <c r="CAY85" s="4"/>
      <c r="CAZ85" s="4"/>
      <c r="CBA85" s="4"/>
      <c r="CBB85" s="4"/>
      <c r="CBC85" s="4"/>
      <c r="CBD85" s="4"/>
      <c r="CBE85" s="4"/>
      <c r="CBF85" s="4"/>
      <c r="CBG85" s="4"/>
      <c r="CBH85" s="4"/>
      <c r="CBI85" s="4"/>
      <c r="CBJ85" s="4"/>
      <c r="CBK85" s="4"/>
      <c r="CBL85" s="4"/>
      <c r="CBM85" s="4"/>
      <c r="CBN85" s="4"/>
      <c r="CBO85" s="4"/>
      <c r="CBP85" s="4"/>
      <c r="CBQ85" s="4"/>
      <c r="CBR85" s="4"/>
      <c r="CBS85" s="4"/>
      <c r="CBT85" s="4"/>
      <c r="CBU85" s="4"/>
      <c r="CBV85" s="4"/>
      <c r="CBW85" s="4"/>
      <c r="CBX85" s="4"/>
      <c r="CBY85" s="4"/>
      <c r="CBZ85" s="4"/>
      <c r="CCA85" s="4"/>
      <c r="CCB85" s="4"/>
      <c r="CCC85" s="4"/>
      <c r="CCD85" s="4"/>
      <c r="CCE85" s="4"/>
      <c r="CCF85" s="4"/>
      <c r="CCG85" s="4"/>
      <c r="CCH85" s="4"/>
      <c r="CCI85" s="4"/>
      <c r="CCJ85" s="4"/>
      <c r="CCK85" s="4"/>
      <c r="CCL85" s="4"/>
      <c r="CCM85" s="4"/>
      <c r="CCN85" s="4"/>
      <c r="CCO85" s="4"/>
      <c r="CCP85" s="4"/>
      <c r="CCQ85" s="4"/>
      <c r="CCR85" s="4"/>
      <c r="CCS85" s="4"/>
      <c r="CCT85" s="4"/>
      <c r="CCU85" s="4"/>
      <c r="CCV85" s="4"/>
      <c r="CCW85" s="4"/>
      <c r="CCX85" s="4"/>
      <c r="CCY85" s="4"/>
      <c r="CCZ85" s="4"/>
      <c r="CDA85" s="4"/>
      <c r="CDB85" s="4"/>
      <c r="CDC85" s="4"/>
      <c r="CDD85" s="4"/>
      <c r="CDE85" s="4"/>
      <c r="CDF85" s="4"/>
      <c r="CDG85" s="4"/>
      <c r="CDH85" s="4"/>
      <c r="CDI85" s="4"/>
      <c r="CDJ85" s="4"/>
      <c r="CDK85" s="4"/>
      <c r="CDL85" s="4"/>
      <c r="CDM85" s="4"/>
      <c r="CDN85" s="4"/>
      <c r="CDO85" s="4"/>
      <c r="CDP85" s="4"/>
      <c r="CDQ85" s="4"/>
      <c r="CDR85" s="4"/>
      <c r="CDS85" s="4"/>
      <c r="CDT85" s="4"/>
      <c r="CDU85" s="4"/>
      <c r="CDV85" s="4"/>
      <c r="CDW85" s="4"/>
      <c r="CDX85" s="4"/>
      <c r="CDY85" s="4"/>
      <c r="CDZ85" s="4"/>
      <c r="CEA85" s="4"/>
      <c r="CEB85" s="4"/>
      <c r="CEC85" s="4"/>
      <c r="CED85" s="4"/>
      <c r="CEE85" s="4"/>
      <c r="CEF85" s="4"/>
      <c r="CEG85" s="4"/>
      <c r="CEH85" s="4"/>
      <c r="CEI85" s="4"/>
      <c r="CEJ85" s="4"/>
      <c r="CEK85" s="4"/>
      <c r="CEL85" s="4"/>
      <c r="CEM85" s="4"/>
      <c r="CEN85" s="4"/>
      <c r="CEO85" s="4"/>
      <c r="CEP85" s="4"/>
      <c r="CEQ85" s="4"/>
      <c r="CER85" s="4"/>
      <c r="CES85" s="4"/>
      <c r="CET85" s="4"/>
      <c r="CEU85" s="4"/>
      <c r="CEV85" s="4"/>
      <c r="CEW85" s="4"/>
      <c r="CEX85" s="4"/>
      <c r="CEY85" s="4"/>
      <c r="CEZ85" s="4"/>
      <c r="CFA85" s="4"/>
      <c r="CFB85" s="4"/>
      <c r="CFC85" s="4"/>
      <c r="CFD85" s="4"/>
      <c r="CFE85" s="4"/>
      <c r="CFF85" s="4"/>
      <c r="CFG85" s="4"/>
      <c r="CFH85" s="4"/>
      <c r="CFI85" s="4"/>
      <c r="CFJ85" s="4"/>
      <c r="CFK85" s="4"/>
      <c r="CFL85" s="4"/>
      <c r="CFM85" s="4"/>
      <c r="CFN85" s="4"/>
      <c r="CFO85" s="4"/>
      <c r="CFP85" s="4"/>
      <c r="CFQ85" s="4"/>
      <c r="CFR85" s="4"/>
      <c r="CFS85" s="4"/>
      <c r="CFT85" s="4"/>
      <c r="CFU85" s="4"/>
      <c r="CFV85" s="4"/>
      <c r="CFW85" s="4"/>
      <c r="CFX85" s="4"/>
      <c r="CFY85" s="4"/>
      <c r="CFZ85" s="4"/>
      <c r="CGA85" s="4"/>
      <c r="CGB85" s="4"/>
      <c r="CGC85" s="4"/>
      <c r="CGD85" s="4"/>
      <c r="CGE85" s="4"/>
      <c r="CGF85" s="4"/>
      <c r="CGG85" s="4"/>
      <c r="CGH85" s="4"/>
      <c r="CGI85" s="4"/>
      <c r="CGJ85" s="4"/>
      <c r="CGK85" s="4"/>
      <c r="CGL85" s="4"/>
      <c r="CGM85" s="4"/>
      <c r="CGN85" s="4"/>
      <c r="CGO85" s="4"/>
      <c r="CGP85" s="4"/>
      <c r="CGQ85" s="4"/>
      <c r="CGR85" s="4"/>
      <c r="CGS85" s="4"/>
      <c r="CGT85" s="4"/>
      <c r="CGU85" s="4"/>
      <c r="CGV85" s="4"/>
      <c r="CGW85" s="4"/>
      <c r="CGX85" s="4"/>
      <c r="CGY85" s="4"/>
      <c r="CGZ85" s="4"/>
      <c r="CHA85" s="4"/>
      <c r="CHB85" s="4"/>
      <c r="CHC85" s="4"/>
      <c r="CHD85" s="4"/>
      <c r="CHE85" s="4"/>
      <c r="CHF85" s="4"/>
      <c r="CHG85" s="4"/>
      <c r="CHH85" s="4"/>
      <c r="CHI85" s="4"/>
      <c r="CHJ85" s="4"/>
      <c r="CHK85" s="4"/>
      <c r="CHL85" s="4"/>
      <c r="CHM85" s="4"/>
      <c r="CHN85" s="4"/>
      <c r="CHO85" s="4"/>
      <c r="CHP85" s="4"/>
      <c r="CHQ85" s="4"/>
      <c r="CHR85" s="4"/>
      <c r="CHS85" s="4"/>
      <c r="CHT85" s="4"/>
      <c r="CHU85" s="4"/>
      <c r="CHV85" s="4"/>
      <c r="CHW85" s="4"/>
      <c r="CHX85" s="4"/>
      <c r="CHY85" s="4"/>
      <c r="CHZ85" s="4"/>
      <c r="CIA85" s="4"/>
      <c r="CIB85" s="4"/>
      <c r="CIC85" s="4"/>
      <c r="CID85" s="4"/>
      <c r="CIE85" s="4"/>
      <c r="CIF85" s="4"/>
      <c r="CIG85" s="4"/>
      <c r="CIH85" s="4"/>
      <c r="CII85" s="4"/>
      <c r="CIJ85" s="4"/>
      <c r="CIK85" s="4"/>
      <c r="CIL85" s="4"/>
      <c r="CIM85" s="4"/>
      <c r="CIN85" s="4"/>
      <c r="CIO85" s="4"/>
      <c r="CIP85" s="4"/>
      <c r="CIQ85" s="4"/>
      <c r="CIR85" s="4"/>
      <c r="CIS85" s="4"/>
      <c r="CIT85" s="4"/>
      <c r="CIU85" s="4"/>
      <c r="CIV85" s="4"/>
      <c r="CIW85" s="4"/>
      <c r="CIX85" s="4"/>
      <c r="CIY85" s="4"/>
      <c r="CIZ85" s="4"/>
      <c r="CJA85" s="4"/>
      <c r="CJB85" s="4"/>
      <c r="CJC85" s="4"/>
      <c r="CJD85" s="4"/>
      <c r="CJE85" s="4"/>
      <c r="CJF85" s="4"/>
      <c r="CJG85" s="4"/>
      <c r="CJH85" s="4"/>
      <c r="CJI85" s="4"/>
      <c r="CJJ85" s="4"/>
      <c r="CJK85" s="4"/>
      <c r="CJL85" s="4"/>
      <c r="CJM85" s="4"/>
      <c r="CJN85" s="4"/>
      <c r="CJO85" s="4"/>
      <c r="CJP85" s="4"/>
      <c r="CJQ85" s="4"/>
      <c r="CJR85" s="4"/>
      <c r="CJS85" s="4"/>
      <c r="CJT85" s="4"/>
      <c r="CJU85" s="4"/>
      <c r="CJV85" s="4"/>
      <c r="CJW85" s="4"/>
      <c r="CJX85" s="4"/>
      <c r="CJY85" s="4"/>
      <c r="CJZ85" s="4"/>
      <c r="CKA85" s="4"/>
      <c r="CKB85" s="4"/>
      <c r="CKC85" s="4"/>
      <c r="CKD85" s="4"/>
      <c r="CKE85" s="4"/>
      <c r="CKF85" s="4"/>
      <c r="CKG85" s="4"/>
      <c r="CKH85" s="4"/>
      <c r="CKI85" s="4"/>
      <c r="CKJ85" s="4"/>
      <c r="CKK85" s="4"/>
      <c r="CKL85" s="4"/>
      <c r="CKM85" s="4"/>
      <c r="CKN85" s="4"/>
      <c r="CKO85" s="4"/>
      <c r="CKP85" s="4"/>
      <c r="CKQ85" s="4"/>
      <c r="CKR85" s="4"/>
      <c r="CKS85" s="4"/>
      <c r="CKT85" s="4"/>
      <c r="CKU85" s="4"/>
      <c r="CKV85" s="4"/>
      <c r="CKW85" s="4"/>
      <c r="CKX85" s="4"/>
      <c r="CKY85" s="4"/>
      <c r="CKZ85" s="4"/>
      <c r="CLA85" s="4"/>
      <c r="CLB85" s="4"/>
      <c r="CLC85" s="4"/>
      <c r="CLD85" s="4"/>
      <c r="CLE85" s="4"/>
      <c r="CLF85" s="4"/>
      <c r="CLG85" s="4"/>
      <c r="CLH85" s="4"/>
      <c r="CLI85" s="4"/>
      <c r="CLJ85" s="4"/>
      <c r="CLK85" s="4"/>
      <c r="CLL85" s="4"/>
      <c r="CLM85" s="4"/>
      <c r="CLN85" s="4"/>
      <c r="CLO85" s="4"/>
      <c r="CLP85" s="4"/>
      <c r="CLQ85" s="4"/>
      <c r="CLR85" s="4"/>
      <c r="CLS85" s="4"/>
      <c r="CLT85" s="4"/>
      <c r="CLU85" s="4"/>
      <c r="CLV85" s="4"/>
      <c r="CLW85" s="4"/>
      <c r="CLX85" s="4"/>
      <c r="CLY85" s="4"/>
      <c r="CLZ85" s="4"/>
      <c r="CMA85" s="4"/>
      <c r="CMB85" s="4"/>
      <c r="CMC85" s="4"/>
      <c r="CMD85" s="4"/>
      <c r="CME85" s="4"/>
      <c r="CMF85" s="4"/>
      <c r="CMG85" s="4"/>
      <c r="CMH85" s="4"/>
      <c r="CMI85" s="4"/>
      <c r="CMJ85" s="4"/>
      <c r="CMK85" s="4"/>
      <c r="CML85" s="4"/>
      <c r="CMM85" s="4"/>
      <c r="CMN85" s="4"/>
      <c r="CMO85" s="4"/>
      <c r="CMP85" s="4"/>
      <c r="CMQ85" s="4"/>
      <c r="CMR85" s="4"/>
      <c r="CMS85" s="4"/>
      <c r="CMT85" s="4"/>
      <c r="CMU85" s="4"/>
      <c r="CMV85" s="4"/>
      <c r="CMW85" s="4"/>
      <c r="CMX85" s="4"/>
      <c r="CMY85" s="4"/>
      <c r="CMZ85" s="4"/>
      <c r="CNA85" s="4"/>
      <c r="CNB85" s="4"/>
      <c r="CNC85" s="4"/>
      <c r="CND85" s="4"/>
      <c r="CNE85" s="4"/>
      <c r="CNF85" s="4"/>
      <c r="CNG85" s="4"/>
      <c r="CNH85" s="4"/>
      <c r="CNI85" s="4"/>
      <c r="CNJ85" s="4"/>
      <c r="CNK85" s="4"/>
      <c r="CNL85" s="4"/>
      <c r="CNM85" s="4"/>
      <c r="CNN85" s="4"/>
      <c r="CNO85" s="4"/>
      <c r="CNP85" s="4"/>
      <c r="CNQ85" s="4"/>
      <c r="CNR85" s="4"/>
      <c r="CNS85" s="4"/>
      <c r="CNT85" s="4"/>
      <c r="CNU85" s="4"/>
      <c r="CNV85" s="4"/>
      <c r="CNW85" s="4"/>
      <c r="CNX85" s="4"/>
      <c r="CNY85" s="4"/>
      <c r="CNZ85" s="4"/>
      <c r="COA85" s="4"/>
      <c r="COB85" s="4"/>
      <c r="COC85" s="4"/>
      <c r="COD85" s="4"/>
      <c r="COE85" s="4"/>
      <c r="COF85" s="4"/>
      <c r="COG85" s="4"/>
      <c r="COH85" s="4"/>
      <c r="COI85" s="4"/>
      <c r="COJ85" s="4"/>
      <c r="COK85" s="4"/>
      <c r="COL85" s="4"/>
      <c r="COM85" s="4"/>
      <c r="CON85" s="4"/>
      <c r="COO85" s="4"/>
      <c r="COP85" s="4"/>
      <c r="COQ85" s="4"/>
      <c r="COR85" s="4"/>
      <c r="COS85" s="4"/>
      <c r="COT85" s="4"/>
      <c r="COU85" s="4"/>
      <c r="COV85" s="4"/>
      <c r="COW85" s="4"/>
      <c r="COX85" s="4"/>
      <c r="COY85" s="4"/>
      <c r="COZ85" s="4"/>
      <c r="CPA85" s="4"/>
      <c r="CPB85" s="4"/>
      <c r="CPC85" s="4"/>
      <c r="CPD85" s="4"/>
      <c r="CPE85" s="4"/>
      <c r="CPF85" s="4"/>
      <c r="CPG85" s="4"/>
      <c r="CPH85" s="4"/>
      <c r="CPI85" s="4"/>
      <c r="CPJ85" s="4"/>
      <c r="CPK85" s="4"/>
      <c r="CPL85" s="4"/>
      <c r="CPM85" s="4"/>
      <c r="CPN85" s="4"/>
      <c r="CPO85" s="4"/>
      <c r="CPP85" s="4"/>
      <c r="CPQ85" s="4"/>
      <c r="CPR85" s="4"/>
      <c r="CPS85" s="4"/>
      <c r="CPT85" s="4"/>
      <c r="CPU85" s="4"/>
      <c r="CPV85" s="4"/>
      <c r="CPW85" s="4"/>
      <c r="CPX85" s="4"/>
      <c r="CPY85" s="4"/>
      <c r="CPZ85" s="4"/>
      <c r="CQA85" s="4"/>
      <c r="CQB85" s="4"/>
      <c r="CQC85" s="4"/>
      <c r="CQD85" s="4"/>
      <c r="CQE85" s="4"/>
      <c r="CQF85" s="4"/>
      <c r="CQG85" s="4"/>
      <c r="CQH85" s="4"/>
      <c r="CQI85" s="4"/>
      <c r="CQJ85" s="4"/>
      <c r="CQK85" s="4"/>
      <c r="CQL85" s="4"/>
      <c r="CQM85" s="4"/>
      <c r="CQN85" s="4"/>
      <c r="CQO85" s="4"/>
      <c r="CQP85" s="4"/>
      <c r="CQQ85" s="4"/>
      <c r="CQR85" s="4"/>
      <c r="CQS85" s="4"/>
      <c r="CQT85" s="4"/>
      <c r="CQU85" s="4"/>
      <c r="CQV85" s="4"/>
      <c r="CQW85" s="4"/>
      <c r="CQX85" s="4"/>
      <c r="CQY85" s="4"/>
      <c r="CQZ85" s="4"/>
      <c r="CRA85" s="4"/>
      <c r="CRB85" s="4"/>
      <c r="CRC85" s="4"/>
      <c r="CRD85" s="4"/>
      <c r="CRE85" s="4"/>
      <c r="CRF85" s="4"/>
      <c r="CRG85" s="4"/>
      <c r="CRH85" s="4"/>
      <c r="CRI85" s="4"/>
      <c r="CRJ85" s="4"/>
      <c r="CRK85" s="4"/>
      <c r="CRL85" s="4"/>
      <c r="CRM85" s="4"/>
      <c r="CRN85" s="4"/>
      <c r="CRO85" s="4"/>
      <c r="CRP85" s="4"/>
      <c r="CRQ85" s="4"/>
      <c r="CRR85" s="4"/>
      <c r="CRS85" s="4"/>
      <c r="CRT85" s="4"/>
      <c r="CRU85" s="4"/>
      <c r="CRV85" s="4"/>
      <c r="CRW85" s="4"/>
      <c r="CRX85" s="4"/>
      <c r="CRY85" s="4"/>
      <c r="CRZ85" s="4"/>
      <c r="CSA85" s="4"/>
      <c r="CSB85" s="4"/>
      <c r="CSC85" s="4"/>
      <c r="CSD85" s="4"/>
      <c r="CSE85" s="4"/>
      <c r="CSF85" s="4"/>
      <c r="CSG85" s="4"/>
      <c r="CSH85" s="4"/>
      <c r="CSI85" s="4"/>
      <c r="CSJ85" s="4"/>
      <c r="CSK85" s="4"/>
      <c r="CSL85" s="4"/>
      <c r="CSM85" s="4"/>
      <c r="CSN85" s="4"/>
      <c r="CSO85" s="4"/>
      <c r="CSP85" s="4"/>
      <c r="CSQ85" s="4"/>
      <c r="CSR85" s="4"/>
      <c r="CSS85" s="4"/>
      <c r="CST85" s="4"/>
      <c r="CSU85" s="4"/>
      <c r="CSV85" s="4"/>
      <c r="CSW85" s="4"/>
      <c r="CSX85" s="4"/>
      <c r="CSY85" s="4"/>
      <c r="CSZ85" s="4"/>
      <c r="CTA85" s="4"/>
      <c r="CTB85" s="4"/>
      <c r="CTC85" s="4"/>
      <c r="CTD85" s="4"/>
      <c r="CTE85" s="4"/>
      <c r="CTF85" s="4"/>
      <c r="CTG85" s="4"/>
      <c r="CTH85" s="4"/>
      <c r="CTI85" s="4"/>
      <c r="CTJ85" s="4"/>
      <c r="CTK85" s="4"/>
      <c r="CTL85" s="4"/>
      <c r="CTM85" s="4"/>
      <c r="CTN85" s="4"/>
      <c r="CTO85" s="4"/>
      <c r="CTP85" s="4"/>
      <c r="CTQ85" s="4"/>
      <c r="CTR85" s="4"/>
      <c r="CTS85" s="4"/>
      <c r="CTT85" s="4"/>
      <c r="CTU85" s="4"/>
      <c r="CTV85" s="4"/>
      <c r="CTW85" s="4"/>
      <c r="CTX85" s="4"/>
      <c r="CTY85" s="4"/>
      <c r="CTZ85" s="4"/>
      <c r="CUA85" s="4"/>
      <c r="CUB85" s="4"/>
      <c r="CUC85" s="4"/>
      <c r="CUD85" s="4"/>
      <c r="CUE85" s="4"/>
      <c r="CUF85" s="4"/>
      <c r="CUG85" s="4"/>
      <c r="CUH85" s="4"/>
      <c r="CUI85" s="4"/>
      <c r="CUJ85" s="4"/>
      <c r="CUK85" s="4"/>
      <c r="CUL85" s="4"/>
      <c r="CUM85" s="4"/>
      <c r="CUN85" s="4"/>
      <c r="CUO85" s="4"/>
      <c r="CUP85" s="4"/>
      <c r="CUQ85" s="4"/>
      <c r="CUR85" s="4"/>
      <c r="CUS85" s="4"/>
      <c r="CUT85" s="4"/>
      <c r="CUU85" s="4"/>
      <c r="CUV85" s="4"/>
      <c r="CUW85" s="4"/>
      <c r="CUX85" s="4"/>
      <c r="CUY85" s="4"/>
      <c r="CUZ85" s="4"/>
      <c r="CVA85" s="4"/>
      <c r="CVB85" s="4"/>
      <c r="CVC85" s="4"/>
      <c r="CVD85" s="4"/>
      <c r="CVE85" s="4"/>
      <c r="CVF85" s="4"/>
      <c r="CVG85" s="4"/>
      <c r="CVH85" s="4"/>
      <c r="CVI85" s="4"/>
      <c r="CVJ85" s="4"/>
      <c r="CVK85" s="4"/>
      <c r="CVL85" s="4"/>
      <c r="CVM85" s="4"/>
      <c r="CVN85" s="4"/>
      <c r="CVO85" s="4"/>
      <c r="CVP85" s="4"/>
      <c r="CVQ85" s="4"/>
      <c r="CVR85" s="4"/>
      <c r="CVS85" s="4"/>
      <c r="CVT85" s="4"/>
      <c r="CVU85" s="4"/>
      <c r="CVV85" s="4"/>
      <c r="CVW85" s="4"/>
      <c r="CVX85" s="4"/>
      <c r="CVY85" s="4"/>
      <c r="CVZ85" s="4"/>
      <c r="CWA85" s="4"/>
      <c r="CWB85" s="4"/>
      <c r="CWC85" s="4"/>
      <c r="CWD85" s="4"/>
      <c r="CWE85" s="4"/>
      <c r="CWF85" s="4"/>
      <c r="CWG85" s="4"/>
      <c r="CWH85" s="4"/>
      <c r="CWI85" s="4"/>
      <c r="CWJ85" s="4"/>
      <c r="CWK85" s="4"/>
      <c r="CWL85" s="4"/>
      <c r="CWM85" s="4"/>
      <c r="CWN85" s="4"/>
      <c r="CWO85" s="4"/>
      <c r="CWP85" s="4"/>
      <c r="CWQ85" s="4"/>
      <c r="CWR85" s="4"/>
      <c r="CWS85" s="4"/>
      <c r="CWT85" s="4"/>
      <c r="CWU85" s="4"/>
      <c r="CWV85" s="4"/>
      <c r="CWW85" s="4"/>
      <c r="CWX85" s="4"/>
      <c r="CWY85" s="4"/>
      <c r="CWZ85" s="4"/>
      <c r="CXA85" s="4"/>
      <c r="CXB85" s="4"/>
      <c r="CXC85" s="4"/>
      <c r="CXD85" s="4"/>
      <c r="CXE85" s="4"/>
      <c r="CXF85" s="4"/>
      <c r="CXG85" s="4"/>
      <c r="CXH85" s="4"/>
      <c r="CXI85" s="4"/>
      <c r="CXJ85" s="4"/>
      <c r="CXK85" s="4"/>
      <c r="CXL85" s="4"/>
      <c r="CXM85" s="4"/>
      <c r="CXN85" s="4"/>
      <c r="CXO85" s="4"/>
      <c r="CXP85" s="4"/>
      <c r="CXQ85" s="4"/>
      <c r="CXR85" s="4"/>
      <c r="CXS85" s="4"/>
      <c r="CXT85" s="4"/>
      <c r="CXU85" s="4"/>
      <c r="CXV85" s="4"/>
      <c r="CXW85" s="4"/>
      <c r="CXX85" s="4"/>
      <c r="CXY85" s="4"/>
      <c r="CXZ85" s="4"/>
      <c r="CYA85" s="4"/>
      <c r="CYB85" s="4"/>
      <c r="CYC85" s="4"/>
      <c r="CYD85" s="4"/>
      <c r="CYE85" s="4"/>
      <c r="CYF85" s="4"/>
      <c r="CYG85" s="4"/>
      <c r="CYH85" s="4"/>
      <c r="CYI85" s="4"/>
      <c r="CYJ85" s="4"/>
      <c r="CYK85" s="4"/>
      <c r="CYL85" s="4"/>
      <c r="CYM85" s="4"/>
      <c r="CYN85" s="4"/>
      <c r="CYO85" s="4"/>
      <c r="CYP85" s="4"/>
      <c r="CYQ85" s="4"/>
      <c r="CYR85" s="4"/>
      <c r="CYS85" s="4"/>
      <c r="CYT85" s="4"/>
      <c r="CYU85" s="4"/>
      <c r="CYV85" s="4"/>
      <c r="CYW85" s="4"/>
      <c r="CYX85" s="4"/>
      <c r="CYY85" s="4"/>
      <c r="CYZ85" s="4"/>
      <c r="CZA85" s="4"/>
      <c r="CZB85" s="4"/>
      <c r="CZC85" s="4"/>
      <c r="CZD85" s="4"/>
      <c r="CZE85" s="4"/>
      <c r="CZF85" s="4"/>
      <c r="CZG85" s="4"/>
      <c r="CZH85" s="4"/>
      <c r="CZI85" s="4"/>
      <c r="CZJ85" s="4"/>
      <c r="CZK85" s="4"/>
      <c r="CZL85" s="4"/>
      <c r="CZM85" s="4"/>
      <c r="CZN85" s="4"/>
      <c r="CZO85" s="4"/>
      <c r="CZP85" s="4"/>
      <c r="CZQ85" s="4"/>
      <c r="CZR85" s="4"/>
      <c r="CZS85" s="4"/>
      <c r="CZT85" s="4"/>
      <c r="CZU85" s="4"/>
      <c r="CZV85" s="4"/>
      <c r="CZW85" s="4"/>
      <c r="CZX85" s="4"/>
      <c r="CZY85" s="4"/>
      <c r="CZZ85" s="4"/>
      <c r="DAA85" s="4"/>
      <c r="DAB85" s="4"/>
      <c r="DAC85" s="4"/>
      <c r="DAD85" s="4"/>
      <c r="DAE85" s="4"/>
      <c r="DAF85" s="4"/>
      <c r="DAG85" s="4"/>
      <c r="DAH85" s="4"/>
      <c r="DAI85" s="4"/>
      <c r="DAJ85" s="4"/>
      <c r="DAK85" s="4"/>
      <c r="DAL85" s="4"/>
      <c r="DAM85" s="4"/>
      <c r="DAN85" s="4"/>
      <c r="DAO85" s="4"/>
      <c r="DAP85" s="4"/>
      <c r="DAQ85" s="4"/>
      <c r="DAR85" s="4"/>
      <c r="DAS85" s="4"/>
      <c r="DAT85" s="4"/>
      <c r="DAU85" s="4"/>
      <c r="DAV85" s="4"/>
      <c r="DAW85" s="4"/>
      <c r="DAX85" s="4"/>
      <c r="DAY85" s="4"/>
      <c r="DAZ85" s="4"/>
      <c r="DBA85" s="4"/>
      <c r="DBB85" s="4"/>
      <c r="DBC85" s="4"/>
      <c r="DBD85" s="4"/>
      <c r="DBE85" s="4"/>
      <c r="DBF85" s="4"/>
      <c r="DBG85" s="4"/>
      <c r="DBH85" s="4"/>
      <c r="DBI85" s="4"/>
      <c r="DBJ85" s="4"/>
      <c r="DBK85" s="4"/>
      <c r="DBL85" s="4"/>
      <c r="DBM85" s="4"/>
      <c r="DBN85" s="4"/>
      <c r="DBO85" s="4"/>
      <c r="DBP85" s="4"/>
      <c r="DBQ85" s="4"/>
      <c r="DBR85" s="4"/>
      <c r="DBS85" s="4"/>
      <c r="DBT85" s="4"/>
      <c r="DBU85" s="4"/>
      <c r="DBV85" s="4"/>
      <c r="DBW85" s="4"/>
      <c r="DBX85" s="4"/>
      <c r="DBY85" s="4"/>
      <c r="DBZ85" s="4"/>
      <c r="DCA85" s="4"/>
      <c r="DCB85" s="4"/>
      <c r="DCC85" s="4"/>
      <c r="DCD85" s="4"/>
      <c r="DCE85" s="4"/>
      <c r="DCF85" s="4"/>
      <c r="DCG85" s="4"/>
      <c r="DCH85" s="4"/>
      <c r="DCI85" s="4"/>
      <c r="DCJ85" s="4"/>
      <c r="DCK85" s="4"/>
      <c r="DCL85" s="4"/>
      <c r="DCM85" s="4"/>
      <c r="DCN85" s="4"/>
      <c r="DCO85" s="4"/>
      <c r="DCP85" s="4"/>
      <c r="DCQ85" s="4"/>
      <c r="DCR85" s="4"/>
      <c r="DCS85" s="4"/>
      <c r="DCT85" s="4"/>
      <c r="DCU85" s="4"/>
      <c r="DCV85" s="4"/>
      <c r="DCW85" s="4"/>
      <c r="DCX85" s="4"/>
      <c r="DCY85" s="4"/>
      <c r="DCZ85" s="4"/>
      <c r="DDA85" s="4"/>
      <c r="DDB85" s="4"/>
      <c r="DDC85" s="4"/>
      <c r="DDD85" s="4"/>
      <c r="DDE85" s="4"/>
      <c r="DDF85" s="4"/>
      <c r="DDG85" s="4"/>
      <c r="DDH85" s="4"/>
      <c r="DDI85" s="4"/>
      <c r="DDJ85" s="4"/>
      <c r="DDK85" s="4"/>
      <c r="DDL85" s="4"/>
      <c r="DDM85" s="4"/>
      <c r="DDN85" s="4"/>
      <c r="DDO85" s="4"/>
      <c r="DDP85" s="4"/>
      <c r="DDQ85" s="4"/>
      <c r="DDR85" s="4"/>
      <c r="DDS85" s="4"/>
      <c r="DDT85" s="4"/>
      <c r="DDU85" s="4"/>
      <c r="DDV85" s="4"/>
      <c r="DDW85" s="4"/>
      <c r="DDX85" s="4"/>
      <c r="DDY85" s="4"/>
      <c r="DDZ85" s="4"/>
      <c r="DEA85" s="4"/>
      <c r="DEB85" s="4"/>
      <c r="DEC85" s="4"/>
      <c r="DED85" s="4"/>
      <c r="DEE85" s="4"/>
      <c r="DEF85" s="4"/>
      <c r="DEG85" s="4"/>
      <c r="DEH85" s="4"/>
      <c r="DEI85" s="4"/>
      <c r="DEJ85" s="4"/>
      <c r="DEK85" s="4"/>
      <c r="DEL85" s="4"/>
      <c r="DEM85" s="4"/>
      <c r="DEN85" s="4"/>
      <c r="DEO85" s="4"/>
      <c r="DEP85" s="4"/>
      <c r="DEQ85" s="4"/>
      <c r="DER85" s="4"/>
      <c r="DES85" s="4"/>
      <c r="DET85" s="4"/>
      <c r="DEU85" s="4"/>
      <c r="DEV85" s="4"/>
      <c r="DEW85" s="4"/>
      <c r="DEX85" s="4"/>
      <c r="DEY85" s="4"/>
      <c r="DEZ85" s="4"/>
      <c r="DFA85" s="4"/>
      <c r="DFB85" s="4"/>
      <c r="DFC85" s="4"/>
      <c r="DFD85" s="4"/>
      <c r="DFE85" s="4"/>
      <c r="DFF85" s="4"/>
      <c r="DFG85" s="4"/>
      <c r="DFH85" s="4"/>
      <c r="DFI85" s="4"/>
      <c r="DFJ85" s="4"/>
      <c r="DFK85" s="4"/>
      <c r="DFL85" s="4"/>
      <c r="DFM85" s="4"/>
      <c r="DFN85" s="4"/>
      <c r="DFO85" s="4"/>
      <c r="DFP85" s="4"/>
      <c r="DFQ85" s="4"/>
      <c r="DFR85" s="4"/>
      <c r="DFS85" s="4"/>
      <c r="DFT85" s="4"/>
      <c r="DFU85" s="4"/>
      <c r="DFV85" s="4"/>
      <c r="DFW85" s="4"/>
      <c r="DFX85" s="4"/>
      <c r="DFY85" s="4"/>
      <c r="DFZ85" s="4"/>
      <c r="DGA85" s="4"/>
      <c r="DGB85" s="4"/>
      <c r="DGC85" s="4"/>
      <c r="DGD85" s="4"/>
      <c r="DGE85" s="4"/>
      <c r="DGF85" s="4"/>
      <c r="DGG85" s="4"/>
      <c r="DGH85" s="4"/>
      <c r="DGI85" s="4"/>
      <c r="DGJ85" s="4"/>
      <c r="DGK85" s="4"/>
      <c r="DGL85" s="4"/>
      <c r="DGM85" s="4"/>
      <c r="DGN85" s="4"/>
      <c r="DGO85" s="4"/>
      <c r="DGP85" s="4"/>
      <c r="DGQ85" s="4"/>
      <c r="DGR85" s="4"/>
      <c r="DGS85" s="4"/>
      <c r="DGT85" s="4"/>
      <c r="DGU85" s="4"/>
      <c r="DGV85" s="4"/>
      <c r="DGW85" s="4"/>
      <c r="DGX85" s="4"/>
      <c r="DGY85" s="4"/>
      <c r="DGZ85" s="4"/>
      <c r="DHA85" s="4"/>
      <c r="DHB85" s="4"/>
      <c r="DHC85" s="4"/>
      <c r="DHD85" s="4"/>
      <c r="DHE85" s="4"/>
      <c r="DHF85" s="4"/>
      <c r="DHG85" s="4"/>
      <c r="DHH85" s="4"/>
      <c r="DHI85" s="4"/>
      <c r="DHJ85" s="4"/>
      <c r="DHK85" s="4"/>
      <c r="DHL85" s="4"/>
      <c r="DHM85" s="4"/>
      <c r="DHN85" s="4"/>
      <c r="DHO85" s="4"/>
      <c r="DHP85" s="4"/>
      <c r="DHQ85" s="4"/>
      <c r="DHR85" s="4"/>
      <c r="DHS85" s="4"/>
      <c r="DHT85" s="4"/>
      <c r="DHU85" s="4"/>
      <c r="DHV85" s="4"/>
      <c r="DHW85" s="4"/>
      <c r="DHX85" s="4"/>
      <c r="DHY85" s="4"/>
      <c r="DHZ85" s="4"/>
      <c r="DIA85" s="4"/>
      <c r="DIB85" s="4"/>
      <c r="DIC85" s="4"/>
      <c r="DID85" s="4"/>
      <c r="DIE85" s="4"/>
      <c r="DIF85" s="4"/>
      <c r="DIG85" s="4"/>
      <c r="DIH85" s="4"/>
      <c r="DII85" s="4"/>
      <c r="DIJ85" s="4"/>
      <c r="DIK85" s="4"/>
      <c r="DIL85" s="4"/>
      <c r="DIM85" s="4"/>
      <c r="DIN85" s="4"/>
      <c r="DIO85" s="4"/>
      <c r="DIP85" s="4"/>
      <c r="DIQ85" s="4"/>
      <c r="DIR85" s="4"/>
      <c r="DIS85" s="4"/>
      <c r="DIT85" s="4"/>
      <c r="DIU85" s="4"/>
      <c r="DIV85" s="4"/>
      <c r="DIW85" s="4"/>
      <c r="DIX85" s="4"/>
      <c r="DIY85" s="4"/>
      <c r="DIZ85" s="4"/>
      <c r="DJA85" s="4"/>
      <c r="DJB85" s="4"/>
      <c r="DJC85" s="4"/>
      <c r="DJD85" s="4"/>
      <c r="DJE85" s="4"/>
      <c r="DJF85" s="4"/>
      <c r="DJG85" s="4"/>
      <c r="DJH85" s="4"/>
      <c r="DJI85" s="4"/>
      <c r="DJJ85" s="4"/>
      <c r="DJK85" s="4"/>
      <c r="DJL85" s="4"/>
      <c r="DJM85" s="4"/>
      <c r="DJN85" s="4"/>
      <c r="DJO85" s="4"/>
      <c r="DJP85" s="4"/>
      <c r="DJQ85" s="4"/>
      <c r="DJR85" s="4"/>
      <c r="DJS85" s="4"/>
      <c r="DJT85" s="4"/>
      <c r="DJU85" s="4"/>
      <c r="DJV85" s="4"/>
      <c r="DJW85" s="4"/>
      <c r="DJX85" s="4"/>
      <c r="DJY85" s="4"/>
      <c r="DJZ85" s="4"/>
      <c r="DKA85" s="4"/>
      <c r="DKB85" s="4"/>
      <c r="DKC85" s="4"/>
      <c r="DKD85" s="4"/>
      <c r="DKE85" s="4"/>
      <c r="DKF85" s="4"/>
      <c r="DKG85" s="4"/>
      <c r="DKH85" s="4"/>
      <c r="DKI85" s="4"/>
      <c r="DKJ85" s="4"/>
      <c r="DKK85" s="4"/>
      <c r="DKL85" s="4"/>
      <c r="DKM85" s="4"/>
      <c r="DKN85" s="4"/>
      <c r="DKO85" s="4"/>
      <c r="DKP85" s="4"/>
      <c r="DKQ85" s="4"/>
      <c r="DKR85" s="4"/>
      <c r="DKS85" s="4"/>
      <c r="DKT85" s="4"/>
      <c r="DKU85" s="4"/>
      <c r="DKV85" s="4"/>
      <c r="DKW85" s="4"/>
      <c r="DKX85" s="4"/>
      <c r="DKY85" s="4"/>
      <c r="DKZ85" s="4"/>
      <c r="DLA85" s="4"/>
      <c r="DLB85" s="4"/>
      <c r="DLC85" s="4"/>
      <c r="DLD85" s="4"/>
      <c r="DLE85" s="4"/>
      <c r="DLF85" s="4"/>
      <c r="DLG85" s="4"/>
      <c r="DLH85" s="4"/>
      <c r="DLI85" s="4"/>
      <c r="DLJ85" s="4"/>
      <c r="DLK85" s="4"/>
      <c r="DLL85" s="4"/>
      <c r="DLM85" s="4"/>
      <c r="DLN85" s="4"/>
      <c r="DLO85" s="4"/>
      <c r="DLP85" s="4"/>
      <c r="DLQ85" s="4"/>
      <c r="DLR85" s="4"/>
      <c r="DLS85" s="4"/>
      <c r="DLT85" s="4"/>
      <c r="DLU85" s="4"/>
      <c r="DLV85" s="4"/>
      <c r="DLW85" s="4"/>
      <c r="DLX85" s="4"/>
      <c r="DLY85" s="4"/>
      <c r="DLZ85" s="4"/>
      <c r="DMA85" s="4"/>
      <c r="DMB85" s="4"/>
      <c r="DMC85" s="4"/>
      <c r="DMD85" s="4"/>
      <c r="DME85" s="4"/>
      <c r="DMF85" s="4"/>
      <c r="DMG85" s="4"/>
      <c r="DMH85" s="4"/>
      <c r="DMI85" s="4"/>
      <c r="DMJ85" s="4"/>
      <c r="DMK85" s="4"/>
      <c r="DML85" s="4"/>
      <c r="DMM85" s="4"/>
      <c r="DMN85" s="4"/>
      <c r="DMO85" s="4"/>
      <c r="DMP85" s="4"/>
      <c r="DMQ85" s="4"/>
      <c r="DMR85" s="4"/>
      <c r="DMS85" s="4"/>
      <c r="DMT85" s="4"/>
      <c r="DMU85" s="4"/>
      <c r="DMV85" s="4"/>
      <c r="DMW85" s="4"/>
      <c r="DMX85" s="4"/>
      <c r="DMY85" s="4"/>
      <c r="DMZ85" s="4"/>
      <c r="DNA85" s="4"/>
      <c r="DNB85" s="4"/>
      <c r="DNC85" s="4"/>
      <c r="DND85" s="4"/>
      <c r="DNE85" s="4"/>
      <c r="DNF85" s="4"/>
      <c r="DNG85" s="4"/>
      <c r="DNH85" s="4"/>
      <c r="DNI85" s="4"/>
      <c r="DNJ85" s="4"/>
      <c r="DNK85" s="4"/>
      <c r="DNL85" s="4"/>
      <c r="DNM85" s="4"/>
      <c r="DNN85" s="4"/>
      <c r="DNO85" s="4"/>
      <c r="DNP85" s="4"/>
      <c r="DNQ85" s="4"/>
      <c r="DNR85" s="4"/>
      <c r="DNS85" s="4"/>
      <c r="DNT85" s="4"/>
      <c r="DNU85" s="4"/>
      <c r="DNV85" s="4"/>
      <c r="DNW85" s="4"/>
      <c r="DNX85" s="4"/>
      <c r="DNY85" s="4"/>
      <c r="DNZ85" s="4"/>
      <c r="DOA85" s="4"/>
      <c r="DOB85" s="4"/>
      <c r="DOC85" s="4"/>
      <c r="DOD85" s="4"/>
      <c r="DOE85" s="4"/>
      <c r="DOF85" s="4"/>
      <c r="DOG85" s="4"/>
      <c r="DOH85" s="4"/>
      <c r="DOI85" s="4"/>
      <c r="DOJ85" s="4"/>
      <c r="DOK85" s="4"/>
      <c r="DOL85" s="4"/>
      <c r="DOM85" s="4"/>
      <c r="DON85" s="4"/>
      <c r="DOO85" s="4"/>
      <c r="DOP85" s="4"/>
      <c r="DOQ85" s="4"/>
      <c r="DOR85" s="4"/>
      <c r="DOS85" s="4"/>
      <c r="DOT85" s="4"/>
      <c r="DOU85" s="4"/>
      <c r="DOV85" s="4"/>
      <c r="DOW85" s="4"/>
      <c r="DOX85" s="4"/>
      <c r="DOY85" s="4"/>
      <c r="DOZ85" s="4"/>
      <c r="DPA85" s="4"/>
      <c r="DPB85" s="4"/>
      <c r="DPC85" s="4"/>
      <c r="DPD85" s="4"/>
      <c r="DPE85" s="4"/>
      <c r="DPF85" s="4"/>
      <c r="DPG85" s="4"/>
      <c r="DPH85" s="4"/>
      <c r="DPI85" s="4"/>
      <c r="DPJ85" s="4"/>
      <c r="DPK85" s="4"/>
      <c r="DPL85" s="4"/>
      <c r="DPM85" s="4"/>
      <c r="DPN85" s="4"/>
      <c r="DPO85" s="4"/>
      <c r="DPP85" s="4"/>
      <c r="DPQ85" s="4"/>
      <c r="DPR85" s="4"/>
      <c r="DPS85" s="4"/>
      <c r="DPT85" s="4"/>
      <c r="DPU85" s="4"/>
      <c r="DPV85" s="4"/>
      <c r="DPW85" s="4"/>
      <c r="DPX85" s="4"/>
      <c r="DPY85" s="4"/>
      <c r="DPZ85" s="4"/>
      <c r="DQA85" s="4"/>
      <c r="DQB85" s="4"/>
      <c r="DQC85" s="4"/>
      <c r="DQD85" s="4"/>
      <c r="DQE85" s="4"/>
      <c r="DQF85" s="4"/>
      <c r="DQG85" s="4"/>
      <c r="DQH85" s="4"/>
      <c r="DQI85" s="4"/>
      <c r="DQJ85" s="4"/>
      <c r="DQK85" s="4"/>
      <c r="DQL85" s="4"/>
      <c r="DQM85" s="4"/>
      <c r="DQN85" s="4"/>
      <c r="DQO85" s="4"/>
      <c r="DQP85" s="4"/>
      <c r="DQQ85" s="4"/>
      <c r="DQR85" s="4"/>
      <c r="DQS85" s="4"/>
      <c r="DQT85" s="4"/>
      <c r="DQU85" s="4"/>
      <c r="DQV85" s="4"/>
      <c r="DQW85" s="4"/>
      <c r="DQX85" s="4"/>
      <c r="DQY85" s="4"/>
      <c r="DQZ85" s="4"/>
      <c r="DRA85" s="4"/>
      <c r="DRB85" s="4"/>
      <c r="DRC85" s="4"/>
      <c r="DRD85" s="4"/>
      <c r="DRE85" s="4"/>
      <c r="DRF85" s="4"/>
      <c r="DRG85" s="4"/>
      <c r="DRH85" s="4"/>
      <c r="DRI85" s="4"/>
      <c r="DRJ85" s="4"/>
      <c r="DRK85" s="4"/>
      <c r="DRL85" s="4"/>
      <c r="DRM85" s="4"/>
      <c r="DRN85" s="4"/>
      <c r="DRO85" s="4"/>
      <c r="DRP85" s="4"/>
      <c r="DRQ85" s="4"/>
      <c r="DRR85" s="4"/>
      <c r="DRS85" s="4"/>
      <c r="DRT85" s="4"/>
      <c r="DRU85" s="4"/>
      <c r="DRV85" s="4"/>
      <c r="DRW85" s="4"/>
      <c r="DRX85" s="4"/>
      <c r="DRY85" s="4"/>
      <c r="DRZ85" s="4"/>
      <c r="DSA85" s="4"/>
      <c r="DSB85" s="4"/>
      <c r="DSC85" s="4"/>
      <c r="DSD85" s="4"/>
      <c r="DSE85" s="4"/>
      <c r="DSF85" s="4"/>
      <c r="DSG85" s="4"/>
      <c r="DSH85" s="4"/>
      <c r="DSI85" s="4"/>
      <c r="DSJ85" s="4"/>
      <c r="DSK85" s="4"/>
      <c r="DSL85" s="4"/>
      <c r="DSM85" s="4"/>
      <c r="DSN85" s="4"/>
      <c r="DSO85" s="4"/>
      <c r="DSP85" s="4"/>
      <c r="DSQ85" s="4"/>
      <c r="DSR85" s="4"/>
      <c r="DSS85" s="4"/>
      <c r="DST85" s="4"/>
      <c r="DSU85" s="4"/>
      <c r="DSV85" s="4"/>
      <c r="DSW85" s="4"/>
      <c r="DSX85" s="4"/>
      <c r="DSY85" s="4"/>
      <c r="DSZ85" s="4"/>
      <c r="DTA85" s="4"/>
      <c r="DTB85" s="4"/>
      <c r="DTC85" s="4"/>
      <c r="DTD85" s="4"/>
      <c r="DTE85" s="4"/>
      <c r="DTF85" s="4"/>
      <c r="DTG85" s="4"/>
      <c r="DTH85" s="4"/>
      <c r="DTI85" s="4"/>
      <c r="DTJ85" s="4"/>
      <c r="DTK85" s="4"/>
      <c r="DTL85" s="4"/>
      <c r="DTM85" s="4"/>
      <c r="DTN85" s="4"/>
      <c r="DTO85" s="4"/>
      <c r="DTP85" s="4"/>
      <c r="DTQ85" s="4"/>
      <c r="DTR85" s="4"/>
      <c r="DTS85" s="4"/>
      <c r="DTT85" s="4"/>
      <c r="DTU85" s="4"/>
      <c r="DTV85" s="4"/>
      <c r="DTW85" s="4"/>
      <c r="DTX85" s="4"/>
      <c r="DTY85" s="4"/>
      <c r="DTZ85" s="4"/>
      <c r="DUA85" s="4"/>
      <c r="DUB85" s="4"/>
      <c r="DUC85" s="4"/>
      <c r="DUD85" s="4"/>
      <c r="DUE85" s="4"/>
      <c r="DUF85" s="4"/>
      <c r="DUG85" s="4"/>
      <c r="DUH85" s="4"/>
      <c r="DUI85" s="4"/>
      <c r="DUJ85" s="4"/>
      <c r="DUK85" s="4"/>
      <c r="DUL85" s="4"/>
      <c r="DUM85" s="4"/>
      <c r="DUN85" s="4"/>
      <c r="DUO85" s="4"/>
      <c r="DUP85" s="4"/>
      <c r="DUQ85" s="4"/>
      <c r="DUR85" s="4"/>
      <c r="DUS85" s="4"/>
      <c r="DUT85" s="4"/>
      <c r="DUU85" s="4"/>
      <c r="DUV85" s="4"/>
      <c r="DUW85" s="4"/>
      <c r="DUX85" s="4"/>
      <c r="DUY85" s="4"/>
      <c r="DUZ85" s="4"/>
      <c r="DVA85" s="4"/>
      <c r="DVB85" s="4"/>
      <c r="DVC85" s="4"/>
      <c r="DVD85" s="4"/>
      <c r="DVE85" s="4"/>
      <c r="DVF85" s="4"/>
      <c r="DVG85" s="4"/>
      <c r="DVH85" s="4"/>
      <c r="DVI85" s="4"/>
      <c r="DVJ85" s="4"/>
      <c r="DVK85" s="4"/>
      <c r="DVL85" s="4"/>
      <c r="DVM85" s="4"/>
      <c r="DVN85" s="4"/>
      <c r="DVO85" s="4"/>
      <c r="DVP85" s="4"/>
      <c r="DVQ85" s="4"/>
      <c r="DVR85" s="4"/>
      <c r="DVS85" s="4"/>
      <c r="DVT85" s="4"/>
      <c r="DVU85" s="4"/>
      <c r="DVV85" s="4"/>
      <c r="DVW85" s="4"/>
      <c r="DVX85" s="4"/>
      <c r="DVY85" s="4"/>
      <c r="DVZ85" s="4"/>
      <c r="DWA85" s="4"/>
      <c r="DWB85" s="4"/>
      <c r="DWC85" s="4"/>
      <c r="DWD85" s="4"/>
      <c r="DWE85" s="4"/>
      <c r="DWF85" s="4"/>
      <c r="DWG85" s="4"/>
      <c r="DWH85" s="4"/>
      <c r="DWI85" s="4"/>
      <c r="DWJ85" s="4"/>
      <c r="DWK85" s="4"/>
      <c r="DWL85" s="4"/>
      <c r="DWM85" s="4"/>
      <c r="DWN85" s="4"/>
      <c r="DWO85" s="4"/>
      <c r="DWP85" s="4"/>
      <c r="DWQ85" s="4"/>
      <c r="DWR85" s="4"/>
      <c r="DWS85" s="4"/>
      <c r="DWT85" s="4"/>
      <c r="DWU85" s="4"/>
      <c r="DWV85" s="4"/>
      <c r="DWW85" s="4"/>
      <c r="DWX85" s="4"/>
      <c r="DWY85" s="4"/>
      <c r="DWZ85" s="4"/>
      <c r="DXA85" s="4"/>
      <c r="DXB85" s="4"/>
      <c r="DXC85" s="4"/>
      <c r="DXD85" s="4"/>
      <c r="DXE85" s="4"/>
      <c r="DXF85" s="4"/>
      <c r="DXG85" s="4"/>
      <c r="DXH85" s="4"/>
      <c r="DXI85" s="4"/>
      <c r="DXJ85" s="4"/>
      <c r="DXK85" s="4"/>
      <c r="DXL85" s="4"/>
      <c r="DXM85" s="4"/>
      <c r="DXN85" s="4"/>
      <c r="DXO85" s="4"/>
      <c r="DXP85" s="4"/>
      <c r="DXQ85" s="4"/>
      <c r="DXR85" s="4"/>
      <c r="DXS85" s="4"/>
      <c r="DXT85" s="4"/>
      <c r="DXU85" s="4"/>
      <c r="DXV85" s="4"/>
      <c r="DXW85" s="4"/>
      <c r="DXX85" s="4"/>
      <c r="DXY85" s="4"/>
      <c r="DXZ85" s="4"/>
      <c r="DYA85" s="4"/>
      <c r="DYB85" s="4"/>
      <c r="DYC85" s="4"/>
      <c r="DYD85" s="4"/>
      <c r="DYE85" s="4"/>
      <c r="DYF85" s="4"/>
      <c r="DYG85" s="4"/>
      <c r="DYH85" s="4"/>
      <c r="DYI85" s="4"/>
      <c r="DYJ85" s="4"/>
      <c r="DYK85" s="4"/>
      <c r="DYL85" s="4"/>
      <c r="DYM85" s="4"/>
      <c r="DYN85" s="4"/>
      <c r="DYO85" s="4"/>
      <c r="DYP85" s="4"/>
      <c r="DYQ85" s="4"/>
      <c r="DYR85" s="4"/>
      <c r="DYS85" s="4"/>
      <c r="DYT85" s="4"/>
      <c r="DYU85" s="4"/>
      <c r="DYV85" s="4"/>
      <c r="DYW85" s="4"/>
      <c r="DYX85" s="4"/>
      <c r="DYY85" s="4"/>
      <c r="DYZ85" s="4"/>
      <c r="DZA85" s="4"/>
      <c r="DZB85" s="4"/>
      <c r="DZC85" s="4"/>
      <c r="DZD85" s="4"/>
      <c r="DZE85" s="4"/>
      <c r="DZF85" s="4"/>
      <c r="DZG85" s="4"/>
      <c r="DZH85" s="4"/>
      <c r="DZI85" s="4"/>
      <c r="DZJ85" s="4"/>
      <c r="DZK85" s="4"/>
      <c r="DZL85" s="4"/>
      <c r="DZM85" s="4"/>
      <c r="DZN85" s="4"/>
      <c r="DZO85" s="4"/>
      <c r="DZP85" s="4"/>
      <c r="DZQ85" s="4"/>
      <c r="DZR85" s="4"/>
      <c r="DZS85" s="4"/>
      <c r="DZT85" s="4"/>
      <c r="DZU85" s="4"/>
      <c r="DZV85" s="4"/>
      <c r="DZW85" s="4"/>
      <c r="DZX85" s="4"/>
      <c r="DZY85" s="4"/>
      <c r="DZZ85" s="4"/>
      <c r="EAA85" s="4"/>
      <c r="EAB85" s="4"/>
      <c r="EAC85" s="4"/>
      <c r="EAD85" s="4"/>
      <c r="EAE85" s="4"/>
      <c r="EAF85" s="4"/>
      <c r="EAG85" s="4"/>
      <c r="EAH85" s="4"/>
      <c r="EAI85" s="4"/>
      <c r="EAJ85" s="4"/>
      <c r="EAK85" s="4"/>
      <c r="EAL85" s="4"/>
      <c r="EAM85" s="4"/>
      <c r="EAN85" s="4"/>
      <c r="EAO85" s="4"/>
      <c r="EAP85" s="4"/>
      <c r="EAQ85" s="4"/>
      <c r="EAR85" s="4"/>
      <c r="EAS85" s="4"/>
      <c r="EAT85" s="4"/>
      <c r="EAU85" s="4"/>
      <c r="EAV85" s="4"/>
      <c r="EAW85" s="4"/>
      <c r="EAX85" s="4"/>
      <c r="EAY85" s="4"/>
      <c r="EAZ85" s="4"/>
      <c r="EBA85" s="4"/>
      <c r="EBB85" s="4"/>
      <c r="EBC85" s="4"/>
      <c r="EBD85" s="4"/>
      <c r="EBE85" s="4"/>
      <c r="EBF85" s="4"/>
      <c r="EBG85" s="4"/>
      <c r="EBH85" s="4"/>
      <c r="EBI85" s="4"/>
      <c r="EBJ85" s="4"/>
      <c r="EBK85" s="4"/>
      <c r="EBL85" s="4"/>
      <c r="EBM85" s="4"/>
      <c r="EBN85" s="4"/>
      <c r="EBO85" s="4"/>
      <c r="EBP85" s="4"/>
      <c r="EBQ85" s="4"/>
      <c r="EBR85" s="4"/>
      <c r="EBS85" s="4"/>
      <c r="EBT85" s="4"/>
      <c r="EBU85" s="4"/>
      <c r="EBV85" s="4"/>
      <c r="EBW85" s="4"/>
      <c r="EBX85" s="4"/>
      <c r="EBY85" s="4"/>
      <c r="EBZ85" s="4"/>
      <c r="ECA85" s="4"/>
      <c r="ECB85" s="4"/>
      <c r="ECC85" s="4"/>
      <c r="ECD85" s="4"/>
      <c r="ECE85" s="4"/>
      <c r="ECF85" s="4"/>
      <c r="ECG85" s="4"/>
      <c r="ECH85" s="4"/>
      <c r="ECI85" s="4"/>
      <c r="ECJ85" s="4"/>
      <c r="ECK85" s="4"/>
      <c r="ECL85" s="4"/>
      <c r="ECM85" s="4"/>
      <c r="ECN85" s="4"/>
      <c r="ECO85" s="4"/>
      <c r="ECP85" s="4"/>
      <c r="ECQ85" s="4"/>
      <c r="ECR85" s="4"/>
      <c r="ECS85" s="4"/>
      <c r="ECT85" s="4"/>
      <c r="ECU85" s="4"/>
      <c r="ECV85" s="4"/>
      <c r="ECW85" s="4"/>
      <c r="ECX85" s="4"/>
      <c r="ECY85" s="4"/>
      <c r="ECZ85" s="4"/>
      <c r="EDA85" s="4"/>
      <c r="EDB85" s="4"/>
      <c r="EDC85" s="4"/>
      <c r="EDD85" s="4"/>
      <c r="EDE85" s="4"/>
      <c r="EDF85" s="4"/>
      <c r="EDG85" s="4"/>
      <c r="EDH85" s="4"/>
      <c r="EDI85" s="4"/>
      <c r="EDJ85" s="4"/>
      <c r="EDK85" s="4"/>
      <c r="EDL85" s="4"/>
      <c r="EDM85" s="4"/>
      <c r="EDN85" s="4"/>
      <c r="EDO85" s="4"/>
      <c r="EDP85" s="4"/>
      <c r="EDQ85" s="4"/>
      <c r="EDR85" s="4"/>
      <c r="EDS85" s="4"/>
      <c r="EDT85" s="4"/>
      <c r="EDU85" s="4"/>
      <c r="EDV85" s="4"/>
      <c r="EDW85" s="4"/>
      <c r="EDX85" s="4"/>
      <c r="EDY85" s="4"/>
      <c r="EDZ85" s="4"/>
      <c r="EEA85" s="4"/>
      <c r="EEB85" s="4"/>
      <c r="EEC85" s="4"/>
      <c r="EED85" s="4"/>
      <c r="EEE85" s="4"/>
      <c r="EEF85" s="4"/>
      <c r="EEG85" s="4"/>
      <c r="EEH85" s="4"/>
      <c r="EEI85" s="4"/>
      <c r="EEJ85" s="4"/>
      <c r="EEK85" s="4"/>
      <c r="EEL85" s="4"/>
      <c r="EEM85" s="4"/>
      <c r="EEN85" s="4"/>
      <c r="EEO85" s="4"/>
      <c r="EEP85" s="4"/>
      <c r="EEQ85" s="4"/>
      <c r="EER85" s="4"/>
      <c r="EES85" s="4"/>
      <c r="EET85" s="4"/>
      <c r="EEU85" s="4"/>
      <c r="EEV85" s="4"/>
      <c r="EEW85" s="4"/>
      <c r="EEX85" s="4"/>
      <c r="EEY85" s="4"/>
      <c r="EEZ85" s="4"/>
      <c r="EFA85" s="4"/>
      <c r="EFB85" s="4"/>
      <c r="EFC85" s="4"/>
      <c r="EFD85" s="4"/>
      <c r="EFE85" s="4"/>
      <c r="EFF85" s="4"/>
      <c r="EFG85" s="4"/>
      <c r="EFH85" s="4"/>
      <c r="EFI85" s="4"/>
      <c r="EFJ85" s="4"/>
      <c r="EFK85" s="4"/>
      <c r="EFL85" s="4"/>
      <c r="EFM85" s="4"/>
      <c r="EFN85" s="4"/>
      <c r="EFO85" s="4"/>
      <c r="EFP85" s="4"/>
      <c r="EFQ85" s="4"/>
      <c r="EFR85" s="4"/>
      <c r="EFS85" s="4"/>
      <c r="EFT85" s="4"/>
      <c r="EFU85" s="4"/>
      <c r="EFV85" s="4"/>
      <c r="EFW85" s="4"/>
      <c r="EFX85" s="4"/>
      <c r="EFY85" s="4"/>
      <c r="EFZ85" s="4"/>
      <c r="EGA85" s="4"/>
      <c r="EGB85" s="4"/>
      <c r="EGC85" s="4"/>
      <c r="EGD85" s="4"/>
      <c r="EGE85" s="4"/>
      <c r="EGF85" s="4"/>
      <c r="EGG85" s="4"/>
      <c r="EGH85" s="4"/>
      <c r="EGI85" s="4"/>
      <c r="EGJ85" s="4"/>
      <c r="EGK85" s="4"/>
      <c r="EGL85" s="4"/>
      <c r="EGM85" s="4"/>
      <c r="EGN85" s="4"/>
      <c r="EGO85" s="4"/>
      <c r="EGP85" s="4"/>
      <c r="EGQ85" s="4"/>
      <c r="EGR85" s="4"/>
      <c r="EGS85" s="4"/>
      <c r="EGT85" s="4"/>
      <c r="EGU85" s="4"/>
      <c r="EGV85" s="4"/>
      <c r="EGW85" s="4"/>
      <c r="EGX85" s="4"/>
      <c r="EGY85" s="4"/>
      <c r="EGZ85" s="4"/>
      <c r="EHA85" s="4"/>
      <c r="EHB85" s="4"/>
      <c r="EHC85" s="4"/>
      <c r="EHD85" s="4"/>
      <c r="EHE85" s="4"/>
      <c r="EHF85" s="4"/>
      <c r="EHG85" s="4"/>
      <c r="EHH85" s="4"/>
      <c r="EHI85" s="4"/>
      <c r="EHJ85" s="4"/>
      <c r="EHK85" s="4"/>
      <c r="EHL85" s="4"/>
      <c r="EHM85" s="4"/>
      <c r="EHN85" s="4"/>
      <c r="EHO85" s="4"/>
      <c r="EHP85" s="4"/>
      <c r="EHQ85" s="4"/>
      <c r="EHR85" s="4"/>
      <c r="EHS85" s="4"/>
      <c r="EHT85" s="4"/>
      <c r="EHU85" s="4"/>
      <c r="EHV85" s="4"/>
      <c r="EHW85" s="4"/>
      <c r="EHX85" s="4"/>
      <c r="EHY85" s="4"/>
      <c r="EHZ85" s="4"/>
      <c r="EIA85" s="4"/>
      <c r="EIB85" s="4"/>
      <c r="EIC85" s="4"/>
      <c r="EID85" s="4"/>
      <c r="EIE85" s="4"/>
      <c r="EIF85" s="4"/>
      <c r="EIG85" s="4"/>
      <c r="EIH85" s="4"/>
      <c r="EII85" s="4"/>
      <c r="EIJ85" s="4"/>
      <c r="EIK85" s="4"/>
      <c r="EIL85" s="4"/>
      <c r="EIM85" s="4"/>
      <c r="EIN85" s="4"/>
      <c r="EIO85" s="4"/>
      <c r="EIP85" s="4"/>
      <c r="EIQ85" s="4"/>
      <c r="EIR85" s="4"/>
      <c r="EIS85" s="4"/>
      <c r="EIT85" s="4"/>
      <c r="EIU85" s="4"/>
      <c r="EIV85" s="4"/>
      <c r="EIW85" s="4"/>
      <c r="EIX85" s="4"/>
      <c r="EIY85" s="4"/>
      <c r="EIZ85" s="4"/>
      <c r="EJA85" s="4"/>
      <c r="EJB85" s="4"/>
      <c r="EJC85" s="4"/>
      <c r="EJD85" s="4"/>
      <c r="EJE85" s="4"/>
      <c r="EJF85" s="4"/>
      <c r="EJG85" s="4"/>
      <c r="EJH85" s="4"/>
      <c r="EJI85" s="4"/>
      <c r="EJJ85" s="4"/>
      <c r="EJK85" s="4"/>
      <c r="EJL85" s="4"/>
      <c r="EJM85" s="4"/>
      <c r="EJN85" s="4"/>
      <c r="EJO85" s="4"/>
      <c r="EJP85" s="4"/>
      <c r="EJQ85" s="4"/>
      <c r="EJR85" s="4"/>
      <c r="EJS85" s="4"/>
      <c r="EJT85" s="4"/>
      <c r="EJU85" s="4"/>
      <c r="EJV85" s="4"/>
      <c r="EJW85" s="4"/>
      <c r="EJX85" s="4"/>
      <c r="EJY85" s="4"/>
      <c r="EJZ85" s="4"/>
      <c r="EKA85" s="4"/>
      <c r="EKB85" s="4"/>
      <c r="EKC85" s="4"/>
      <c r="EKD85" s="4"/>
      <c r="EKE85" s="4"/>
      <c r="EKF85" s="4"/>
      <c r="EKG85" s="4"/>
      <c r="EKH85" s="4"/>
      <c r="EKI85" s="4"/>
      <c r="EKJ85" s="4"/>
      <c r="EKK85" s="4"/>
      <c r="EKL85" s="4"/>
      <c r="EKM85" s="4"/>
      <c r="EKN85" s="4"/>
      <c r="EKO85" s="4"/>
      <c r="EKP85" s="4"/>
      <c r="EKQ85" s="4"/>
      <c r="EKR85" s="4"/>
      <c r="EKS85" s="4"/>
      <c r="EKT85" s="4"/>
      <c r="EKU85" s="4"/>
      <c r="EKV85" s="4"/>
      <c r="EKW85" s="4"/>
      <c r="EKX85" s="4"/>
      <c r="EKY85" s="4"/>
      <c r="EKZ85" s="4"/>
      <c r="ELA85" s="4"/>
      <c r="ELB85" s="4"/>
      <c r="ELC85" s="4"/>
      <c r="ELD85" s="4"/>
      <c r="ELE85" s="4"/>
      <c r="ELF85" s="4"/>
      <c r="ELG85" s="4"/>
      <c r="ELH85" s="4"/>
      <c r="ELI85" s="4"/>
      <c r="ELJ85" s="4"/>
      <c r="ELK85" s="4"/>
      <c r="ELL85" s="4"/>
      <c r="ELM85" s="4"/>
      <c r="ELN85" s="4"/>
      <c r="ELO85" s="4"/>
      <c r="ELP85" s="4"/>
      <c r="ELQ85" s="4"/>
      <c r="ELR85" s="4"/>
      <c r="ELS85" s="4"/>
      <c r="ELT85" s="4"/>
      <c r="ELU85" s="4"/>
      <c r="ELV85" s="4"/>
      <c r="ELW85" s="4"/>
      <c r="ELX85" s="4"/>
      <c r="ELY85" s="4"/>
      <c r="ELZ85" s="4"/>
      <c r="EMA85" s="4"/>
      <c r="EMB85" s="4"/>
      <c r="EMC85" s="4"/>
      <c r="EMD85" s="4"/>
      <c r="EME85" s="4"/>
      <c r="EMF85" s="4"/>
      <c r="EMG85" s="4"/>
      <c r="EMH85" s="4"/>
      <c r="EMI85" s="4"/>
      <c r="EMJ85" s="4"/>
      <c r="EMK85" s="4"/>
      <c r="EML85" s="4"/>
      <c r="EMM85" s="4"/>
      <c r="EMN85" s="4"/>
      <c r="EMO85" s="4"/>
      <c r="EMP85" s="4"/>
      <c r="EMQ85" s="4"/>
      <c r="EMR85" s="4"/>
      <c r="EMS85" s="4"/>
      <c r="EMT85" s="4"/>
      <c r="EMU85" s="4"/>
      <c r="EMV85" s="4"/>
      <c r="EMW85" s="4"/>
      <c r="EMX85" s="4"/>
      <c r="EMY85" s="4"/>
      <c r="EMZ85" s="4"/>
      <c r="ENA85" s="4"/>
      <c r="ENB85" s="4"/>
      <c r="ENC85" s="4"/>
      <c r="END85" s="4"/>
      <c r="ENE85" s="4"/>
      <c r="ENF85" s="4"/>
      <c r="ENG85" s="4"/>
      <c r="ENH85" s="4"/>
      <c r="ENI85" s="4"/>
      <c r="ENJ85" s="4"/>
      <c r="ENK85" s="4"/>
      <c r="ENL85" s="4"/>
      <c r="ENM85" s="4"/>
      <c r="ENN85" s="4"/>
      <c r="ENO85" s="4"/>
      <c r="ENP85" s="4"/>
      <c r="ENQ85" s="4"/>
      <c r="ENR85" s="4"/>
      <c r="ENS85" s="4"/>
      <c r="ENT85" s="4"/>
      <c r="ENU85" s="4"/>
      <c r="ENV85" s="4"/>
      <c r="ENW85" s="4"/>
      <c r="ENX85" s="4"/>
      <c r="ENY85" s="4"/>
      <c r="ENZ85" s="4"/>
      <c r="EOA85" s="4"/>
      <c r="EOB85" s="4"/>
      <c r="EOC85" s="4"/>
      <c r="EOD85" s="4"/>
      <c r="EOE85" s="4"/>
      <c r="EOF85" s="4"/>
      <c r="EOG85" s="4"/>
      <c r="EOH85" s="4"/>
      <c r="EOI85" s="4"/>
      <c r="EOJ85" s="4"/>
      <c r="EOK85" s="4"/>
      <c r="EOL85" s="4"/>
      <c r="EOM85" s="4"/>
      <c r="EON85" s="4"/>
      <c r="EOO85" s="4"/>
      <c r="EOP85" s="4"/>
      <c r="EOQ85" s="4"/>
      <c r="EOR85" s="4"/>
      <c r="EOS85" s="4"/>
      <c r="EOT85" s="4"/>
      <c r="EOU85" s="4"/>
      <c r="EOV85" s="4"/>
      <c r="EOW85" s="4"/>
      <c r="EOX85" s="4"/>
      <c r="EOY85" s="4"/>
      <c r="EOZ85" s="4"/>
      <c r="EPA85" s="4"/>
      <c r="EPB85" s="4"/>
      <c r="EPC85" s="4"/>
      <c r="EPD85" s="4"/>
      <c r="EPE85" s="4"/>
      <c r="EPF85" s="4"/>
      <c r="EPG85" s="4"/>
      <c r="EPH85" s="4"/>
      <c r="EPI85" s="4"/>
      <c r="EPJ85" s="4"/>
      <c r="EPK85" s="4"/>
      <c r="EPL85" s="4"/>
      <c r="EPM85" s="4"/>
      <c r="EPN85" s="4"/>
      <c r="EPO85" s="4"/>
      <c r="EPP85" s="4"/>
      <c r="EPQ85" s="4"/>
      <c r="EPR85" s="4"/>
      <c r="EPS85" s="4"/>
      <c r="EPT85" s="4"/>
      <c r="EPU85" s="4"/>
      <c r="EPV85" s="4"/>
      <c r="EPW85" s="4"/>
      <c r="EPX85" s="4"/>
      <c r="EPY85" s="4"/>
      <c r="EPZ85" s="4"/>
      <c r="EQA85" s="4"/>
      <c r="EQB85" s="4"/>
      <c r="EQC85" s="4"/>
      <c r="EQD85" s="4"/>
      <c r="EQE85" s="4"/>
      <c r="EQF85" s="4"/>
      <c r="EQG85" s="4"/>
      <c r="EQH85" s="4"/>
      <c r="EQI85" s="4"/>
      <c r="EQJ85" s="4"/>
      <c r="EQK85" s="4"/>
      <c r="EQL85" s="4"/>
      <c r="EQM85" s="4"/>
      <c r="EQN85" s="4"/>
      <c r="EQO85" s="4"/>
      <c r="EQP85" s="4"/>
      <c r="EQQ85" s="4"/>
      <c r="EQR85" s="4"/>
      <c r="EQS85" s="4"/>
      <c r="EQT85" s="4"/>
      <c r="EQU85" s="4"/>
      <c r="EQV85" s="4"/>
      <c r="EQW85" s="4"/>
      <c r="EQX85" s="4"/>
      <c r="EQY85" s="4"/>
      <c r="EQZ85" s="4"/>
      <c r="ERA85" s="4"/>
      <c r="ERB85" s="4"/>
      <c r="ERC85" s="4"/>
      <c r="ERD85" s="4"/>
      <c r="ERE85" s="4"/>
      <c r="ERF85" s="4"/>
      <c r="ERG85" s="4"/>
      <c r="ERH85" s="4"/>
      <c r="ERI85" s="4"/>
      <c r="ERJ85" s="4"/>
      <c r="ERK85" s="4"/>
      <c r="ERL85" s="4"/>
      <c r="ERM85" s="4"/>
      <c r="ERN85" s="4"/>
      <c r="ERO85" s="4"/>
      <c r="ERP85" s="4"/>
      <c r="ERQ85" s="4"/>
      <c r="ERR85" s="4"/>
      <c r="ERS85" s="4"/>
      <c r="ERT85" s="4"/>
      <c r="ERU85" s="4"/>
      <c r="ERV85" s="4"/>
      <c r="ERW85" s="4"/>
      <c r="ERX85" s="4"/>
      <c r="ERY85" s="4"/>
      <c r="ERZ85" s="4"/>
      <c r="ESA85" s="4"/>
      <c r="ESB85" s="4"/>
      <c r="ESC85" s="4"/>
      <c r="ESD85" s="4"/>
      <c r="ESE85" s="4"/>
      <c r="ESF85" s="4"/>
      <c r="ESG85" s="4"/>
      <c r="ESH85" s="4"/>
      <c r="ESI85" s="4"/>
      <c r="ESJ85" s="4"/>
      <c r="ESK85" s="4"/>
      <c r="ESL85" s="4"/>
      <c r="ESM85" s="4"/>
      <c r="ESN85" s="4"/>
      <c r="ESO85" s="4"/>
      <c r="ESP85" s="4"/>
      <c r="ESQ85" s="4"/>
      <c r="ESR85" s="4"/>
      <c r="ESS85" s="4"/>
      <c r="EST85" s="4"/>
      <c r="ESU85" s="4"/>
      <c r="ESV85" s="4"/>
      <c r="ESW85" s="4"/>
      <c r="ESX85" s="4"/>
      <c r="ESY85" s="4"/>
      <c r="ESZ85" s="4"/>
      <c r="ETA85" s="4"/>
      <c r="ETB85" s="4"/>
      <c r="ETC85" s="4"/>
      <c r="ETD85" s="4"/>
      <c r="ETE85" s="4"/>
      <c r="ETF85" s="4"/>
      <c r="ETG85" s="4"/>
      <c r="ETH85" s="4"/>
      <c r="ETI85" s="4"/>
      <c r="ETJ85" s="4"/>
      <c r="ETK85" s="4"/>
      <c r="ETL85" s="4"/>
      <c r="ETM85" s="4"/>
      <c r="ETN85" s="4"/>
      <c r="ETO85" s="4"/>
      <c r="ETP85" s="4"/>
      <c r="ETQ85" s="4"/>
      <c r="ETR85" s="4"/>
      <c r="ETS85" s="4"/>
      <c r="ETT85" s="4"/>
      <c r="ETU85" s="4"/>
      <c r="ETV85" s="4"/>
      <c r="ETW85" s="4"/>
      <c r="ETX85" s="4"/>
      <c r="ETY85" s="4"/>
      <c r="ETZ85" s="4"/>
      <c r="EUA85" s="4"/>
      <c r="EUB85" s="4"/>
      <c r="EUC85" s="4"/>
      <c r="EUD85" s="4"/>
      <c r="EUE85" s="4"/>
      <c r="EUF85" s="4"/>
      <c r="EUG85" s="4"/>
      <c r="EUH85" s="4"/>
      <c r="EUI85" s="4"/>
      <c r="EUJ85" s="4"/>
      <c r="EUK85" s="4"/>
      <c r="EUL85" s="4"/>
      <c r="EUM85" s="4"/>
      <c r="EUN85" s="4"/>
      <c r="EUO85" s="4"/>
      <c r="EUP85" s="4"/>
      <c r="EUQ85" s="4"/>
      <c r="EUR85" s="4"/>
      <c r="EUS85" s="4"/>
      <c r="EUT85" s="4"/>
      <c r="EUU85" s="4"/>
      <c r="EUV85" s="4"/>
      <c r="EUW85" s="4"/>
      <c r="EUX85" s="4"/>
      <c r="EUY85" s="4"/>
      <c r="EUZ85" s="4"/>
      <c r="EVA85" s="4"/>
      <c r="EVB85" s="4"/>
      <c r="EVC85" s="4"/>
      <c r="EVD85" s="4"/>
      <c r="EVE85" s="4"/>
      <c r="EVF85" s="4"/>
      <c r="EVG85" s="4"/>
      <c r="EVH85" s="4"/>
      <c r="EVI85" s="4"/>
      <c r="EVJ85" s="4"/>
      <c r="EVK85" s="4"/>
      <c r="EVL85" s="4"/>
      <c r="EVM85" s="4"/>
      <c r="EVN85" s="4"/>
      <c r="EVO85" s="4"/>
      <c r="EVP85" s="4"/>
      <c r="EVQ85" s="4"/>
      <c r="EVR85" s="4"/>
      <c r="EVS85" s="4"/>
      <c r="EVT85" s="4"/>
      <c r="EVU85" s="4"/>
      <c r="EVV85" s="4"/>
      <c r="EVW85" s="4"/>
      <c r="EVX85" s="4"/>
      <c r="EVY85" s="4"/>
      <c r="EVZ85" s="4"/>
      <c r="EWA85" s="4"/>
      <c r="EWB85" s="4"/>
      <c r="EWC85" s="4"/>
      <c r="EWD85" s="4"/>
      <c r="EWE85" s="4"/>
      <c r="EWF85" s="4"/>
      <c r="EWG85" s="4"/>
      <c r="EWH85" s="4"/>
      <c r="EWI85" s="4"/>
      <c r="EWJ85" s="4"/>
      <c r="EWK85" s="4"/>
      <c r="EWL85" s="4"/>
      <c r="EWM85" s="4"/>
      <c r="EWN85" s="4"/>
      <c r="EWO85" s="4"/>
      <c r="EWP85" s="4"/>
      <c r="EWQ85" s="4"/>
      <c r="EWR85" s="4"/>
      <c r="EWS85" s="4"/>
      <c r="EWT85" s="4"/>
      <c r="EWU85" s="4"/>
      <c r="EWV85" s="4"/>
      <c r="EWW85" s="4"/>
      <c r="EWX85" s="4"/>
      <c r="EWY85" s="4"/>
      <c r="EWZ85" s="4"/>
      <c r="EXA85" s="4"/>
      <c r="EXB85" s="4"/>
      <c r="EXC85" s="4"/>
      <c r="EXD85" s="4"/>
      <c r="EXE85" s="4"/>
      <c r="EXF85" s="4"/>
      <c r="EXG85" s="4"/>
      <c r="EXH85" s="4"/>
      <c r="EXI85" s="4"/>
      <c r="EXJ85" s="4"/>
      <c r="EXK85" s="4"/>
      <c r="EXL85" s="4"/>
      <c r="EXM85" s="4"/>
      <c r="EXN85" s="4"/>
      <c r="EXO85" s="4"/>
      <c r="EXP85" s="4"/>
      <c r="EXQ85" s="4"/>
      <c r="EXR85" s="4"/>
      <c r="EXS85" s="4"/>
      <c r="EXT85" s="4"/>
      <c r="EXU85" s="4"/>
      <c r="EXV85" s="4"/>
      <c r="EXW85" s="4"/>
      <c r="EXX85" s="4"/>
      <c r="EXY85" s="4"/>
      <c r="EXZ85" s="4"/>
      <c r="EYA85" s="4"/>
      <c r="EYB85" s="4"/>
      <c r="EYC85" s="4"/>
      <c r="EYD85" s="4"/>
      <c r="EYE85" s="4"/>
      <c r="EYF85" s="4"/>
      <c r="EYG85" s="4"/>
      <c r="EYH85" s="4"/>
      <c r="EYI85" s="4"/>
      <c r="EYJ85" s="4"/>
      <c r="EYK85" s="4"/>
      <c r="EYL85" s="4"/>
      <c r="EYM85" s="4"/>
      <c r="EYN85" s="4"/>
      <c r="EYO85" s="4"/>
      <c r="EYP85" s="4"/>
      <c r="EYQ85" s="4"/>
      <c r="EYR85" s="4"/>
      <c r="EYS85" s="4"/>
      <c r="EYT85" s="4"/>
      <c r="EYU85" s="4"/>
      <c r="EYV85" s="4"/>
      <c r="EYW85" s="4"/>
      <c r="EYX85" s="4"/>
      <c r="EYY85" s="4"/>
      <c r="EYZ85" s="4"/>
      <c r="EZA85" s="4"/>
      <c r="EZB85" s="4"/>
      <c r="EZC85" s="4"/>
      <c r="EZD85" s="4"/>
      <c r="EZE85" s="4"/>
      <c r="EZF85" s="4"/>
      <c r="EZG85" s="4"/>
      <c r="EZH85" s="4"/>
      <c r="EZI85" s="4"/>
      <c r="EZJ85" s="4"/>
      <c r="EZK85" s="4"/>
      <c r="EZL85" s="4"/>
      <c r="EZM85" s="4"/>
      <c r="EZN85" s="4"/>
      <c r="EZO85" s="4"/>
      <c r="EZP85" s="4"/>
      <c r="EZQ85" s="4"/>
      <c r="EZR85" s="4"/>
      <c r="EZS85" s="4"/>
      <c r="EZT85" s="4"/>
      <c r="EZU85" s="4"/>
      <c r="EZV85" s="4"/>
      <c r="EZW85" s="4"/>
      <c r="EZX85" s="4"/>
      <c r="EZY85" s="4"/>
      <c r="EZZ85" s="4"/>
      <c r="FAA85" s="4"/>
      <c r="FAB85" s="4"/>
      <c r="FAC85" s="4"/>
      <c r="FAD85" s="4"/>
      <c r="FAE85" s="4"/>
      <c r="FAF85" s="4"/>
      <c r="FAG85" s="4"/>
      <c r="FAH85" s="4"/>
      <c r="FAI85" s="4"/>
      <c r="FAJ85" s="4"/>
      <c r="FAK85" s="4"/>
      <c r="FAL85" s="4"/>
      <c r="FAM85" s="4"/>
      <c r="FAN85" s="4"/>
      <c r="FAO85" s="4"/>
      <c r="FAP85" s="4"/>
      <c r="FAQ85" s="4"/>
      <c r="FAR85" s="4"/>
      <c r="FAS85" s="4"/>
      <c r="FAT85" s="4"/>
      <c r="FAU85" s="4"/>
      <c r="FAV85" s="4"/>
      <c r="FAW85" s="4"/>
      <c r="FAX85" s="4"/>
      <c r="FAY85" s="4"/>
      <c r="FAZ85" s="4"/>
      <c r="FBA85" s="4"/>
      <c r="FBB85" s="4"/>
      <c r="FBC85" s="4"/>
      <c r="FBD85" s="4"/>
      <c r="FBE85" s="4"/>
      <c r="FBF85" s="4"/>
      <c r="FBG85" s="4"/>
      <c r="FBH85" s="4"/>
      <c r="FBI85" s="4"/>
      <c r="FBJ85" s="4"/>
      <c r="FBK85" s="4"/>
      <c r="FBL85" s="4"/>
      <c r="FBM85" s="4"/>
      <c r="FBN85" s="4"/>
      <c r="FBO85" s="4"/>
      <c r="FBP85" s="4"/>
      <c r="FBQ85" s="4"/>
      <c r="FBR85" s="4"/>
      <c r="FBS85" s="4"/>
      <c r="FBT85" s="4"/>
      <c r="FBU85" s="4"/>
      <c r="FBV85" s="4"/>
      <c r="FBW85" s="4"/>
      <c r="FBX85" s="4"/>
      <c r="FBY85" s="4"/>
      <c r="FBZ85" s="4"/>
      <c r="FCA85" s="4"/>
      <c r="FCB85" s="4"/>
      <c r="FCC85" s="4"/>
      <c r="FCD85" s="4"/>
      <c r="FCE85" s="4"/>
      <c r="FCF85" s="4"/>
      <c r="FCG85" s="4"/>
      <c r="FCH85" s="4"/>
      <c r="FCI85" s="4"/>
      <c r="FCJ85" s="4"/>
      <c r="FCK85" s="4"/>
      <c r="FCL85" s="4"/>
      <c r="FCM85" s="4"/>
      <c r="FCN85" s="4"/>
      <c r="FCO85" s="4"/>
      <c r="FCP85" s="4"/>
      <c r="FCQ85" s="4"/>
      <c r="FCR85" s="4"/>
      <c r="FCS85" s="4"/>
      <c r="FCT85" s="4"/>
      <c r="FCU85" s="4"/>
      <c r="FCV85" s="4"/>
      <c r="FCW85" s="4"/>
      <c r="FCX85" s="4"/>
      <c r="FCY85" s="4"/>
      <c r="FCZ85" s="4"/>
      <c r="FDA85" s="4"/>
      <c r="FDB85" s="4"/>
      <c r="FDC85" s="4"/>
      <c r="FDD85" s="4"/>
      <c r="FDE85" s="4"/>
      <c r="FDF85" s="4"/>
      <c r="FDG85" s="4"/>
      <c r="FDH85" s="4"/>
      <c r="FDI85" s="4"/>
      <c r="FDJ85" s="4"/>
      <c r="FDK85" s="4"/>
      <c r="FDL85" s="4"/>
      <c r="FDM85" s="4"/>
      <c r="FDN85" s="4"/>
      <c r="FDO85" s="4"/>
      <c r="FDP85" s="4"/>
      <c r="FDQ85" s="4"/>
      <c r="FDR85" s="4"/>
      <c r="FDS85" s="4"/>
      <c r="FDT85" s="4"/>
      <c r="FDU85" s="4"/>
      <c r="FDV85" s="4"/>
      <c r="FDW85" s="4"/>
      <c r="FDX85" s="4"/>
      <c r="FDY85" s="4"/>
      <c r="FDZ85" s="4"/>
      <c r="FEA85" s="4"/>
      <c r="FEB85" s="4"/>
      <c r="FEC85" s="4"/>
      <c r="FED85" s="4"/>
      <c r="FEE85" s="4"/>
      <c r="FEF85" s="4"/>
      <c r="FEG85" s="4"/>
      <c r="FEH85" s="4"/>
      <c r="FEI85" s="4"/>
      <c r="FEJ85" s="4"/>
      <c r="FEK85" s="4"/>
      <c r="FEL85" s="4"/>
      <c r="FEM85" s="4"/>
      <c r="FEN85" s="4"/>
      <c r="FEO85" s="4"/>
      <c r="FEP85" s="4"/>
      <c r="FEQ85" s="4"/>
      <c r="FER85" s="4"/>
      <c r="FES85" s="4"/>
      <c r="FET85" s="4"/>
      <c r="FEU85" s="4"/>
      <c r="FEV85" s="4"/>
      <c r="FEW85" s="4"/>
      <c r="FEX85" s="4"/>
      <c r="FEY85" s="4"/>
      <c r="FEZ85" s="4"/>
      <c r="FFA85" s="4"/>
      <c r="FFB85" s="4"/>
      <c r="FFC85" s="4"/>
      <c r="FFD85" s="4"/>
      <c r="FFE85" s="4"/>
      <c r="FFF85" s="4"/>
      <c r="FFG85" s="4"/>
      <c r="FFH85" s="4"/>
      <c r="FFI85" s="4"/>
      <c r="FFJ85" s="4"/>
      <c r="FFK85" s="4"/>
      <c r="FFL85" s="4"/>
      <c r="FFM85" s="4"/>
      <c r="FFN85" s="4"/>
      <c r="FFO85" s="4"/>
      <c r="FFP85" s="4"/>
      <c r="FFQ85" s="4"/>
      <c r="FFR85" s="4"/>
      <c r="FFS85" s="4"/>
      <c r="FFT85" s="4"/>
      <c r="FFU85" s="4"/>
      <c r="FFV85" s="4"/>
      <c r="FFW85" s="4"/>
      <c r="FFX85" s="4"/>
      <c r="FFY85" s="4"/>
      <c r="FFZ85" s="4"/>
      <c r="FGA85" s="4"/>
      <c r="FGB85" s="4"/>
      <c r="FGC85" s="4"/>
      <c r="FGD85" s="4"/>
      <c r="FGE85" s="4"/>
      <c r="FGF85" s="4"/>
      <c r="FGG85" s="4"/>
      <c r="FGH85" s="4"/>
      <c r="FGI85" s="4"/>
      <c r="FGJ85" s="4"/>
      <c r="FGK85" s="4"/>
      <c r="FGL85" s="4"/>
      <c r="FGM85" s="4"/>
      <c r="FGN85" s="4"/>
      <c r="FGO85" s="4"/>
      <c r="FGP85" s="4"/>
      <c r="FGQ85" s="4"/>
      <c r="FGR85" s="4"/>
      <c r="FGS85" s="4"/>
      <c r="FGT85" s="4"/>
      <c r="FGU85" s="4"/>
      <c r="FGV85" s="4"/>
      <c r="FGW85" s="4"/>
      <c r="FGX85" s="4"/>
      <c r="FGY85" s="4"/>
      <c r="FGZ85" s="4"/>
      <c r="FHA85" s="4"/>
      <c r="FHB85" s="4"/>
      <c r="FHC85" s="4"/>
      <c r="FHD85" s="4"/>
      <c r="FHE85" s="4"/>
      <c r="FHF85" s="4"/>
      <c r="FHG85" s="4"/>
      <c r="FHH85" s="4"/>
      <c r="FHI85" s="4"/>
      <c r="FHJ85" s="4"/>
      <c r="FHK85" s="4"/>
      <c r="FHL85" s="4"/>
      <c r="FHM85" s="4"/>
      <c r="FHN85" s="4"/>
      <c r="FHO85" s="4"/>
      <c r="FHP85" s="4"/>
      <c r="FHQ85" s="4"/>
      <c r="FHR85" s="4"/>
      <c r="FHS85" s="4"/>
      <c r="FHT85" s="4"/>
      <c r="FHU85" s="4"/>
      <c r="FHV85" s="4"/>
      <c r="FHW85" s="4"/>
      <c r="FHX85" s="4"/>
      <c r="FHY85" s="4"/>
      <c r="FHZ85" s="4"/>
      <c r="FIA85" s="4"/>
      <c r="FIB85" s="4"/>
      <c r="FIC85" s="4"/>
      <c r="FID85" s="4"/>
      <c r="FIE85" s="4"/>
      <c r="FIF85" s="4"/>
      <c r="FIG85" s="4"/>
      <c r="FIH85" s="4"/>
      <c r="FII85" s="4"/>
      <c r="FIJ85" s="4"/>
      <c r="FIK85" s="4"/>
      <c r="FIL85" s="4"/>
      <c r="FIM85" s="4"/>
      <c r="FIN85" s="4"/>
      <c r="FIO85" s="4"/>
      <c r="FIP85" s="4"/>
      <c r="FIQ85" s="4"/>
      <c r="FIR85" s="4"/>
      <c r="FIS85" s="4"/>
      <c r="FIT85" s="4"/>
      <c r="FIU85" s="4"/>
      <c r="FIV85" s="4"/>
      <c r="FIW85" s="4"/>
      <c r="FIX85" s="4"/>
      <c r="FIY85" s="4"/>
      <c r="FIZ85" s="4"/>
      <c r="FJA85" s="4"/>
      <c r="FJB85" s="4"/>
      <c r="FJC85" s="4"/>
      <c r="FJD85" s="4"/>
      <c r="FJE85" s="4"/>
      <c r="FJF85" s="4"/>
      <c r="FJG85" s="4"/>
      <c r="FJH85" s="4"/>
      <c r="FJI85" s="4"/>
      <c r="FJJ85" s="4"/>
      <c r="FJK85" s="4"/>
      <c r="FJL85" s="4"/>
      <c r="FJM85" s="4"/>
      <c r="FJN85" s="4"/>
      <c r="FJO85" s="4"/>
      <c r="FJP85" s="4"/>
      <c r="FJQ85" s="4"/>
      <c r="FJR85" s="4"/>
      <c r="FJS85" s="4"/>
      <c r="FJT85" s="4"/>
      <c r="FJU85" s="4"/>
      <c r="FJV85" s="4"/>
      <c r="FJW85" s="4"/>
      <c r="FJX85" s="4"/>
      <c r="FJY85" s="4"/>
      <c r="FJZ85" s="4"/>
      <c r="FKA85" s="4"/>
      <c r="FKB85" s="4"/>
      <c r="FKC85" s="4"/>
      <c r="FKD85" s="4"/>
      <c r="FKE85" s="4"/>
      <c r="FKF85" s="4"/>
      <c r="FKG85" s="4"/>
      <c r="FKH85" s="4"/>
      <c r="FKI85" s="4"/>
      <c r="FKJ85" s="4"/>
      <c r="FKK85" s="4"/>
      <c r="FKL85" s="4"/>
      <c r="FKM85" s="4"/>
      <c r="FKN85" s="4"/>
      <c r="FKO85" s="4"/>
      <c r="FKP85" s="4"/>
      <c r="FKQ85" s="4"/>
      <c r="FKR85" s="4"/>
      <c r="FKS85" s="4"/>
      <c r="FKT85" s="4"/>
      <c r="FKU85" s="4"/>
      <c r="FKV85" s="4"/>
      <c r="FKW85" s="4"/>
      <c r="FKX85" s="4"/>
      <c r="FKY85" s="4"/>
      <c r="FKZ85" s="4"/>
      <c r="FLA85" s="4"/>
      <c r="FLB85" s="4"/>
      <c r="FLC85" s="4"/>
      <c r="FLD85" s="4"/>
      <c r="FLE85" s="4"/>
      <c r="FLF85" s="4"/>
      <c r="FLG85" s="4"/>
      <c r="FLH85" s="4"/>
      <c r="FLI85" s="4"/>
      <c r="FLJ85" s="4"/>
      <c r="FLK85" s="4"/>
      <c r="FLL85" s="4"/>
      <c r="FLM85" s="4"/>
      <c r="FLN85" s="4"/>
      <c r="FLO85" s="4"/>
      <c r="FLP85" s="4"/>
      <c r="FLQ85" s="4"/>
      <c r="FLR85" s="4"/>
      <c r="FLS85" s="4"/>
      <c r="FLT85" s="4"/>
      <c r="FLU85" s="4"/>
      <c r="FLV85" s="4"/>
      <c r="FLW85" s="4"/>
      <c r="FLX85" s="4"/>
      <c r="FLY85" s="4"/>
      <c r="FLZ85" s="4"/>
      <c r="FMA85" s="4"/>
      <c r="FMB85" s="4"/>
      <c r="FMC85" s="4"/>
      <c r="FMD85" s="4"/>
      <c r="FME85" s="4"/>
      <c r="FMF85" s="4"/>
      <c r="FMG85" s="4"/>
      <c r="FMH85" s="4"/>
      <c r="FMI85" s="4"/>
      <c r="FMJ85" s="4"/>
      <c r="FMK85" s="4"/>
      <c r="FML85" s="4"/>
      <c r="FMM85" s="4"/>
      <c r="FMN85" s="4"/>
      <c r="FMO85" s="4"/>
      <c r="FMP85" s="4"/>
      <c r="FMQ85" s="4"/>
      <c r="FMR85" s="4"/>
      <c r="FMS85" s="4"/>
      <c r="FMT85" s="4"/>
      <c r="FMU85" s="4"/>
      <c r="FMV85" s="4"/>
      <c r="FMW85" s="4"/>
      <c r="FMX85" s="4"/>
      <c r="FMY85" s="4"/>
      <c r="FMZ85" s="4"/>
      <c r="FNA85" s="4"/>
      <c r="FNB85" s="4"/>
      <c r="FNC85" s="4"/>
      <c r="FND85" s="4"/>
      <c r="FNE85" s="4"/>
      <c r="FNF85" s="4"/>
      <c r="FNG85" s="4"/>
      <c r="FNH85" s="4"/>
      <c r="FNI85" s="4"/>
      <c r="FNJ85" s="4"/>
      <c r="FNK85" s="4"/>
      <c r="FNL85" s="4"/>
      <c r="FNM85" s="4"/>
      <c r="FNN85" s="4"/>
      <c r="FNO85" s="4"/>
      <c r="FNP85" s="4"/>
      <c r="FNQ85" s="4"/>
      <c r="FNR85" s="4"/>
      <c r="FNS85" s="4"/>
      <c r="FNT85" s="4"/>
      <c r="FNU85" s="4"/>
      <c r="FNV85" s="4"/>
      <c r="FNW85" s="4"/>
      <c r="FNX85" s="4"/>
      <c r="FNY85" s="4"/>
      <c r="FNZ85" s="4"/>
      <c r="FOA85" s="4"/>
      <c r="FOB85" s="4"/>
      <c r="FOC85" s="4"/>
      <c r="FOD85" s="4"/>
      <c r="FOE85" s="4"/>
      <c r="FOF85" s="4"/>
      <c r="FOG85" s="4"/>
      <c r="FOH85" s="4"/>
      <c r="FOI85" s="4"/>
      <c r="FOJ85" s="4"/>
      <c r="FOK85" s="4"/>
      <c r="FOL85" s="4"/>
      <c r="FOM85" s="4"/>
      <c r="FON85" s="4"/>
      <c r="FOO85" s="4"/>
      <c r="FOP85" s="4"/>
      <c r="FOQ85" s="4"/>
      <c r="FOR85" s="4"/>
      <c r="FOS85" s="4"/>
      <c r="FOT85" s="4"/>
      <c r="FOU85" s="4"/>
      <c r="FOV85" s="4"/>
      <c r="FOW85" s="4"/>
      <c r="FOX85" s="4"/>
      <c r="FOY85" s="4"/>
      <c r="FOZ85" s="4"/>
      <c r="FPA85" s="4"/>
      <c r="FPB85" s="4"/>
      <c r="FPC85" s="4"/>
      <c r="FPD85" s="4"/>
      <c r="FPE85" s="4"/>
      <c r="FPF85" s="4"/>
      <c r="FPG85" s="4"/>
      <c r="FPH85" s="4"/>
      <c r="FPI85" s="4"/>
      <c r="FPJ85" s="4"/>
      <c r="FPK85" s="4"/>
      <c r="FPL85" s="4"/>
      <c r="FPM85" s="4"/>
      <c r="FPN85" s="4"/>
      <c r="FPO85" s="4"/>
      <c r="FPP85" s="4"/>
      <c r="FPQ85" s="4"/>
      <c r="FPR85" s="4"/>
      <c r="FPS85" s="4"/>
      <c r="FPT85" s="4"/>
      <c r="FPU85" s="4"/>
      <c r="FPV85" s="4"/>
      <c r="FPW85" s="4"/>
      <c r="FPX85" s="4"/>
      <c r="FPY85" s="4"/>
      <c r="FPZ85" s="4"/>
      <c r="FQA85" s="4"/>
      <c r="FQB85" s="4"/>
      <c r="FQC85" s="4"/>
      <c r="FQD85" s="4"/>
      <c r="FQE85" s="4"/>
      <c r="FQF85" s="4"/>
      <c r="FQG85" s="4"/>
      <c r="FQH85" s="4"/>
      <c r="FQI85" s="4"/>
      <c r="FQJ85" s="4"/>
      <c r="FQK85" s="4"/>
      <c r="FQL85" s="4"/>
      <c r="FQM85" s="4"/>
      <c r="FQN85" s="4"/>
      <c r="FQO85" s="4"/>
      <c r="FQP85" s="4"/>
      <c r="FQQ85" s="4"/>
      <c r="FQR85" s="4"/>
      <c r="FQS85" s="4"/>
      <c r="FQT85" s="4"/>
      <c r="FQU85" s="4"/>
      <c r="FQV85" s="4"/>
      <c r="FQW85" s="4"/>
      <c r="FQX85" s="4"/>
      <c r="FQY85" s="4"/>
      <c r="FQZ85" s="4"/>
      <c r="FRA85" s="4"/>
      <c r="FRB85" s="4"/>
      <c r="FRC85" s="4"/>
      <c r="FRD85" s="4"/>
      <c r="FRE85" s="4"/>
      <c r="FRF85" s="4"/>
      <c r="FRG85" s="4"/>
      <c r="FRH85" s="4"/>
      <c r="FRI85" s="4"/>
      <c r="FRJ85" s="4"/>
      <c r="FRK85" s="4"/>
      <c r="FRL85" s="4"/>
      <c r="FRM85" s="4"/>
      <c r="FRN85" s="4"/>
      <c r="FRO85" s="4"/>
      <c r="FRP85" s="4"/>
      <c r="FRQ85" s="4"/>
      <c r="FRR85" s="4"/>
      <c r="FRS85" s="4"/>
      <c r="FRT85" s="4"/>
      <c r="FRU85" s="4"/>
      <c r="FRV85" s="4"/>
      <c r="FRW85" s="4"/>
      <c r="FRX85" s="4"/>
      <c r="FRY85" s="4"/>
      <c r="FRZ85" s="4"/>
      <c r="FSA85" s="4"/>
      <c r="FSB85" s="4"/>
      <c r="FSC85" s="4"/>
      <c r="FSD85" s="4"/>
      <c r="FSE85" s="4"/>
      <c r="FSF85" s="4"/>
      <c r="FSG85" s="4"/>
      <c r="FSH85" s="4"/>
      <c r="FSI85" s="4"/>
      <c r="FSJ85" s="4"/>
      <c r="FSK85" s="4"/>
      <c r="FSL85" s="4"/>
      <c r="FSM85" s="4"/>
      <c r="FSN85" s="4"/>
      <c r="FSO85" s="4"/>
      <c r="FSP85" s="4"/>
      <c r="FSQ85" s="4"/>
      <c r="FSR85" s="4"/>
      <c r="FSS85" s="4"/>
      <c r="FST85" s="4"/>
      <c r="FSU85" s="4"/>
      <c r="FSV85" s="4"/>
      <c r="FSW85" s="4"/>
      <c r="FSX85" s="4"/>
      <c r="FSY85" s="4"/>
      <c r="FSZ85" s="4"/>
      <c r="FTA85" s="4"/>
      <c r="FTB85" s="4"/>
      <c r="FTC85" s="4"/>
      <c r="FTD85" s="4"/>
      <c r="FTE85" s="4"/>
      <c r="FTF85" s="4"/>
      <c r="FTG85" s="4"/>
      <c r="FTH85" s="4"/>
      <c r="FTI85" s="4"/>
      <c r="FTJ85" s="4"/>
      <c r="FTK85" s="4"/>
      <c r="FTL85" s="4"/>
      <c r="FTM85" s="4"/>
      <c r="FTN85" s="4"/>
      <c r="FTO85" s="4"/>
      <c r="FTP85" s="4"/>
      <c r="FTQ85" s="4"/>
      <c r="FTR85" s="4"/>
      <c r="FTS85" s="4"/>
      <c r="FTT85" s="4"/>
      <c r="FTU85" s="4"/>
      <c r="FTV85" s="4"/>
      <c r="FTW85" s="4"/>
      <c r="FTX85" s="4"/>
      <c r="FTY85" s="4"/>
      <c r="FTZ85" s="4"/>
      <c r="FUA85" s="4"/>
      <c r="FUB85" s="4"/>
      <c r="FUC85" s="4"/>
      <c r="FUD85" s="4"/>
      <c r="FUE85" s="4"/>
      <c r="FUF85" s="4"/>
      <c r="FUG85" s="4"/>
      <c r="FUH85" s="4"/>
      <c r="FUI85" s="4"/>
      <c r="FUJ85" s="4"/>
      <c r="FUK85" s="4"/>
      <c r="FUL85" s="4"/>
      <c r="FUM85" s="4"/>
      <c r="FUN85" s="4"/>
      <c r="FUO85" s="4"/>
      <c r="FUP85" s="4"/>
      <c r="FUQ85" s="4"/>
      <c r="FUR85" s="4"/>
      <c r="FUS85" s="4"/>
      <c r="FUT85" s="4"/>
      <c r="FUU85" s="4"/>
      <c r="FUV85" s="4"/>
      <c r="FUW85" s="4"/>
      <c r="FUX85" s="4"/>
      <c r="FUY85" s="4"/>
      <c r="FUZ85" s="4"/>
      <c r="FVA85" s="4"/>
      <c r="FVB85" s="4"/>
      <c r="FVC85" s="4"/>
      <c r="FVD85" s="4"/>
      <c r="FVE85" s="4"/>
      <c r="FVF85" s="4"/>
      <c r="FVG85" s="4"/>
      <c r="FVH85" s="4"/>
      <c r="FVI85" s="4"/>
      <c r="FVJ85" s="4"/>
      <c r="FVK85" s="4"/>
      <c r="FVL85" s="4"/>
      <c r="FVM85" s="4"/>
      <c r="FVN85" s="4"/>
      <c r="FVO85" s="4"/>
      <c r="FVP85" s="4"/>
      <c r="FVQ85" s="4"/>
      <c r="FVR85" s="4"/>
      <c r="FVS85" s="4"/>
      <c r="FVT85" s="4"/>
      <c r="FVU85" s="4"/>
      <c r="FVV85" s="4"/>
      <c r="FVW85" s="4"/>
      <c r="FVX85" s="4"/>
      <c r="FVY85" s="4"/>
      <c r="FVZ85" s="4"/>
      <c r="FWA85" s="4"/>
      <c r="FWB85" s="4"/>
      <c r="FWC85" s="4"/>
      <c r="FWD85" s="4"/>
      <c r="FWE85" s="4"/>
      <c r="FWF85" s="4"/>
      <c r="FWG85" s="4"/>
      <c r="FWH85" s="4"/>
      <c r="FWI85" s="4"/>
      <c r="FWJ85" s="4"/>
      <c r="FWK85" s="4"/>
      <c r="FWL85" s="4"/>
      <c r="FWM85" s="4"/>
      <c r="FWN85" s="4"/>
      <c r="FWO85" s="4"/>
      <c r="FWP85" s="4"/>
      <c r="FWQ85" s="4"/>
      <c r="FWR85" s="4"/>
      <c r="FWS85" s="4"/>
      <c r="FWT85" s="4"/>
      <c r="FWU85" s="4"/>
      <c r="FWV85" s="4"/>
      <c r="FWW85" s="4"/>
      <c r="FWX85" s="4"/>
      <c r="FWY85" s="4"/>
      <c r="FWZ85" s="4"/>
      <c r="FXA85" s="4"/>
      <c r="FXB85" s="4"/>
      <c r="FXC85" s="4"/>
      <c r="FXD85" s="4"/>
      <c r="FXE85" s="4"/>
      <c r="FXF85" s="4"/>
      <c r="FXG85" s="4"/>
      <c r="FXH85" s="4"/>
      <c r="FXI85" s="4"/>
      <c r="FXJ85" s="4"/>
      <c r="FXK85" s="4"/>
      <c r="FXL85" s="4"/>
      <c r="FXM85" s="4"/>
      <c r="FXN85" s="4"/>
      <c r="FXO85" s="4"/>
      <c r="FXP85" s="4"/>
      <c r="FXQ85" s="4"/>
      <c r="FXR85" s="4"/>
      <c r="FXS85" s="4"/>
      <c r="FXT85" s="4"/>
      <c r="FXU85" s="4"/>
      <c r="FXV85" s="4"/>
      <c r="FXW85" s="4"/>
      <c r="FXX85" s="4"/>
      <c r="FXY85" s="4"/>
      <c r="FXZ85" s="4"/>
      <c r="FYA85" s="4"/>
      <c r="FYB85" s="4"/>
      <c r="FYC85" s="4"/>
      <c r="FYD85" s="4"/>
      <c r="FYE85" s="4"/>
      <c r="FYF85" s="4"/>
      <c r="FYG85" s="4"/>
      <c r="FYH85" s="4"/>
      <c r="FYI85" s="4"/>
      <c r="FYJ85" s="4"/>
      <c r="FYK85" s="4"/>
      <c r="FYL85" s="4"/>
      <c r="FYM85" s="4"/>
      <c r="FYN85" s="4"/>
      <c r="FYO85" s="4"/>
      <c r="FYP85" s="4"/>
      <c r="FYQ85" s="4"/>
      <c r="FYR85" s="4"/>
      <c r="FYS85" s="4"/>
      <c r="FYT85" s="4"/>
      <c r="FYU85" s="4"/>
      <c r="FYV85" s="4"/>
      <c r="FYW85" s="4"/>
      <c r="FYX85" s="4"/>
      <c r="FYY85" s="4"/>
      <c r="FYZ85" s="4"/>
      <c r="FZA85" s="4"/>
      <c r="FZB85" s="4"/>
      <c r="FZC85" s="4"/>
      <c r="FZD85" s="4"/>
      <c r="FZE85" s="4"/>
      <c r="FZF85" s="4"/>
      <c r="FZG85" s="4"/>
      <c r="FZH85" s="4"/>
      <c r="FZI85" s="4"/>
      <c r="FZJ85" s="4"/>
      <c r="FZK85" s="4"/>
      <c r="FZL85" s="4"/>
      <c r="FZM85" s="4"/>
      <c r="FZN85" s="4"/>
      <c r="FZO85" s="4"/>
      <c r="FZP85" s="4"/>
      <c r="FZQ85" s="4"/>
      <c r="FZR85" s="4"/>
      <c r="FZS85" s="4"/>
      <c r="FZT85" s="4"/>
      <c r="FZU85" s="4"/>
      <c r="FZV85" s="4"/>
      <c r="FZW85" s="4"/>
      <c r="FZX85" s="4"/>
      <c r="FZY85" s="4"/>
      <c r="FZZ85" s="4"/>
      <c r="GAA85" s="4"/>
      <c r="GAB85" s="4"/>
      <c r="GAC85" s="4"/>
      <c r="GAD85" s="4"/>
      <c r="GAE85" s="4"/>
      <c r="GAF85" s="4"/>
      <c r="GAG85" s="4"/>
      <c r="GAH85" s="4"/>
      <c r="GAI85" s="4"/>
      <c r="GAJ85" s="4"/>
      <c r="GAK85" s="4"/>
      <c r="GAL85" s="4"/>
      <c r="GAM85" s="4"/>
      <c r="GAN85" s="4"/>
      <c r="GAO85" s="4"/>
      <c r="GAP85" s="4"/>
      <c r="GAQ85" s="4"/>
      <c r="GAR85" s="4"/>
      <c r="GAS85" s="4"/>
      <c r="GAT85" s="4"/>
      <c r="GAU85" s="4"/>
      <c r="GAV85" s="4"/>
      <c r="GAW85" s="4"/>
      <c r="GAX85" s="4"/>
      <c r="GAY85" s="4"/>
      <c r="GAZ85" s="4"/>
      <c r="GBA85" s="4"/>
      <c r="GBB85" s="4"/>
      <c r="GBC85" s="4"/>
      <c r="GBD85" s="4"/>
      <c r="GBE85" s="4"/>
      <c r="GBF85" s="4"/>
      <c r="GBG85" s="4"/>
      <c r="GBH85" s="4"/>
      <c r="GBI85" s="4"/>
      <c r="GBJ85" s="4"/>
      <c r="GBK85" s="4"/>
      <c r="GBL85" s="4"/>
      <c r="GBM85" s="4"/>
      <c r="GBN85" s="4"/>
      <c r="GBO85" s="4"/>
      <c r="GBP85" s="4"/>
      <c r="GBQ85" s="4"/>
      <c r="GBR85" s="4"/>
      <c r="GBS85" s="4"/>
      <c r="GBT85" s="4"/>
      <c r="GBU85" s="4"/>
      <c r="GBV85" s="4"/>
      <c r="GBW85" s="4"/>
      <c r="GBX85" s="4"/>
      <c r="GBY85" s="4"/>
      <c r="GBZ85" s="4"/>
      <c r="GCA85" s="4"/>
      <c r="GCB85" s="4"/>
      <c r="GCC85" s="4"/>
      <c r="GCD85" s="4"/>
      <c r="GCE85" s="4"/>
      <c r="GCF85" s="4"/>
      <c r="GCG85" s="4"/>
      <c r="GCH85" s="4"/>
      <c r="GCI85" s="4"/>
      <c r="GCJ85" s="4"/>
      <c r="GCK85" s="4"/>
      <c r="GCL85" s="4"/>
      <c r="GCM85" s="4"/>
      <c r="GCN85" s="4"/>
      <c r="GCO85" s="4"/>
      <c r="GCP85" s="4"/>
      <c r="GCQ85" s="4"/>
      <c r="GCR85" s="4"/>
      <c r="GCS85" s="4"/>
      <c r="GCT85" s="4"/>
      <c r="GCU85" s="4"/>
      <c r="GCV85" s="4"/>
      <c r="GCW85" s="4"/>
      <c r="GCX85" s="4"/>
      <c r="GCY85" s="4"/>
      <c r="GCZ85" s="4"/>
      <c r="GDA85" s="4"/>
      <c r="GDB85" s="4"/>
      <c r="GDC85" s="4"/>
      <c r="GDD85" s="4"/>
      <c r="GDE85" s="4"/>
      <c r="GDF85" s="4"/>
      <c r="GDG85" s="4"/>
      <c r="GDH85" s="4"/>
      <c r="GDI85" s="4"/>
      <c r="GDJ85" s="4"/>
      <c r="GDK85" s="4"/>
      <c r="GDL85" s="4"/>
      <c r="GDM85" s="4"/>
      <c r="GDN85" s="4"/>
      <c r="GDO85" s="4"/>
      <c r="GDP85" s="4"/>
      <c r="GDQ85" s="4"/>
      <c r="GDR85" s="4"/>
      <c r="GDS85" s="4"/>
      <c r="GDT85" s="4"/>
      <c r="GDU85" s="4"/>
      <c r="GDV85" s="4"/>
      <c r="GDW85" s="4"/>
      <c r="GDX85" s="4"/>
      <c r="GDY85" s="4"/>
      <c r="GDZ85" s="4"/>
      <c r="GEA85" s="4"/>
      <c r="GEB85" s="4"/>
      <c r="GEC85" s="4"/>
      <c r="GED85" s="4"/>
      <c r="GEE85" s="4"/>
      <c r="GEF85" s="4"/>
      <c r="GEG85" s="4"/>
      <c r="GEH85" s="4"/>
      <c r="GEI85" s="4"/>
      <c r="GEJ85" s="4"/>
      <c r="GEK85" s="4"/>
      <c r="GEL85" s="4"/>
      <c r="GEM85" s="4"/>
      <c r="GEN85" s="4"/>
      <c r="GEO85" s="4"/>
      <c r="GEP85" s="4"/>
      <c r="GEQ85" s="4"/>
      <c r="GER85" s="4"/>
      <c r="GES85" s="4"/>
      <c r="GET85" s="4"/>
      <c r="GEU85" s="4"/>
      <c r="GEV85" s="4"/>
      <c r="GEW85" s="4"/>
      <c r="GEX85" s="4"/>
      <c r="GEY85" s="4"/>
      <c r="GEZ85" s="4"/>
      <c r="GFA85" s="4"/>
      <c r="GFB85" s="4"/>
      <c r="GFC85" s="4"/>
      <c r="GFD85" s="4"/>
      <c r="GFE85" s="4"/>
      <c r="GFF85" s="4"/>
      <c r="GFG85" s="4"/>
      <c r="GFH85" s="4"/>
      <c r="GFI85" s="4"/>
      <c r="GFJ85" s="4"/>
      <c r="GFK85" s="4"/>
      <c r="GFL85" s="4"/>
      <c r="GFM85" s="4"/>
      <c r="GFN85" s="4"/>
      <c r="GFO85" s="4"/>
      <c r="GFP85" s="4"/>
      <c r="GFQ85" s="4"/>
      <c r="GFR85" s="4"/>
      <c r="GFS85" s="4"/>
      <c r="GFT85" s="4"/>
      <c r="GFU85" s="4"/>
      <c r="GFV85" s="4"/>
      <c r="GFW85" s="4"/>
      <c r="GFX85" s="4"/>
      <c r="GFY85" s="4"/>
      <c r="GFZ85" s="4"/>
      <c r="GGA85" s="4"/>
      <c r="GGB85" s="4"/>
      <c r="GGC85" s="4"/>
      <c r="GGD85" s="4"/>
      <c r="GGE85" s="4"/>
      <c r="GGF85" s="4"/>
      <c r="GGG85" s="4"/>
      <c r="GGH85" s="4"/>
      <c r="GGI85" s="4"/>
      <c r="GGJ85" s="4"/>
      <c r="GGK85" s="4"/>
      <c r="GGL85" s="4"/>
      <c r="GGM85" s="4"/>
      <c r="GGN85" s="4"/>
      <c r="GGO85" s="4"/>
      <c r="GGP85" s="4"/>
      <c r="GGQ85" s="4"/>
      <c r="GGR85" s="4"/>
      <c r="GGS85" s="4"/>
      <c r="GGT85" s="4"/>
      <c r="GGU85" s="4"/>
      <c r="GGV85" s="4"/>
      <c r="GGW85" s="4"/>
      <c r="GGX85" s="4"/>
      <c r="GGY85" s="4"/>
      <c r="GGZ85" s="4"/>
      <c r="GHA85" s="4"/>
      <c r="GHB85" s="4"/>
      <c r="GHC85" s="4"/>
      <c r="GHD85" s="4"/>
      <c r="GHE85" s="4"/>
      <c r="GHF85" s="4"/>
      <c r="GHG85" s="4"/>
      <c r="GHH85" s="4"/>
      <c r="GHI85" s="4"/>
      <c r="GHJ85" s="4"/>
      <c r="GHK85" s="4"/>
      <c r="GHL85" s="4"/>
      <c r="GHM85" s="4"/>
      <c r="GHN85" s="4"/>
      <c r="GHO85" s="4"/>
      <c r="GHP85" s="4"/>
      <c r="GHQ85" s="4"/>
      <c r="GHR85" s="4"/>
      <c r="GHS85" s="4"/>
      <c r="GHT85" s="4"/>
      <c r="GHU85" s="4"/>
      <c r="GHV85" s="4"/>
      <c r="GHW85" s="4"/>
      <c r="GHX85" s="4"/>
      <c r="GHY85" s="4"/>
      <c r="GHZ85" s="4"/>
      <c r="GIA85" s="4"/>
      <c r="GIB85" s="4"/>
      <c r="GIC85" s="4"/>
      <c r="GID85" s="4"/>
      <c r="GIE85" s="4"/>
      <c r="GIF85" s="4"/>
      <c r="GIG85" s="4"/>
      <c r="GIH85" s="4"/>
      <c r="GII85" s="4"/>
      <c r="GIJ85" s="4"/>
      <c r="GIK85" s="4"/>
      <c r="GIL85" s="4"/>
      <c r="GIM85" s="4"/>
      <c r="GIN85" s="4"/>
      <c r="GIO85" s="4"/>
      <c r="GIP85" s="4"/>
      <c r="GIQ85" s="4"/>
      <c r="GIR85" s="4"/>
      <c r="GIS85" s="4"/>
      <c r="GIT85" s="4"/>
      <c r="GIU85" s="4"/>
      <c r="GIV85" s="4"/>
      <c r="GIW85" s="4"/>
      <c r="GIX85" s="4"/>
      <c r="GIY85" s="4"/>
      <c r="GIZ85" s="4"/>
      <c r="GJA85" s="4"/>
      <c r="GJB85" s="4"/>
      <c r="GJC85" s="4"/>
      <c r="GJD85" s="4"/>
      <c r="GJE85" s="4"/>
      <c r="GJF85" s="4"/>
      <c r="GJG85" s="4"/>
      <c r="GJH85" s="4"/>
      <c r="GJI85" s="4"/>
      <c r="GJJ85" s="4"/>
      <c r="GJK85" s="4"/>
      <c r="GJL85" s="4"/>
      <c r="GJM85" s="4"/>
      <c r="GJN85" s="4"/>
      <c r="GJO85" s="4"/>
      <c r="GJP85" s="4"/>
      <c r="GJQ85" s="4"/>
      <c r="GJR85" s="4"/>
      <c r="GJS85" s="4"/>
      <c r="GJT85" s="4"/>
      <c r="GJU85" s="4"/>
      <c r="GJV85" s="4"/>
      <c r="GJW85" s="4"/>
      <c r="GJX85" s="4"/>
      <c r="GJY85" s="4"/>
      <c r="GJZ85" s="4"/>
      <c r="GKA85" s="4"/>
      <c r="GKB85" s="4"/>
      <c r="GKC85" s="4"/>
      <c r="GKD85" s="4"/>
      <c r="GKE85" s="4"/>
      <c r="GKF85" s="4"/>
      <c r="GKG85" s="4"/>
      <c r="GKH85" s="4"/>
      <c r="GKI85" s="4"/>
      <c r="GKJ85" s="4"/>
      <c r="GKK85" s="4"/>
      <c r="GKL85" s="4"/>
      <c r="GKM85" s="4"/>
      <c r="GKN85" s="4"/>
      <c r="GKO85" s="4"/>
      <c r="GKP85" s="4"/>
      <c r="GKQ85" s="4"/>
      <c r="GKR85" s="4"/>
      <c r="GKS85" s="4"/>
      <c r="GKT85" s="4"/>
      <c r="GKU85" s="4"/>
      <c r="GKV85" s="4"/>
      <c r="GKW85" s="4"/>
      <c r="GKX85" s="4"/>
      <c r="GKY85" s="4"/>
      <c r="GKZ85" s="4"/>
      <c r="GLA85" s="4"/>
      <c r="GLB85" s="4"/>
      <c r="GLC85" s="4"/>
      <c r="GLD85" s="4"/>
      <c r="GLE85" s="4"/>
      <c r="GLF85" s="4"/>
      <c r="GLG85" s="4"/>
      <c r="GLH85" s="4"/>
      <c r="GLI85" s="4"/>
      <c r="GLJ85" s="4"/>
      <c r="GLK85" s="4"/>
      <c r="GLL85" s="4"/>
      <c r="GLM85" s="4"/>
      <c r="GLN85" s="4"/>
      <c r="GLO85" s="4"/>
      <c r="GLP85" s="4"/>
      <c r="GLQ85" s="4"/>
      <c r="GLR85" s="4"/>
      <c r="GLS85" s="4"/>
      <c r="GLT85" s="4"/>
      <c r="GLU85" s="4"/>
      <c r="GLV85" s="4"/>
      <c r="GLW85" s="4"/>
      <c r="GLX85" s="4"/>
      <c r="GLY85" s="4"/>
      <c r="GLZ85" s="4"/>
      <c r="GMA85" s="4"/>
      <c r="GMB85" s="4"/>
      <c r="GMC85" s="4"/>
      <c r="GMD85" s="4"/>
      <c r="GME85" s="4"/>
      <c r="GMF85" s="4"/>
      <c r="GMG85" s="4"/>
      <c r="GMH85" s="4"/>
      <c r="GMI85" s="4"/>
      <c r="GMJ85" s="4"/>
      <c r="GMK85" s="4"/>
      <c r="GML85" s="4"/>
      <c r="GMM85" s="4"/>
      <c r="GMN85" s="4"/>
      <c r="GMO85" s="4"/>
      <c r="GMP85" s="4"/>
      <c r="GMQ85" s="4"/>
      <c r="GMR85" s="4"/>
      <c r="GMS85" s="4"/>
      <c r="GMT85" s="4"/>
      <c r="GMU85" s="4"/>
      <c r="GMV85" s="4"/>
      <c r="GMW85" s="4"/>
      <c r="GMX85" s="4"/>
      <c r="GMY85" s="4"/>
      <c r="GMZ85" s="4"/>
      <c r="GNA85" s="4"/>
      <c r="GNB85" s="4"/>
      <c r="GNC85" s="4"/>
      <c r="GND85" s="4"/>
      <c r="GNE85" s="4"/>
      <c r="GNF85" s="4"/>
      <c r="GNG85" s="4"/>
      <c r="GNH85" s="4"/>
      <c r="GNI85" s="4"/>
      <c r="GNJ85" s="4"/>
      <c r="GNK85" s="4"/>
      <c r="GNL85" s="4"/>
      <c r="GNM85" s="4"/>
      <c r="GNN85" s="4"/>
      <c r="GNO85" s="4"/>
      <c r="GNP85" s="4"/>
      <c r="GNQ85" s="4"/>
      <c r="GNR85" s="4"/>
      <c r="GNS85" s="4"/>
      <c r="GNT85" s="4"/>
      <c r="GNU85" s="4"/>
      <c r="GNV85" s="4"/>
      <c r="GNW85" s="4"/>
      <c r="GNX85" s="4"/>
      <c r="GNY85" s="4"/>
      <c r="GNZ85" s="4"/>
      <c r="GOA85" s="4"/>
      <c r="GOB85" s="4"/>
      <c r="GOC85" s="4"/>
      <c r="GOD85" s="4"/>
      <c r="GOE85" s="4"/>
      <c r="GOF85" s="4"/>
      <c r="GOG85" s="4"/>
      <c r="GOH85" s="4"/>
      <c r="GOI85" s="4"/>
      <c r="GOJ85" s="4"/>
      <c r="GOK85" s="4"/>
      <c r="GOL85" s="4"/>
      <c r="GOM85" s="4"/>
      <c r="GON85" s="4"/>
      <c r="GOO85" s="4"/>
      <c r="GOP85" s="4"/>
      <c r="GOQ85" s="4"/>
      <c r="GOR85" s="4"/>
      <c r="GOS85" s="4"/>
      <c r="GOT85" s="4"/>
      <c r="GOU85" s="4"/>
      <c r="GOV85" s="4"/>
      <c r="GOW85" s="4"/>
      <c r="GOX85" s="4"/>
      <c r="GOY85" s="4"/>
      <c r="GOZ85" s="4"/>
      <c r="GPA85" s="4"/>
      <c r="GPB85" s="4"/>
      <c r="GPC85" s="4"/>
      <c r="GPD85" s="4"/>
      <c r="GPE85" s="4"/>
      <c r="GPF85" s="4"/>
      <c r="GPG85" s="4"/>
      <c r="GPH85" s="4"/>
      <c r="GPI85" s="4"/>
      <c r="GPJ85" s="4"/>
      <c r="GPK85" s="4"/>
      <c r="GPL85" s="4"/>
      <c r="GPM85" s="4"/>
      <c r="GPN85" s="4"/>
      <c r="GPO85" s="4"/>
      <c r="GPP85" s="4"/>
      <c r="GPQ85" s="4"/>
      <c r="GPR85" s="4"/>
      <c r="GPS85" s="4"/>
      <c r="GPT85" s="4"/>
      <c r="GPU85" s="4"/>
      <c r="GPV85" s="4"/>
      <c r="GPW85" s="4"/>
      <c r="GPX85" s="4"/>
      <c r="GPY85" s="4"/>
      <c r="GPZ85" s="4"/>
      <c r="GQA85" s="4"/>
      <c r="GQB85" s="4"/>
      <c r="GQC85" s="4"/>
      <c r="GQD85" s="4"/>
      <c r="GQE85" s="4"/>
      <c r="GQF85" s="4"/>
      <c r="GQG85" s="4"/>
      <c r="GQH85" s="4"/>
      <c r="GQI85" s="4"/>
      <c r="GQJ85" s="4"/>
      <c r="GQK85" s="4"/>
      <c r="GQL85" s="4"/>
      <c r="GQM85" s="4"/>
      <c r="GQN85" s="4"/>
      <c r="GQO85" s="4"/>
      <c r="GQP85" s="4"/>
      <c r="GQQ85" s="4"/>
      <c r="GQR85" s="4"/>
      <c r="GQS85" s="4"/>
      <c r="GQT85" s="4"/>
      <c r="GQU85" s="4"/>
      <c r="GQV85" s="4"/>
      <c r="GQW85" s="4"/>
      <c r="GQX85" s="4"/>
      <c r="GQY85" s="4"/>
      <c r="GQZ85" s="4"/>
      <c r="GRA85" s="4"/>
      <c r="GRB85" s="4"/>
      <c r="GRC85" s="4"/>
      <c r="GRD85" s="4"/>
      <c r="GRE85" s="4"/>
      <c r="GRF85" s="4"/>
      <c r="GRG85" s="4"/>
      <c r="GRH85" s="4"/>
      <c r="GRI85" s="4"/>
      <c r="GRJ85" s="4"/>
      <c r="GRK85" s="4"/>
      <c r="GRL85" s="4"/>
      <c r="GRM85" s="4"/>
      <c r="GRN85" s="4"/>
      <c r="GRO85" s="4"/>
      <c r="GRP85" s="4"/>
      <c r="GRQ85" s="4"/>
      <c r="GRR85" s="4"/>
      <c r="GRS85" s="4"/>
      <c r="GRT85" s="4"/>
      <c r="GRU85" s="4"/>
      <c r="GRV85" s="4"/>
      <c r="GRW85" s="4"/>
      <c r="GRX85" s="4"/>
      <c r="GRY85" s="4"/>
      <c r="GRZ85" s="4"/>
      <c r="GSA85" s="4"/>
      <c r="GSB85" s="4"/>
      <c r="GSC85" s="4"/>
      <c r="GSD85" s="4"/>
      <c r="GSE85" s="4"/>
      <c r="GSF85" s="4"/>
      <c r="GSG85" s="4"/>
      <c r="GSH85" s="4"/>
      <c r="GSI85" s="4"/>
      <c r="GSJ85" s="4"/>
      <c r="GSK85" s="4"/>
      <c r="GSL85" s="4"/>
      <c r="GSM85" s="4"/>
      <c r="GSN85" s="4"/>
      <c r="GSO85" s="4"/>
      <c r="GSP85" s="4"/>
      <c r="GSQ85" s="4"/>
      <c r="GSR85" s="4"/>
      <c r="GSS85" s="4"/>
      <c r="GST85" s="4"/>
      <c r="GSU85" s="4"/>
      <c r="GSV85" s="4"/>
      <c r="GSW85" s="4"/>
      <c r="GSX85" s="4"/>
      <c r="GSY85" s="4"/>
      <c r="GSZ85" s="4"/>
      <c r="GTA85" s="4"/>
      <c r="GTB85" s="4"/>
      <c r="GTC85" s="4"/>
      <c r="GTD85" s="4"/>
      <c r="GTE85" s="4"/>
      <c r="GTF85" s="4"/>
      <c r="GTG85" s="4"/>
      <c r="GTH85" s="4"/>
      <c r="GTI85" s="4"/>
      <c r="GTJ85" s="4"/>
      <c r="GTK85" s="4"/>
      <c r="GTL85" s="4"/>
      <c r="GTM85" s="4"/>
      <c r="GTN85" s="4"/>
      <c r="GTO85" s="4"/>
      <c r="GTP85" s="4"/>
      <c r="GTQ85" s="4"/>
      <c r="GTR85" s="4"/>
      <c r="GTS85" s="4"/>
      <c r="GTT85" s="4"/>
      <c r="GTU85" s="4"/>
      <c r="GTV85" s="4"/>
      <c r="GTW85" s="4"/>
      <c r="GTX85" s="4"/>
      <c r="GTY85" s="4"/>
      <c r="GTZ85" s="4"/>
      <c r="GUA85" s="4"/>
      <c r="GUB85" s="4"/>
      <c r="GUC85" s="4"/>
      <c r="GUD85" s="4"/>
      <c r="GUE85" s="4"/>
      <c r="GUF85" s="4"/>
      <c r="GUG85" s="4"/>
      <c r="GUH85" s="4"/>
      <c r="GUI85" s="4"/>
      <c r="GUJ85" s="4"/>
      <c r="GUK85" s="4"/>
      <c r="GUL85" s="4"/>
      <c r="GUM85" s="4"/>
      <c r="GUN85" s="4"/>
      <c r="GUO85" s="4"/>
      <c r="GUP85" s="4"/>
      <c r="GUQ85" s="4"/>
      <c r="GUR85" s="4"/>
      <c r="GUS85" s="4"/>
      <c r="GUT85" s="4"/>
      <c r="GUU85" s="4"/>
      <c r="GUV85" s="4"/>
      <c r="GUW85" s="4"/>
      <c r="GUX85" s="4"/>
      <c r="GUY85" s="4"/>
      <c r="GUZ85" s="4"/>
      <c r="GVA85" s="4"/>
      <c r="GVB85" s="4"/>
      <c r="GVC85" s="4"/>
      <c r="GVD85" s="4"/>
      <c r="GVE85" s="4"/>
      <c r="GVF85" s="4"/>
      <c r="GVG85" s="4"/>
      <c r="GVH85" s="4"/>
      <c r="GVI85" s="4"/>
      <c r="GVJ85" s="4"/>
      <c r="GVK85" s="4"/>
      <c r="GVL85" s="4"/>
      <c r="GVM85" s="4"/>
      <c r="GVN85" s="4"/>
      <c r="GVO85" s="4"/>
      <c r="GVP85" s="4"/>
      <c r="GVQ85" s="4"/>
      <c r="GVR85" s="4"/>
      <c r="GVS85" s="4"/>
      <c r="GVT85" s="4"/>
      <c r="GVU85" s="4"/>
      <c r="GVV85" s="4"/>
      <c r="GVW85" s="4"/>
      <c r="GVX85" s="4"/>
      <c r="GVY85" s="4"/>
      <c r="GVZ85" s="4"/>
      <c r="GWA85" s="4"/>
      <c r="GWB85" s="4"/>
      <c r="GWC85" s="4"/>
      <c r="GWD85" s="4"/>
      <c r="GWE85" s="4"/>
      <c r="GWF85" s="4"/>
      <c r="GWG85" s="4"/>
      <c r="GWH85" s="4"/>
      <c r="GWI85" s="4"/>
      <c r="GWJ85" s="4"/>
      <c r="GWK85" s="4"/>
      <c r="GWL85" s="4"/>
      <c r="GWM85" s="4"/>
      <c r="GWN85" s="4"/>
      <c r="GWO85" s="4"/>
      <c r="GWP85" s="4"/>
      <c r="GWQ85" s="4"/>
      <c r="GWR85" s="4"/>
      <c r="GWS85" s="4"/>
      <c r="GWT85" s="4"/>
      <c r="GWU85" s="4"/>
      <c r="GWV85" s="4"/>
      <c r="GWW85" s="4"/>
      <c r="GWX85" s="4"/>
      <c r="GWY85" s="4"/>
      <c r="GWZ85" s="4"/>
      <c r="GXA85" s="4"/>
      <c r="GXB85" s="4"/>
      <c r="GXC85" s="4"/>
      <c r="GXD85" s="4"/>
      <c r="GXE85" s="4"/>
      <c r="GXF85" s="4"/>
      <c r="GXG85" s="4"/>
      <c r="GXH85" s="4"/>
      <c r="GXI85" s="4"/>
      <c r="GXJ85" s="4"/>
      <c r="GXK85" s="4"/>
      <c r="GXL85" s="4"/>
      <c r="GXM85" s="4"/>
      <c r="GXN85" s="4"/>
      <c r="GXO85" s="4"/>
      <c r="GXP85" s="4"/>
      <c r="GXQ85" s="4"/>
      <c r="GXR85" s="4"/>
      <c r="GXS85" s="4"/>
      <c r="GXT85" s="4"/>
      <c r="GXU85" s="4"/>
      <c r="GXV85" s="4"/>
      <c r="GXW85" s="4"/>
      <c r="GXX85" s="4"/>
      <c r="GXY85" s="4"/>
      <c r="GXZ85" s="4"/>
      <c r="GYA85" s="4"/>
      <c r="GYB85" s="4"/>
      <c r="GYC85" s="4"/>
      <c r="GYD85" s="4"/>
      <c r="GYE85" s="4"/>
      <c r="GYF85" s="4"/>
      <c r="GYG85" s="4"/>
      <c r="GYH85" s="4"/>
      <c r="GYI85" s="4"/>
      <c r="GYJ85" s="4"/>
      <c r="GYK85" s="4"/>
      <c r="GYL85" s="4"/>
      <c r="GYM85" s="4"/>
      <c r="GYN85" s="4"/>
      <c r="GYO85" s="4"/>
      <c r="GYP85" s="4"/>
      <c r="GYQ85" s="4"/>
      <c r="GYR85" s="4"/>
      <c r="GYS85" s="4"/>
      <c r="GYT85" s="4"/>
      <c r="GYU85" s="4"/>
      <c r="GYV85" s="4"/>
      <c r="GYW85" s="4"/>
      <c r="GYX85" s="4"/>
      <c r="GYY85" s="4"/>
      <c r="GYZ85" s="4"/>
      <c r="GZA85" s="4"/>
      <c r="GZB85" s="4"/>
      <c r="GZC85" s="4"/>
      <c r="GZD85" s="4"/>
      <c r="GZE85" s="4"/>
      <c r="GZF85" s="4"/>
      <c r="GZG85" s="4"/>
      <c r="GZH85" s="4"/>
      <c r="GZI85" s="4"/>
      <c r="GZJ85" s="4"/>
      <c r="GZK85" s="4"/>
      <c r="GZL85" s="4"/>
      <c r="GZM85" s="4"/>
      <c r="GZN85" s="4"/>
      <c r="GZO85" s="4"/>
      <c r="GZP85" s="4"/>
      <c r="GZQ85" s="4"/>
      <c r="GZR85" s="4"/>
      <c r="GZS85" s="4"/>
      <c r="GZT85" s="4"/>
      <c r="GZU85" s="4"/>
      <c r="GZV85" s="4"/>
      <c r="GZW85" s="4"/>
      <c r="GZX85" s="4"/>
      <c r="GZY85" s="4"/>
      <c r="GZZ85" s="4"/>
      <c r="HAA85" s="4"/>
      <c r="HAB85" s="4"/>
      <c r="HAC85" s="4"/>
      <c r="HAD85" s="4"/>
      <c r="HAE85" s="4"/>
      <c r="HAF85" s="4"/>
      <c r="HAG85" s="4"/>
      <c r="HAH85" s="4"/>
      <c r="HAI85" s="4"/>
      <c r="HAJ85" s="4"/>
      <c r="HAK85" s="4"/>
      <c r="HAL85" s="4"/>
      <c r="HAM85" s="4"/>
      <c r="HAN85" s="4"/>
      <c r="HAO85" s="4"/>
      <c r="HAP85" s="4"/>
      <c r="HAQ85" s="4"/>
      <c r="HAR85" s="4"/>
      <c r="HAS85" s="4"/>
      <c r="HAT85" s="4"/>
      <c r="HAU85" s="4"/>
      <c r="HAV85" s="4"/>
      <c r="HAW85" s="4"/>
      <c r="HAX85" s="4"/>
      <c r="HAY85" s="4"/>
      <c r="HAZ85" s="4"/>
      <c r="HBA85" s="4"/>
      <c r="HBB85" s="4"/>
      <c r="HBC85" s="4"/>
      <c r="HBD85" s="4"/>
      <c r="HBE85" s="4"/>
      <c r="HBF85" s="4"/>
      <c r="HBG85" s="4"/>
      <c r="HBH85" s="4"/>
      <c r="HBI85" s="4"/>
      <c r="HBJ85" s="4"/>
      <c r="HBK85" s="4"/>
      <c r="HBL85" s="4"/>
      <c r="HBM85" s="4"/>
      <c r="HBN85" s="4"/>
      <c r="HBO85" s="4"/>
      <c r="HBP85" s="4"/>
      <c r="HBQ85" s="4"/>
      <c r="HBR85" s="4"/>
      <c r="HBS85" s="4"/>
      <c r="HBT85" s="4"/>
      <c r="HBU85" s="4"/>
      <c r="HBV85" s="4"/>
      <c r="HBW85" s="4"/>
      <c r="HBX85" s="4"/>
      <c r="HBY85" s="4"/>
      <c r="HBZ85" s="4"/>
      <c r="HCA85" s="4"/>
      <c r="HCB85" s="4"/>
      <c r="HCC85" s="4"/>
      <c r="HCD85" s="4"/>
      <c r="HCE85" s="4"/>
      <c r="HCF85" s="4"/>
      <c r="HCG85" s="4"/>
      <c r="HCH85" s="4"/>
      <c r="HCI85" s="4"/>
      <c r="HCJ85" s="4"/>
      <c r="HCK85" s="4"/>
      <c r="HCL85" s="4"/>
      <c r="HCM85" s="4"/>
      <c r="HCN85" s="4"/>
      <c r="HCO85" s="4"/>
      <c r="HCP85" s="4"/>
      <c r="HCQ85" s="4"/>
      <c r="HCR85" s="4"/>
      <c r="HCS85" s="4"/>
      <c r="HCT85" s="4"/>
      <c r="HCU85" s="4"/>
      <c r="HCV85" s="4"/>
      <c r="HCW85" s="4"/>
      <c r="HCX85" s="4"/>
      <c r="HCY85" s="4"/>
      <c r="HCZ85" s="4"/>
      <c r="HDA85" s="4"/>
      <c r="HDB85" s="4"/>
      <c r="HDC85" s="4"/>
      <c r="HDD85" s="4"/>
      <c r="HDE85" s="4"/>
      <c r="HDF85" s="4"/>
      <c r="HDG85" s="4"/>
      <c r="HDH85" s="4"/>
      <c r="HDI85" s="4"/>
      <c r="HDJ85" s="4"/>
      <c r="HDK85" s="4"/>
      <c r="HDL85" s="4"/>
      <c r="HDM85" s="4"/>
      <c r="HDN85" s="4"/>
      <c r="HDO85" s="4"/>
      <c r="HDP85" s="4"/>
      <c r="HDQ85" s="4"/>
      <c r="HDR85" s="4"/>
      <c r="HDS85" s="4"/>
      <c r="HDT85" s="4"/>
      <c r="HDU85" s="4"/>
      <c r="HDV85" s="4"/>
      <c r="HDW85" s="4"/>
      <c r="HDX85" s="4"/>
      <c r="HDY85" s="4"/>
      <c r="HDZ85" s="4"/>
      <c r="HEA85" s="4"/>
      <c r="HEB85" s="4"/>
      <c r="HEC85" s="4"/>
      <c r="HED85" s="4"/>
      <c r="HEE85" s="4"/>
      <c r="HEF85" s="4"/>
      <c r="HEG85" s="4"/>
      <c r="HEH85" s="4"/>
      <c r="HEI85" s="4"/>
      <c r="HEJ85" s="4"/>
      <c r="HEK85" s="4"/>
      <c r="HEL85" s="4"/>
      <c r="HEM85" s="4"/>
      <c r="HEN85" s="4"/>
      <c r="HEO85" s="4"/>
      <c r="HEP85" s="4"/>
      <c r="HEQ85" s="4"/>
      <c r="HER85" s="4"/>
      <c r="HES85" s="4"/>
      <c r="HET85" s="4"/>
      <c r="HEU85" s="4"/>
      <c r="HEV85" s="4"/>
      <c r="HEW85" s="4"/>
      <c r="HEX85" s="4"/>
      <c r="HEY85" s="4"/>
      <c r="HEZ85" s="4"/>
      <c r="HFA85" s="4"/>
      <c r="HFB85" s="4"/>
      <c r="HFC85" s="4"/>
      <c r="HFD85" s="4"/>
      <c r="HFE85" s="4"/>
      <c r="HFF85" s="4"/>
      <c r="HFG85" s="4"/>
      <c r="HFH85" s="4"/>
      <c r="HFI85" s="4"/>
      <c r="HFJ85" s="4"/>
      <c r="HFK85" s="4"/>
      <c r="HFL85" s="4"/>
      <c r="HFM85" s="4"/>
      <c r="HFN85" s="4"/>
      <c r="HFO85" s="4"/>
      <c r="HFP85" s="4"/>
      <c r="HFQ85" s="4"/>
      <c r="HFR85" s="4"/>
      <c r="HFS85" s="4"/>
      <c r="HFT85" s="4"/>
      <c r="HFU85" s="4"/>
      <c r="HFV85" s="4"/>
      <c r="HFW85" s="4"/>
      <c r="HFX85" s="4"/>
      <c r="HFY85" s="4"/>
      <c r="HFZ85" s="4"/>
      <c r="HGA85" s="4"/>
      <c r="HGB85" s="4"/>
      <c r="HGC85" s="4"/>
      <c r="HGD85" s="4"/>
      <c r="HGE85" s="4"/>
      <c r="HGF85" s="4"/>
      <c r="HGG85" s="4"/>
      <c r="HGH85" s="4"/>
      <c r="HGI85" s="4"/>
      <c r="HGJ85" s="4"/>
      <c r="HGK85" s="4"/>
      <c r="HGL85" s="4"/>
      <c r="HGM85" s="4"/>
      <c r="HGN85" s="4"/>
      <c r="HGO85" s="4"/>
      <c r="HGP85" s="4"/>
      <c r="HGQ85" s="4"/>
      <c r="HGR85" s="4"/>
      <c r="HGS85" s="4"/>
      <c r="HGT85" s="4"/>
      <c r="HGU85" s="4"/>
      <c r="HGV85" s="4"/>
      <c r="HGW85" s="4"/>
      <c r="HGX85" s="4"/>
      <c r="HGY85" s="4"/>
      <c r="HGZ85" s="4"/>
      <c r="HHA85" s="4"/>
      <c r="HHB85" s="4"/>
      <c r="HHC85" s="4"/>
      <c r="HHD85" s="4"/>
      <c r="HHE85" s="4"/>
      <c r="HHF85" s="4"/>
      <c r="HHG85" s="4"/>
      <c r="HHH85" s="4"/>
      <c r="HHI85" s="4"/>
      <c r="HHJ85" s="4"/>
      <c r="HHK85" s="4"/>
      <c r="HHL85" s="4"/>
      <c r="HHM85" s="4"/>
      <c r="HHN85" s="4"/>
      <c r="HHO85" s="4"/>
      <c r="HHP85" s="4"/>
      <c r="HHQ85" s="4"/>
      <c r="HHR85" s="4"/>
      <c r="HHS85" s="4"/>
      <c r="HHT85" s="4"/>
      <c r="HHU85" s="4"/>
      <c r="HHV85" s="4"/>
      <c r="HHW85" s="4"/>
      <c r="HHX85" s="4"/>
      <c r="HHY85" s="4"/>
      <c r="HHZ85" s="4"/>
      <c r="HIA85" s="4"/>
      <c r="HIB85" s="4"/>
      <c r="HIC85" s="4"/>
      <c r="HID85" s="4"/>
      <c r="HIE85" s="4"/>
      <c r="HIF85" s="4"/>
      <c r="HIG85" s="4"/>
      <c r="HIH85" s="4"/>
      <c r="HII85" s="4"/>
      <c r="HIJ85" s="4"/>
      <c r="HIK85" s="4"/>
      <c r="HIL85" s="4"/>
      <c r="HIM85" s="4"/>
      <c r="HIN85" s="4"/>
      <c r="HIO85" s="4"/>
      <c r="HIP85" s="4"/>
      <c r="HIQ85" s="4"/>
      <c r="HIR85" s="4"/>
      <c r="HIS85" s="4"/>
      <c r="HIT85" s="4"/>
      <c r="HIU85" s="4"/>
      <c r="HIV85" s="4"/>
      <c r="HIW85" s="4"/>
      <c r="HIX85" s="4"/>
      <c r="HIY85" s="4"/>
      <c r="HIZ85" s="4"/>
      <c r="HJA85" s="4"/>
      <c r="HJB85" s="4"/>
      <c r="HJC85" s="4"/>
      <c r="HJD85" s="4"/>
      <c r="HJE85" s="4"/>
      <c r="HJF85" s="4"/>
      <c r="HJG85" s="4"/>
      <c r="HJH85" s="4"/>
      <c r="HJI85" s="4"/>
      <c r="HJJ85" s="4"/>
      <c r="HJK85" s="4"/>
      <c r="HJL85" s="4"/>
      <c r="HJM85" s="4"/>
      <c r="HJN85" s="4"/>
      <c r="HJO85" s="4"/>
      <c r="HJP85" s="4"/>
      <c r="HJQ85" s="4"/>
      <c r="HJR85" s="4"/>
      <c r="HJS85" s="4"/>
      <c r="HJT85" s="4"/>
      <c r="HJU85" s="4"/>
      <c r="HJV85" s="4"/>
      <c r="HJW85" s="4"/>
      <c r="HJX85" s="4"/>
      <c r="HJY85" s="4"/>
      <c r="HJZ85" s="4"/>
      <c r="HKA85" s="4"/>
      <c r="HKB85" s="4"/>
      <c r="HKC85" s="4"/>
      <c r="HKD85" s="4"/>
      <c r="HKE85" s="4"/>
      <c r="HKF85" s="4"/>
      <c r="HKG85" s="4"/>
      <c r="HKH85" s="4"/>
      <c r="HKI85" s="4"/>
      <c r="HKJ85" s="4"/>
      <c r="HKK85" s="4"/>
      <c r="HKL85" s="4"/>
      <c r="HKM85" s="4"/>
      <c r="HKN85" s="4"/>
      <c r="HKO85" s="4"/>
      <c r="HKP85" s="4"/>
      <c r="HKQ85" s="4"/>
      <c r="HKR85" s="4"/>
      <c r="HKS85" s="4"/>
      <c r="HKT85" s="4"/>
      <c r="HKU85" s="4"/>
      <c r="HKV85" s="4"/>
      <c r="HKW85" s="4"/>
      <c r="HKX85" s="4"/>
      <c r="HKY85" s="4"/>
      <c r="HKZ85" s="4"/>
      <c r="HLA85" s="4"/>
      <c r="HLB85" s="4"/>
      <c r="HLC85" s="4"/>
      <c r="HLD85" s="4"/>
      <c r="HLE85" s="4"/>
      <c r="HLF85" s="4"/>
      <c r="HLG85" s="4"/>
      <c r="HLH85" s="4"/>
      <c r="HLI85" s="4"/>
      <c r="HLJ85" s="4"/>
      <c r="HLK85" s="4"/>
      <c r="HLL85" s="4"/>
      <c r="HLM85" s="4"/>
      <c r="HLN85" s="4"/>
      <c r="HLO85" s="4"/>
      <c r="HLP85" s="4"/>
      <c r="HLQ85" s="4"/>
      <c r="HLR85" s="4"/>
      <c r="HLS85" s="4"/>
      <c r="HLT85" s="4"/>
      <c r="HLU85" s="4"/>
      <c r="HLV85" s="4"/>
      <c r="HLW85" s="4"/>
      <c r="HLX85" s="4"/>
      <c r="HLY85" s="4"/>
      <c r="HLZ85" s="4"/>
      <c r="HMA85" s="4"/>
      <c r="HMB85" s="4"/>
      <c r="HMC85" s="4"/>
      <c r="HMD85" s="4"/>
      <c r="HME85" s="4"/>
      <c r="HMF85" s="4"/>
      <c r="HMG85" s="4"/>
      <c r="HMH85" s="4"/>
      <c r="HMI85" s="4"/>
      <c r="HMJ85" s="4"/>
      <c r="HMK85" s="4"/>
      <c r="HML85" s="4"/>
      <c r="HMM85" s="4"/>
      <c r="HMN85" s="4"/>
      <c r="HMO85" s="4"/>
      <c r="HMP85" s="4"/>
      <c r="HMQ85" s="4"/>
      <c r="HMR85" s="4"/>
      <c r="HMS85" s="4"/>
      <c r="HMT85" s="4"/>
      <c r="HMU85" s="4"/>
      <c r="HMV85" s="4"/>
      <c r="HMW85" s="4"/>
      <c r="HMX85" s="4"/>
      <c r="HMY85" s="4"/>
      <c r="HMZ85" s="4"/>
      <c r="HNA85" s="4"/>
      <c r="HNB85" s="4"/>
      <c r="HNC85" s="4"/>
      <c r="HND85" s="4"/>
      <c r="HNE85" s="4"/>
      <c r="HNF85" s="4"/>
      <c r="HNG85" s="4"/>
      <c r="HNH85" s="4"/>
      <c r="HNI85" s="4"/>
      <c r="HNJ85" s="4"/>
      <c r="HNK85" s="4"/>
      <c r="HNL85" s="4"/>
      <c r="HNM85" s="4"/>
      <c r="HNN85" s="4"/>
      <c r="HNO85" s="4"/>
      <c r="HNP85" s="4"/>
      <c r="HNQ85" s="4"/>
      <c r="HNR85" s="4"/>
      <c r="HNS85" s="4"/>
      <c r="HNT85" s="4"/>
      <c r="HNU85" s="4"/>
      <c r="HNV85" s="4"/>
      <c r="HNW85" s="4"/>
      <c r="HNX85" s="4"/>
      <c r="HNY85" s="4"/>
      <c r="HNZ85" s="4"/>
      <c r="HOA85" s="4"/>
      <c r="HOB85" s="4"/>
      <c r="HOC85" s="4"/>
      <c r="HOD85" s="4"/>
      <c r="HOE85" s="4"/>
      <c r="HOF85" s="4"/>
      <c r="HOG85" s="4"/>
      <c r="HOH85" s="4"/>
      <c r="HOI85" s="4"/>
      <c r="HOJ85" s="4"/>
      <c r="HOK85" s="4"/>
      <c r="HOL85" s="4"/>
      <c r="HOM85" s="4"/>
      <c r="HON85" s="4"/>
      <c r="HOO85" s="4"/>
      <c r="HOP85" s="4"/>
      <c r="HOQ85" s="4"/>
      <c r="HOR85" s="4"/>
      <c r="HOS85" s="4"/>
      <c r="HOT85" s="4"/>
      <c r="HOU85" s="4"/>
      <c r="HOV85" s="4"/>
      <c r="HOW85" s="4"/>
      <c r="HOX85" s="4"/>
      <c r="HOY85" s="4"/>
      <c r="HOZ85" s="4"/>
      <c r="HPA85" s="4"/>
      <c r="HPB85" s="4"/>
      <c r="HPC85" s="4"/>
      <c r="HPD85" s="4"/>
      <c r="HPE85" s="4"/>
      <c r="HPF85" s="4"/>
      <c r="HPG85" s="4"/>
      <c r="HPH85" s="4"/>
      <c r="HPI85" s="4"/>
      <c r="HPJ85" s="4"/>
      <c r="HPK85" s="4"/>
      <c r="HPL85" s="4"/>
      <c r="HPM85" s="4"/>
      <c r="HPN85" s="4"/>
      <c r="HPO85" s="4"/>
      <c r="HPP85" s="4"/>
      <c r="HPQ85" s="4"/>
      <c r="HPR85" s="4"/>
      <c r="HPS85" s="4"/>
      <c r="HPT85" s="4"/>
      <c r="HPU85" s="4"/>
      <c r="HPV85" s="4"/>
      <c r="HPW85" s="4"/>
      <c r="HPX85" s="4"/>
      <c r="HPY85" s="4"/>
      <c r="HPZ85" s="4"/>
      <c r="HQA85" s="4"/>
      <c r="HQB85" s="4"/>
      <c r="HQC85" s="4"/>
      <c r="HQD85" s="4"/>
      <c r="HQE85" s="4"/>
      <c r="HQF85" s="4"/>
      <c r="HQG85" s="4"/>
      <c r="HQH85" s="4"/>
      <c r="HQI85" s="4"/>
      <c r="HQJ85" s="4"/>
      <c r="HQK85" s="4"/>
      <c r="HQL85" s="4"/>
      <c r="HQM85" s="4"/>
      <c r="HQN85" s="4"/>
      <c r="HQO85" s="4"/>
      <c r="HQP85" s="4"/>
      <c r="HQQ85" s="4"/>
      <c r="HQR85" s="4"/>
      <c r="HQS85" s="4"/>
      <c r="HQT85" s="4"/>
      <c r="HQU85" s="4"/>
      <c r="HQV85" s="4"/>
      <c r="HQW85" s="4"/>
      <c r="HQX85" s="4"/>
      <c r="HQY85" s="4"/>
      <c r="HQZ85" s="4"/>
      <c r="HRA85" s="4"/>
      <c r="HRB85" s="4"/>
      <c r="HRC85" s="4"/>
      <c r="HRD85" s="4"/>
      <c r="HRE85" s="4"/>
      <c r="HRF85" s="4"/>
      <c r="HRG85" s="4"/>
      <c r="HRH85" s="4"/>
      <c r="HRI85" s="4"/>
      <c r="HRJ85" s="4"/>
      <c r="HRK85" s="4"/>
      <c r="HRL85" s="4"/>
      <c r="HRM85" s="4"/>
      <c r="HRN85" s="4"/>
      <c r="HRO85" s="4"/>
      <c r="HRP85" s="4"/>
      <c r="HRQ85" s="4"/>
      <c r="HRR85" s="4"/>
      <c r="HRS85" s="4"/>
      <c r="HRT85" s="4"/>
      <c r="HRU85" s="4"/>
      <c r="HRV85" s="4"/>
      <c r="HRW85" s="4"/>
      <c r="HRX85" s="4"/>
      <c r="HRY85" s="4"/>
      <c r="HRZ85" s="4"/>
      <c r="HSA85" s="4"/>
      <c r="HSB85" s="4"/>
      <c r="HSC85" s="4"/>
      <c r="HSD85" s="4"/>
      <c r="HSE85" s="4"/>
      <c r="HSF85" s="4"/>
      <c r="HSG85" s="4"/>
      <c r="HSH85" s="4"/>
      <c r="HSI85" s="4"/>
      <c r="HSJ85" s="4"/>
      <c r="HSK85" s="4"/>
      <c r="HSL85" s="4"/>
      <c r="HSM85" s="4"/>
      <c r="HSN85" s="4"/>
      <c r="HSO85" s="4"/>
      <c r="HSP85" s="4"/>
      <c r="HSQ85" s="4"/>
      <c r="HSR85" s="4"/>
      <c r="HSS85" s="4"/>
      <c r="HST85" s="4"/>
      <c r="HSU85" s="4"/>
      <c r="HSV85" s="4"/>
      <c r="HSW85" s="4"/>
      <c r="HSX85" s="4"/>
      <c r="HSY85" s="4"/>
      <c r="HSZ85" s="4"/>
      <c r="HTA85" s="4"/>
      <c r="HTB85" s="4"/>
      <c r="HTC85" s="4"/>
      <c r="HTD85" s="4"/>
      <c r="HTE85" s="4"/>
      <c r="HTF85" s="4"/>
      <c r="HTG85" s="4"/>
      <c r="HTH85" s="4"/>
      <c r="HTI85" s="4"/>
      <c r="HTJ85" s="4"/>
      <c r="HTK85" s="4"/>
      <c r="HTL85" s="4"/>
      <c r="HTM85" s="4"/>
      <c r="HTN85" s="4"/>
      <c r="HTO85" s="4"/>
      <c r="HTP85" s="4"/>
      <c r="HTQ85" s="4"/>
      <c r="HTR85" s="4"/>
      <c r="HTS85" s="4"/>
      <c r="HTT85" s="4"/>
      <c r="HTU85" s="4"/>
      <c r="HTV85" s="4"/>
      <c r="HTW85" s="4"/>
      <c r="HTX85" s="4"/>
      <c r="HTY85" s="4"/>
      <c r="HTZ85" s="4"/>
      <c r="HUA85" s="4"/>
      <c r="HUB85" s="4"/>
      <c r="HUC85" s="4"/>
      <c r="HUD85" s="4"/>
      <c r="HUE85" s="4"/>
      <c r="HUF85" s="4"/>
      <c r="HUG85" s="4"/>
      <c r="HUH85" s="4"/>
      <c r="HUI85" s="4"/>
      <c r="HUJ85" s="4"/>
      <c r="HUK85" s="4"/>
      <c r="HUL85" s="4"/>
      <c r="HUM85" s="4"/>
      <c r="HUN85" s="4"/>
      <c r="HUO85" s="4"/>
      <c r="HUP85" s="4"/>
      <c r="HUQ85" s="4"/>
      <c r="HUR85" s="4"/>
      <c r="HUS85" s="4"/>
      <c r="HUT85" s="4"/>
      <c r="HUU85" s="4"/>
      <c r="HUV85" s="4"/>
      <c r="HUW85" s="4"/>
      <c r="HUX85" s="4"/>
      <c r="HUY85" s="4"/>
      <c r="HUZ85" s="4"/>
      <c r="HVA85" s="4"/>
      <c r="HVB85" s="4"/>
      <c r="HVC85" s="4"/>
      <c r="HVD85" s="4"/>
      <c r="HVE85" s="4"/>
      <c r="HVF85" s="4"/>
      <c r="HVG85" s="4"/>
      <c r="HVH85" s="4"/>
      <c r="HVI85" s="4"/>
      <c r="HVJ85" s="4"/>
      <c r="HVK85" s="4"/>
      <c r="HVL85" s="4"/>
      <c r="HVM85" s="4"/>
      <c r="HVN85" s="4"/>
      <c r="HVO85" s="4"/>
      <c r="HVP85" s="4"/>
      <c r="HVQ85" s="4"/>
      <c r="HVR85" s="4"/>
      <c r="HVS85" s="4"/>
      <c r="HVT85" s="4"/>
      <c r="HVU85" s="4"/>
      <c r="HVV85" s="4"/>
      <c r="HVW85" s="4"/>
      <c r="HVX85" s="4"/>
      <c r="HVY85" s="4"/>
      <c r="HVZ85" s="4"/>
      <c r="HWA85" s="4"/>
      <c r="HWB85" s="4"/>
      <c r="HWC85" s="4"/>
      <c r="HWD85" s="4"/>
      <c r="HWE85" s="4"/>
      <c r="HWF85" s="4"/>
      <c r="HWG85" s="4"/>
      <c r="HWH85" s="4"/>
      <c r="HWI85" s="4"/>
      <c r="HWJ85" s="4"/>
      <c r="HWK85" s="4"/>
      <c r="HWL85" s="4"/>
      <c r="HWM85" s="4"/>
      <c r="HWN85" s="4"/>
      <c r="HWO85" s="4"/>
      <c r="HWP85" s="4"/>
      <c r="HWQ85" s="4"/>
      <c r="HWR85" s="4"/>
      <c r="HWS85" s="4"/>
      <c r="HWT85" s="4"/>
      <c r="HWU85" s="4"/>
      <c r="HWV85" s="4"/>
      <c r="HWW85" s="4"/>
      <c r="HWX85" s="4"/>
      <c r="HWY85" s="4"/>
      <c r="HWZ85" s="4"/>
      <c r="HXA85" s="4"/>
      <c r="HXB85" s="4"/>
      <c r="HXC85" s="4"/>
      <c r="HXD85" s="4"/>
      <c r="HXE85" s="4"/>
      <c r="HXF85" s="4"/>
      <c r="HXG85" s="4"/>
      <c r="HXH85" s="4"/>
      <c r="HXI85" s="4"/>
      <c r="HXJ85" s="4"/>
      <c r="HXK85" s="4"/>
      <c r="HXL85" s="4"/>
      <c r="HXM85" s="4"/>
      <c r="HXN85" s="4"/>
      <c r="HXO85" s="4"/>
      <c r="HXP85" s="4"/>
      <c r="HXQ85" s="4"/>
      <c r="HXR85" s="4"/>
      <c r="HXS85" s="4"/>
      <c r="HXT85" s="4"/>
      <c r="HXU85" s="4"/>
      <c r="HXV85" s="4"/>
      <c r="HXW85" s="4"/>
      <c r="HXX85" s="4"/>
      <c r="HXY85" s="4"/>
      <c r="HXZ85" s="4"/>
      <c r="HYA85" s="4"/>
      <c r="HYB85" s="4"/>
      <c r="HYC85" s="4"/>
      <c r="HYD85" s="4"/>
      <c r="HYE85" s="4"/>
      <c r="HYF85" s="4"/>
      <c r="HYG85" s="4"/>
      <c r="HYH85" s="4"/>
      <c r="HYI85" s="4"/>
      <c r="HYJ85" s="4"/>
      <c r="HYK85" s="4"/>
      <c r="HYL85" s="4"/>
      <c r="HYM85" s="4"/>
      <c r="HYN85" s="4"/>
      <c r="HYO85" s="4"/>
      <c r="HYP85" s="4"/>
      <c r="HYQ85" s="4"/>
      <c r="HYR85" s="4"/>
      <c r="HYS85" s="4"/>
      <c r="HYT85" s="4"/>
      <c r="HYU85" s="4"/>
      <c r="HYV85" s="4"/>
      <c r="HYW85" s="4"/>
      <c r="HYX85" s="4"/>
      <c r="HYY85" s="4"/>
      <c r="HYZ85" s="4"/>
      <c r="HZA85" s="4"/>
      <c r="HZB85" s="4"/>
      <c r="HZC85" s="4"/>
      <c r="HZD85" s="4"/>
      <c r="HZE85" s="4"/>
      <c r="HZF85" s="4"/>
      <c r="HZG85" s="4"/>
      <c r="HZH85" s="4"/>
      <c r="HZI85" s="4"/>
      <c r="HZJ85" s="4"/>
      <c r="HZK85" s="4"/>
      <c r="HZL85" s="4"/>
      <c r="HZM85" s="4"/>
      <c r="HZN85" s="4"/>
      <c r="HZO85" s="4"/>
      <c r="HZP85" s="4"/>
      <c r="HZQ85" s="4"/>
      <c r="HZR85" s="4"/>
      <c r="HZS85" s="4"/>
      <c r="HZT85" s="4"/>
      <c r="HZU85" s="4"/>
      <c r="HZV85" s="4"/>
      <c r="HZW85" s="4"/>
      <c r="HZX85" s="4"/>
      <c r="HZY85" s="4"/>
      <c r="HZZ85" s="4"/>
      <c r="IAA85" s="4"/>
      <c r="IAB85" s="4"/>
      <c r="IAC85" s="4"/>
      <c r="IAD85" s="4"/>
      <c r="IAE85" s="4"/>
      <c r="IAF85" s="4"/>
      <c r="IAG85" s="4"/>
      <c r="IAH85" s="4"/>
      <c r="IAI85" s="4"/>
      <c r="IAJ85" s="4"/>
      <c r="IAK85" s="4"/>
      <c r="IAL85" s="4"/>
      <c r="IAM85" s="4"/>
      <c r="IAN85" s="4"/>
      <c r="IAO85" s="4"/>
      <c r="IAP85" s="4"/>
      <c r="IAQ85" s="4"/>
      <c r="IAR85" s="4"/>
      <c r="IAS85" s="4"/>
      <c r="IAT85" s="4"/>
      <c r="IAU85" s="4"/>
      <c r="IAV85" s="4"/>
      <c r="IAW85" s="4"/>
      <c r="IAX85" s="4"/>
      <c r="IAY85" s="4"/>
      <c r="IAZ85" s="4"/>
      <c r="IBA85" s="4"/>
      <c r="IBB85" s="4"/>
      <c r="IBC85" s="4"/>
      <c r="IBD85" s="4"/>
      <c r="IBE85" s="4"/>
      <c r="IBF85" s="4"/>
      <c r="IBG85" s="4"/>
      <c r="IBH85" s="4"/>
      <c r="IBI85" s="4"/>
      <c r="IBJ85" s="4"/>
      <c r="IBK85" s="4"/>
      <c r="IBL85" s="4"/>
      <c r="IBM85" s="4"/>
      <c r="IBN85" s="4"/>
      <c r="IBO85" s="4"/>
      <c r="IBP85" s="4"/>
      <c r="IBQ85" s="4"/>
      <c r="IBR85" s="4"/>
      <c r="IBS85" s="4"/>
      <c r="IBT85" s="4"/>
      <c r="IBU85" s="4"/>
      <c r="IBV85" s="4"/>
      <c r="IBW85" s="4"/>
      <c r="IBX85" s="4"/>
      <c r="IBY85" s="4"/>
      <c r="IBZ85" s="4"/>
      <c r="ICA85" s="4"/>
      <c r="ICB85" s="4"/>
      <c r="ICC85" s="4"/>
      <c r="ICD85" s="4"/>
      <c r="ICE85" s="4"/>
      <c r="ICF85" s="4"/>
      <c r="ICG85" s="4"/>
      <c r="ICH85" s="4"/>
      <c r="ICI85" s="4"/>
      <c r="ICJ85" s="4"/>
      <c r="ICK85" s="4"/>
      <c r="ICL85" s="4"/>
      <c r="ICM85" s="4"/>
      <c r="ICN85" s="4"/>
      <c r="ICO85" s="4"/>
      <c r="ICP85" s="4"/>
      <c r="ICQ85" s="4"/>
      <c r="ICR85" s="4"/>
      <c r="ICS85" s="4"/>
      <c r="ICT85" s="4"/>
      <c r="ICU85" s="4"/>
      <c r="ICV85" s="4"/>
      <c r="ICW85" s="4"/>
      <c r="ICX85" s="4"/>
      <c r="ICY85" s="4"/>
      <c r="ICZ85" s="4"/>
      <c r="IDA85" s="4"/>
      <c r="IDB85" s="4"/>
      <c r="IDC85" s="4"/>
      <c r="IDD85" s="4"/>
      <c r="IDE85" s="4"/>
      <c r="IDF85" s="4"/>
      <c r="IDG85" s="4"/>
      <c r="IDH85" s="4"/>
      <c r="IDI85" s="4"/>
      <c r="IDJ85" s="4"/>
      <c r="IDK85" s="4"/>
      <c r="IDL85" s="4"/>
      <c r="IDM85" s="4"/>
      <c r="IDN85" s="4"/>
      <c r="IDO85" s="4"/>
      <c r="IDP85" s="4"/>
      <c r="IDQ85" s="4"/>
      <c r="IDR85" s="4"/>
      <c r="IDS85" s="4"/>
      <c r="IDT85" s="4"/>
      <c r="IDU85" s="4"/>
      <c r="IDV85" s="4"/>
      <c r="IDW85" s="4"/>
      <c r="IDX85" s="4"/>
      <c r="IDY85" s="4"/>
      <c r="IDZ85" s="4"/>
      <c r="IEA85" s="4"/>
      <c r="IEB85" s="4"/>
      <c r="IEC85" s="4"/>
      <c r="IED85" s="4"/>
      <c r="IEE85" s="4"/>
      <c r="IEF85" s="4"/>
      <c r="IEG85" s="4"/>
      <c r="IEH85" s="4"/>
      <c r="IEI85" s="4"/>
      <c r="IEJ85" s="4"/>
      <c r="IEK85" s="4"/>
      <c r="IEL85" s="4"/>
      <c r="IEM85" s="4"/>
      <c r="IEN85" s="4"/>
      <c r="IEO85" s="4"/>
      <c r="IEP85" s="4"/>
      <c r="IEQ85" s="4"/>
      <c r="IER85" s="4"/>
      <c r="IES85" s="4"/>
      <c r="IET85" s="4"/>
      <c r="IEU85" s="4"/>
      <c r="IEV85" s="4"/>
      <c r="IEW85" s="4"/>
      <c r="IEX85" s="4"/>
      <c r="IEY85" s="4"/>
      <c r="IEZ85" s="4"/>
      <c r="IFA85" s="4"/>
      <c r="IFB85" s="4"/>
      <c r="IFC85" s="4"/>
      <c r="IFD85" s="4"/>
      <c r="IFE85" s="4"/>
      <c r="IFF85" s="4"/>
      <c r="IFG85" s="4"/>
      <c r="IFH85" s="4"/>
      <c r="IFI85" s="4"/>
      <c r="IFJ85" s="4"/>
      <c r="IFK85" s="4"/>
      <c r="IFL85" s="4"/>
      <c r="IFM85" s="4"/>
      <c r="IFN85" s="4"/>
      <c r="IFO85" s="4"/>
      <c r="IFP85" s="4"/>
      <c r="IFQ85" s="4"/>
      <c r="IFR85" s="4"/>
      <c r="IFS85" s="4"/>
      <c r="IFT85" s="4"/>
      <c r="IFU85" s="4"/>
      <c r="IFV85" s="4"/>
      <c r="IFW85" s="4"/>
      <c r="IFX85" s="4"/>
      <c r="IFY85" s="4"/>
      <c r="IFZ85" s="4"/>
      <c r="IGA85" s="4"/>
      <c r="IGB85" s="4"/>
      <c r="IGC85" s="4"/>
      <c r="IGD85" s="4"/>
      <c r="IGE85" s="4"/>
      <c r="IGF85" s="4"/>
      <c r="IGG85" s="4"/>
      <c r="IGH85" s="4"/>
      <c r="IGI85" s="4"/>
      <c r="IGJ85" s="4"/>
      <c r="IGK85" s="4"/>
      <c r="IGL85" s="4"/>
      <c r="IGM85" s="4"/>
      <c r="IGN85" s="4"/>
      <c r="IGO85" s="4"/>
      <c r="IGP85" s="4"/>
      <c r="IGQ85" s="4"/>
      <c r="IGR85" s="4"/>
      <c r="IGS85" s="4"/>
      <c r="IGT85" s="4"/>
      <c r="IGU85" s="4"/>
      <c r="IGV85" s="4"/>
      <c r="IGW85" s="4"/>
      <c r="IGX85" s="4"/>
      <c r="IGY85" s="4"/>
      <c r="IGZ85" s="4"/>
      <c r="IHA85" s="4"/>
      <c r="IHB85" s="4"/>
      <c r="IHC85" s="4"/>
      <c r="IHD85" s="4"/>
      <c r="IHE85" s="4"/>
      <c r="IHF85" s="4"/>
      <c r="IHG85" s="4"/>
      <c r="IHH85" s="4"/>
      <c r="IHI85" s="4"/>
      <c r="IHJ85" s="4"/>
      <c r="IHK85" s="4"/>
      <c r="IHL85" s="4"/>
      <c r="IHM85" s="4"/>
      <c r="IHN85" s="4"/>
      <c r="IHO85" s="4"/>
      <c r="IHP85" s="4"/>
      <c r="IHQ85" s="4"/>
      <c r="IHR85" s="4"/>
      <c r="IHS85" s="4"/>
      <c r="IHT85" s="4"/>
      <c r="IHU85" s="4"/>
      <c r="IHV85" s="4"/>
      <c r="IHW85" s="4"/>
      <c r="IHX85" s="4"/>
      <c r="IHY85" s="4"/>
      <c r="IHZ85" s="4"/>
      <c r="IIA85" s="4"/>
      <c r="IIB85" s="4"/>
      <c r="IIC85" s="4"/>
      <c r="IID85" s="4"/>
      <c r="IIE85" s="4"/>
      <c r="IIF85" s="4"/>
      <c r="IIG85" s="4"/>
      <c r="IIH85" s="4"/>
      <c r="III85" s="4"/>
      <c r="IIJ85" s="4"/>
      <c r="IIK85" s="4"/>
      <c r="IIL85" s="4"/>
      <c r="IIM85" s="4"/>
      <c r="IIN85" s="4"/>
      <c r="IIO85" s="4"/>
      <c r="IIP85" s="4"/>
      <c r="IIQ85" s="4"/>
      <c r="IIR85" s="4"/>
      <c r="IIS85" s="4"/>
      <c r="IIT85" s="4"/>
      <c r="IIU85" s="4"/>
      <c r="IIV85" s="4"/>
      <c r="IIW85" s="4"/>
      <c r="IIX85" s="4"/>
      <c r="IIY85" s="4"/>
      <c r="IIZ85" s="4"/>
      <c r="IJA85" s="4"/>
      <c r="IJB85" s="4"/>
      <c r="IJC85" s="4"/>
      <c r="IJD85" s="4"/>
      <c r="IJE85" s="4"/>
      <c r="IJF85" s="4"/>
      <c r="IJG85" s="4"/>
      <c r="IJH85" s="4"/>
      <c r="IJI85" s="4"/>
      <c r="IJJ85" s="4"/>
      <c r="IJK85" s="4"/>
      <c r="IJL85" s="4"/>
      <c r="IJM85" s="4"/>
      <c r="IJN85" s="4"/>
      <c r="IJO85" s="4"/>
      <c r="IJP85" s="4"/>
      <c r="IJQ85" s="4"/>
      <c r="IJR85" s="4"/>
      <c r="IJS85" s="4"/>
      <c r="IJT85" s="4"/>
      <c r="IJU85" s="4"/>
      <c r="IJV85" s="4"/>
      <c r="IJW85" s="4"/>
      <c r="IJX85" s="4"/>
      <c r="IJY85" s="4"/>
      <c r="IJZ85" s="4"/>
      <c r="IKA85" s="4"/>
      <c r="IKB85" s="4"/>
      <c r="IKC85" s="4"/>
      <c r="IKD85" s="4"/>
      <c r="IKE85" s="4"/>
      <c r="IKF85" s="4"/>
      <c r="IKG85" s="4"/>
      <c r="IKH85" s="4"/>
      <c r="IKI85" s="4"/>
      <c r="IKJ85" s="4"/>
      <c r="IKK85" s="4"/>
      <c r="IKL85" s="4"/>
      <c r="IKM85" s="4"/>
      <c r="IKN85" s="4"/>
      <c r="IKO85" s="4"/>
      <c r="IKP85" s="4"/>
      <c r="IKQ85" s="4"/>
      <c r="IKR85" s="4"/>
      <c r="IKS85" s="4"/>
      <c r="IKT85" s="4"/>
      <c r="IKU85" s="4"/>
      <c r="IKV85" s="4"/>
      <c r="IKW85" s="4"/>
      <c r="IKX85" s="4"/>
      <c r="IKY85" s="4"/>
      <c r="IKZ85" s="4"/>
      <c r="ILA85" s="4"/>
      <c r="ILB85" s="4"/>
      <c r="ILC85" s="4"/>
      <c r="ILD85" s="4"/>
      <c r="ILE85" s="4"/>
      <c r="ILF85" s="4"/>
      <c r="ILG85" s="4"/>
      <c r="ILH85" s="4"/>
      <c r="ILI85" s="4"/>
      <c r="ILJ85" s="4"/>
      <c r="ILK85" s="4"/>
      <c r="ILL85" s="4"/>
      <c r="ILM85" s="4"/>
      <c r="ILN85" s="4"/>
      <c r="ILO85" s="4"/>
      <c r="ILP85" s="4"/>
      <c r="ILQ85" s="4"/>
      <c r="ILR85" s="4"/>
      <c r="ILS85" s="4"/>
      <c r="ILT85" s="4"/>
      <c r="ILU85" s="4"/>
      <c r="ILV85" s="4"/>
      <c r="ILW85" s="4"/>
      <c r="ILX85" s="4"/>
      <c r="ILY85" s="4"/>
      <c r="ILZ85" s="4"/>
      <c r="IMA85" s="4"/>
      <c r="IMB85" s="4"/>
      <c r="IMC85" s="4"/>
      <c r="IMD85" s="4"/>
      <c r="IME85" s="4"/>
      <c r="IMF85" s="4"/>
      <c r="IMG85" s="4"/>
      <c r="IMH85" s="4"/>
      <c r="IMI85" s="4"/>
      <c r="IMJ85" s="4"/>
      <c r="IMK85" s="4"/>
      <c r="IML85" s="4"/>
      <c r="IMM85" s="4"/>
      <c r="IMN85" s="4"/>
      <c r="IMO85" s="4"/>
      <c r="IMP85" s="4"/>
      <c r="IMQ85" s="4"/>
      <c r="IMR85" s="4"/>
      <c r="IMS85" s="4"/>
      <c r="IMT85" s="4"/>
      <c r="IMU85" s="4"/>
      <c r="IMV85" s="4"/>
      <c r="IMW85" s="4"/>
      <c r="IMX85" s="4"/>
      <c r="IMY85" s="4"/>
      <c r="IMZ85" s="4"/>
      <c r="INA85" s="4"/>
      <c r="INB85" s="4"/>
      <c r="INC85" s="4"/>
      <c r="IND85" s="4"/>
      <c r="INE85" s="4"/>
      <c r="INF85" s="4"/>
      <c r="ING85" s="4"/>
      <c r="INH85" s="4"/>
      <c r="INI85" s="4"/>
      <c r="INJ85" s="4"/>
      <c r="INK85" s="4"/>
      <c r="INL85" s="4"/>
      <c r="INM85" s="4"/>
      <c r="INN85" s="4"/>
      <c r="INO85" s="4"/>
      <c r="INP85" s="4"/>
      <c r="INQ85" s="4"/>
      <c r="INR85" s="4"/>
      <c r="INS85" s="4"/>
      <c r="INT85" s="4"/>
      <c r="INU85" s="4"/>
      <c r="INV85" s="4"/>
      <c r="INW85" s="4"/>
      <c r="INX85" s="4"/>
      <c r="INY85" s="4"/>
      <c r="INZ85" s="4"/>
      <c r="IOA85" s="4"/>
      <c r="IOB85" s="4"/>
      <c r="IOC85" s="4"/>
      <c r="IOD85" s="4"/>
      <c r="IOE85" s="4"/>
      <c r="IOF85" s="4"/>
      <c r="IOG85" s="4"/>
      <c r="IOH85" s="4"/>
      <c r="IOI85" s="4"/>
      <c r="IOJ85" s="4"/>
      <c r="IOK85" s="4"/>
      <c r="IOL85" s="4"/>
      <c r="IOM85" s="4"/>
      <c r="ION85" s="4"/>
      <c r="IOO85" s="4"/>
      <c r="IOP85" s="4"/>
      <c r="IOQ85" s="4"/>
      <c r="IOR85" s="4"/>
      <c r="IOS85" s="4"/>
      <c r="IOT85" s="4"/>
      <c r="IOU85" s="4"/>
      <c r="IOV85" s="4"/>
      <c r="IOW85" s="4"/>
      <c r="IOX85" s="4"/>
      <c r="IOY85" s="4"/>
      <c r="IOZ85" s="4"/>
      <c r="IPA85" s="4"/>
      <c r="IPB85" s="4"/>
      <c r="IPC85" s="4"/>
      <c r="IPD85" s="4"/>
      <c r="IPE85" s="4"/>
      <c r="IPF85" s="4"/>
      <c r="IPG85" s="4"/>
      <c r="IPH85" s="4"/>
      <c r="IPI85" s="4"/>
      <c r="IPJ85" s="4"/>
      <c r="IPK85" s="4"/>
      <c r="IPL85" s="4"/>
      <c r="IPM85" s="4"/>
      <c r="IPN85" s="4"/>
      <c r="IPO85" s="4"/>
      <c r="IPP85" s="4"/>
      <c r="IPQ85" s="4"/>
      <c r="IPR85" s="4"/>
      <c r="IPS85" s="4"/>
      <c r="IPT85" s="4"/>
      <c r="IPU85" s="4"/>
      <c r="IPV85" s="4"/>
      <c r="IPW85" s="4"/>
      <c r="IPX85" s="4"/>
      <c r="IPY85" s="4"/>
      <c r="IPZ85" s="4"/>
      <c r="IQA85" s="4"/>
      <c r="IQB85" s="4"/>
      <c r="IQC85" s="4"/>
      <c r="IQD85" s="4"/>
      <c r="IQE85" s="4"/>
      <c r="IQF85" s="4"/>
      <c r="IQG85" s="4"/>
      <c r="IQH85" s="4"/>
      <c r="IQI85" s="4"/>
      <c r="IQJ85" s="4"/>
      <c r="IQK85" s="4"/>
      <c r="IQL85" s="4"/>
      <c r="IQM85" s="4"/>
      <c r="IQN85" s="4"/>
      <c r="IQO85" s="4"/>
      <c r="IQP85" s="4"/>
      <c r="IQQ85" s="4"/>
      <c r="IQR85" s="4"/>
      <c r="IQS85" s="4"/>
      <c r="IQT85" s="4"/>
      <c r="IQU85" s="4"/>
      <c r="IQV85" s="4"/>
      <c r="IQW85" s="4"/>
      <c r="IQX85" s="4"/>
      <c r="IQY85" s="4"/>
      <c r="IQZ85" s="4"/>
      <c r="IRA85" s="4"/>
      <c r="IRB85" s="4"/>
      <c r="IRC85" s="4"/>
      <c r="IRD85" s="4"/>
      <c r="IRE85" s="4"/>
      <c r="IRF85" s="4"/>
      <c r="IRG85" s="4"/>
      <c r="IRH85" s="4"/>
      <c r="IRI85" s="4"/>
      <c r="IRJ85" s="4"/>
      <c r="IRK85" s="4"/>
      <c r="IRL85" s="4"/>
      <c r="IRM85" s="4"/>
      <c r="IRN85" s="4"/>
      <c r="IRO85" s="4"/>
      <c r="IRP85" s="4"/>
      <c r="IRQ85" s="4"/>
      <c r="IRR85" s="4"/>
      <c r="IRS85" s="4"/>
      <c r="IRT85" s="4"/>
      <c r="IRU85" s="4"/>
      <c r="IRV85" s="4"/>
      <c r="IRW85" s="4"/>
      <c r="IRX85" s="4"/>
      <c r="IRY85" s="4"/>
      <c r="IRZ85" s="4"/>
      <c r="ISA85" s="4"/>
      <c r="ISB85" s="4"/>
      <c r="ISC85" s="4"/>
      <c r="ISD85" s="4"/>
      <c r="ISE85" s="4"/>
      <c r="ISF85" s="4"/>
      <c r="ISG85" s="4"/>
      <c r="ISH85" s="4"/>
      <c r="ISI85" s="4"/>
      <c r="ISJ85" s="4"/>
      <c r="ISK85" s="4"/>
      <c r="ISL85" s="4"/>
      <c r="ISM85" s="4"/>
      <c r="ISN85" s="4"/>
      <c r="ISO85" s="4"/>
      <c r="ISP85" s="4"/>
      <c r="ISQ85" s="4"/>
      <c r="ISR85" s="4"/>
      <c r="ISS85" s="4"/>
      <c r="IST85" s="4"/>
      <c r="ISU85" s="4"/>
      <c r="ISV85" s="4"/>
      <c r="ISW85" s="4"/>
      <c r="ISX85" s="4"/>
      <c r="ISY85" s="4"/>
      <c r="ISZ85" s="4"/>
      <c r="ITA85" s="4"/>
      <c r="ITB85" s="4"/>
      <c r="ITC85" s="4"/>
      <c r="ITD85" s="4"/>
      <c r="ITE85" s="4"/>
      <c r="ITF85" s="4"/>
      <c r="ITG85" s="4"/>
      <c r="ITH85" s="4"/>
      <c r="ITI85" s="4"/>
      <c r="ITJ85" s="4"/>
      <c r="ITK85" s="4"/>
      <c r="ITL85" s="4"/>
      <c r="ITM85" s="4"/>
      <c r="ITN85" s="4"/>
      <c r="ITO85" s="4"/>
      <c r="ITP85" s="4"/>
      <c r="ITQ85" s="4"/>
      <c r="ITR85" s="4"/>
      <c r="ITS85" s="4"/>
      <c r="ITT85" s="4"/>
      <c r="ITU85" s="4"/>
      <c r="ITV85" s="4"/>
      <c r="ITW85" s="4"/>
      <c r="ITX85" s="4"/>
      <c r="ITY85" s="4"/>
      <c r="ITZ85" s="4"/>
      <c r="IUA85" s="4"/>
      <c r="IUB85" s="4"/>
      <c r="IUC85" s="4"/>
      <c r="IUD85" s="4"/>
      <c r="IUE85" s="4"/>
      <c r="IUF85" s="4"/>
      <c r="IUG85" s="4"/>
      <c r="IUH85" s="4"/>
      <c r="IUI85" s="4"/>
      <c r="IUJ85" s="4"/>
      <c r="IUK85" s="4"/>
      <c r="IUL85" s="4"/>
      <c r="IUM85" s="4"/>
      <c r="IUN85" s="4"/>
      <c r="IUO85" s="4"/>
      <c r="IUP85" s="4"/>
      <c r="IUQ85" s="4"/>
      <c r="IUR85" s="4"/>
      <c r="IUS85" s="4"/>
      <c r="IUT85" s="4"/>
      <c r="IUU85" s="4"/>
      <c r="IUV85" s="4"/>
      <c r="IUW85" s="4"/>
      <c r="IUX85" s="4"/>
      <c r="IUY85" s="4"/>
      <c r="IUZ85" s="4"/>
      <c r="IVA85" s="4"/>
      <c r="IVB85" s="4"/>
      <c r="IVC85" s="4"/>
      <c r="IVD85" s="4"/>
      <c r="IVE85" s="4"/>
      <c r="IVF85" s="4"/>
      <c r="IVG85" s="4"/>
      <c r="IVH85" s="4"/>
      <c r="IVI85" s="4"/>
      <c r="IVJ85" s="4"/>
      <c r="IVK85" s="4"/>
      <c r="IVL85" s="4"/>
      <c r="IVM85" s="4"/>
      <c r="IVN85" s="4"/>
      <c r="IVO85" s="4"/>
      <c r="IVP85" s="4"/>
      <c r="IVQ85" s="4"/>
      <c r="IVR85" s="4"/>
      <c r="IVS85" s="4"/>
      <c r="IVT85" s="4"/>
      <c r="IVU85" s="4"/>
      <c r="IVV85" s="4"/>
      <c r="IVW85" s="4"/>
      <c r="IVX85" s="4"/>
      <c r="IVY85" s="4"/>
      <c r="IVZ85" s="4"/>
      <c r="IWA85" s="4"/>
      <c r="IWB85" s="4"/>
      <c r="IWC85" s="4"/>
      <c r="IWD85" s="4"/>
      <c r="IWE85" s="4"/>
      <c r="IWF85" s="4"/>
      <c r="IWG85" s="4"/>
      <c r="IWH85" s="4"/>
      <c r="IWI85" s="4"/>
      <c r="IWJ85" s="4"/>
      <c r="IWK85" s="4"/>
      <c r="IWL85" s="4"/>
      <c r="IWM85" s="4"/>
      <c r="IWN85" s="4"/>
      <c r="IWO85" s="4"/>
      <c r="IWP85" s="4"/>
      <c r="IWQ85" s="4"/>
      <c r="IWR85" s="4"/>
      <c r="IWS85" s="4"/>
      <c r="IWT85" s="4"/>
      <c r="IWU85" s="4"/>
      <c r="IWV85" s="4"/>
      <c r="IWW85" s="4"/>
      <c r="IWX85" s="4"/>
      <c r="IWY85" s="4"/>
      <c r="IWZ85" s="4"/>
      <c r="IXA85" s="4"/>
      <c r="IXB85" s="4"/>
      <c r="IXC85" s="4"/>
      <c r="IXD85" s="4"/>
      <c r="IXE85" s="4"/>
      <c r="IXF85" s="4"/>
      <c r="IXG85" s="4"/>
      <c r="IXH85" s="4"/>
      <c r="IXI85" s="4"/>
      <c r="IXJ85" s="4"/>
      <c r="IXK85" s="4"/>
      <c r="IXL85" s="4"/>
      <c r="IXM85" s="4"/>
      <c r="IXN85" s="4"/>
      <c r="IXO85" s="4"/>
      <c r="IXP85" s="4"/>
      <c r="IXQ85" s="4"/>
      <c r="IXR85" s="4"/>
      <c r="IXS85" s="4"/>
      <c r="IXT85" s="4"/>
      <c r="IXU85" s="4"/>
      <c r="IXV85" s="4"/>
      <c r="IXW85" s="4"/>
      <c r="IXX85" s="4"/>
      <c r="IXY85" s="4"/>
      <c r="IXZ85" s="4"/>
      <c r="IYA85" s="4"/>
      <c r="IYB85" s="4"/>
      <c r="IYC85" s="4"/>
      <c r="IYD85" s="4"/>
      <c r="IYE85" s="4"/>
      <c r="IYF85" s="4"/>
      <c r="IYG85" s="4"/>
      <c r="IYH85" s="4"/>
      <c r="IYI85" s="4"/>
      <c r="IYJ85" s="4"/>
      <c r="IYK85" s="4"/>
      <c r="IYL85" s="4"/>
      <c r="IYM85" s="4"/>
      <c r="IYN85" s="4"/>
      <c r="IYO85" s="4"/>
      <c r="IYP85" s="4"/>
      <c r="IYQ85" s="4"/>
      <c r="IYR85" s="4"/>
      <c r="IYS85" s="4"/>
      <c r="IYT85" s="4"/>
      <c r="IYU85" s="4"/>
      <c r="IYV85" s="4"/>
      <c r="IYW85" s="4"/>
      <c r="IYX85" s="4"/>
      <c r="IYY85" s="4"/>
      <c r="IYZ85" s="4"/>
      <c r="IZA85" s="4"/>
      <c r="IZB85" s="4"/>
      <c r="IZC85" s="4"/>
      <c r="IZD85" s="4"/>
      <c r="IZE85" s="4"/>
      <c r="IZF85" s="4"/>
      <c r="IZG85" s="4"/>
      <c r="IZH85" s="4"/>
      <c r="IZI85" s="4"/>
      <c r="IZJ85" s="4"/>
      <c r="IZK85" s="4"/>
      <c r="IZL85" s="4"/>
      <c r="IZM85" s="4"/>
      <c r="IZN85" s="4"/>
      <c r="IZO85" s="4"/>
      <c r="IZP85" s="4"/>
      <c r="IZQ85" s="4"/>
      <c r="IZR85" s="4"/>
      <c r="IZS85" s="4"/>
      <c r="IZT85" s="4"/>
      <c r="IZU85" s="4"/>
      <c r="IZV85" s="4"/>
      <c r="IZW85" s="4"/>
      <c r="IZX85" s="4"/>
      <c r="IZY85" s="4"/>
      <c r="IZZ85" s="4"/>
      <c r="JAA85" s="4"/>
      <c r="JAB85" s="4"/>
      <c r="JAC85" s="4"/>
      <c r="JAD85" s="4"/>
      <c r="JAE85" s="4"/>
      <c r="JAF85" s="4"/>
      <c r="JAG85" s="4"/>
      <c r="JAH85" s="4"/>
      <c r="JAI85" s="4"/>
      <c r="JAJ85" s="4"/>
      <c r="JAK85" s="4"/>
      <c r="JAL85" s="4"/>
      <c r="JAM85" s="4"/>
      <c r="JAN85" s="4"/>
      <c r="JAO85" s="4"/>
      <c r="JAP85" s="4"/>
      <c r="JAQ85" s="4"/>
      <c r="JAR85" s="4"/>
      <c r="JAS85" s="4"/>
      <c r="JAT85" s="4"/>
      <c r="JAU85" s="4"/>
      <c r="JAV85" s="4"/>
      <c r="JAW85" s="4"/>
      <c r="JAX85" s="4"/>
      <c r="JAY85" s="4"/>
      <c r="JAZ85" s="4"/>
      <c r="JBA85" s="4"/>
      <c r="JBB85" s="4"/>
      <c r="JBC85" s="4"/>
      <c r="JBD85" s="4"/>
      <c r="JBE85" s="4"/>
      <c r="JBF85" s="4"/>
      <c r="JBG85" s="4"/>
      <c r="JBH85" s="4"/>
      <c r="JBI85" s="4"/>
      <c r="JBJ85" s="4"/>
      <c r="JBK85" s="4"/>
      <c r="JBL85" s="4"/>
      <c r="JBM85" s="4"/>
      <c r="JBN85" s="4"/>
      <c r="JBO85" s="4"/>
      <c r="JBP85" s="4"/>
      <c r="JBQ85" s="4"/>
      <c r="JBR85" s="4"/>
      <c r="JBS85" s="4"/>
      <c r="JBT85" s="4"/>
      <c r="JBU85" s="4"/>
      <c r="JBV85" s="4"/>
      <c r="JBW85" s="4"/>
      <c r="JBX85" s="4"/>
      <c r="JBY85" s="4"/>
      <c r="JBZ85" s="4"/>
      <c r="JCA85" s="4"/>
      <c r="JCB85" s="4"/>
      <c r="JCC85" s="4"/>
      <c r="JCD85" s="4"/>
      <c r="JCE85" s="4"/>
      <c r="JCF85" s="4"/>
      <c r="JCG85" s="4"/>
      <c r="JCH85" s="4"/>
      <c r="JCI85" s="4"/>
      <c r="JCJ85" s="4"/>
      <c r="JCK85" s="4"/>
      <c r="JCL85" s="4"/>
      <c r="JCM85" s="4"/>
      <c r="JCN85" s="4"/>
      <c r="JCO85" s="4"/>
      <c r="JCP85" s="4"/>
      <c r="JCQ85" s="4"/>
      <c r="JCR85" s="4"/>
      <c r="JCS85" s="4"/>
      <c r="JCT85" s="4"/>
      <c r="JCU85" s="4"/>
      <c r="JCV85" s="4"/>
      <c r="JCW85" s="4"/>
      <c r="JCX85" s="4"/>
      <c r="JCY85" s="4"/>
      <c r="JCZ85" s="4"/>
      <c r="JDA85" s="4"/>
      <c r="JDB85" s="4"/>
      <c r="JDC85" s="4"/>
      <c r="JDD85" s="4"/>
      <c r="JDE85" s="4"/>
      <c r="JDF85" s="4"/>
      <c r="JDG85" s="4"/>
      <c r="JDH85" s="4"/>
      <c r="JDI85" s="4"/>
      <c r="JDJ85" s="4"/>
      <c r="JDK85" s="4"/>
      <c r="JDL85" s="4"/>
      <c r="JDM85" s="4"/>
      <c r="JDN85" s="4"/>
      <c r="JDO85" s="4"/>
      <c r="JDP85" s="4"/>
      <c r="JDQ85" s="4"/>
      <c r="JDR85" s="4"/>
      <c r="JDS85" s="4"/>
      <c r="JDT85" s="4"/>
      <c r="JDU85" s="4"/>
      <c r="JDV85" s="4"/>
      <c r="JDW85" s="4"/>
      <c r="JDX85" s="4"/>
      <c r="JDY85" s="4"/>
      <c r="JDZ85" s="4"/>
      <c r="JEA85" s="4"/>
      <c r="JEB85" s="4"/>
      <c r="JEC85" s="4"/>
      <c r="JED85" s="4"/>
      <c r="JEE85" s="4"/>
      <c r="JEF85" s="4"/>
      <c r="JEG85" s="4"/>
      <c r="JEH85" s="4"/>
      <c r="JEI85" s="4"/>
      <c r="JEJ85" s="4"/>
      <c r="JEK85" s="4"/>
      <c r="JEL85" s="4"/>
      <c r="JEM85" s="4"/>
      <c r="JEN85" s="4"/>
      <c r="JEO85" s="4"/>
      <c r="JEP85" s="4"/>
      <c r="JEQ85" s="4"/>
      <c r="JER85" s="4"/>
      <c r="JES85" s="4"/>
      <c r="JET85" s="4"/>
      <c r="JEU85" s="4"/>
      <c r="JEV85" s="4"/>
      <c r="JEW85" s="4"/>
      <c r="JEX85" s="4"/>
      <c r="JEY85" s="4"/>
      <c r="JEZ85" s="4"/>
      <c r="JFA85" s="4"/>
      <c r="JFB85" s="4"/>
      <c r="JFC85" s="4"/>
      <c r="JFD85" s="4"/>
      <c r="JFE85" s="4"/>
      <c r="JFF85" s="4"/>
      <c r="JFG85" s="4"/>
      <c r="JFH85" s="4"/>
      <c r="JFI85" s="4"/>
      <c r="JFJ85" s="4"/>
      <c r="JFK85" s="4"/>
      <c r="JFL85" s="4"/>
      <c r="JFM85" s="4"/>
      <c r="JFN85" s="4"/>
      <c r="JFO85" s="4"/>
      <c r="JFP85" s="4"/>
      <c r="JFQ85" s="4"/>
      <c r="JFR85" s="4"/>
      <c r="JFS85" s="4"/>
      <c r="JFT85" s="4"/>
      <c r="JFU85" s="4"/>
      <c r="JFV85" s="4"/>
      <c r="JFW85" s="4"/>
      <c r="JFX85" s="4"/>
      <c r="JFY85" s="4"/>
      <c r="JFZ85" s="4"/>
      <c r="JGA85" s="4"/>
      <c r="JGB85" s="4"/>
      <c r="JGC85" s="4"/>
      <c r="JGD85" s="4"/>
      <c r="JGE85" s="4"/>
      <c r="JGF85" s="4"/>
      <c r="JGG85" s="4"/>
      <c r="JGH85" s="4"/>
      <c r="JGI85" s="4"/>
      <c r="JGJ85" s="4"/>
      <c r="JGK85" s="4"/>
      <c r="JGL85" s="4"/>
      <c r="JGM85" s="4"/>
      <c r="JGN85" s="4"/>
      <c r="JGO85" s="4"/>
      <c r="JGP85" s="4"/>
      <c r="JGQ85" s="4"/>
      <c r="JGR85" s="4"/>
      <c r="JGS85" s="4"/>
      <c r="JGT85" s="4"/>
      <c r="JGU85" s="4"/>
      <c r="JGV85" s="4"/>
      <c r="JGW85" s="4"/>
      <c r="JGX85" s="4"/>
      <c r="JGY85" s="4"/>
      <c r="JGZ85" s="4"/>
      <c r="JHA85" s="4"/>
      <c r="JHB85" s="4"/>
      <c r="JHC85" s="4"/>
      <c r="JHD85" s="4"/>
      <c r="JHE85" s="4"/>
      <c r="JHF85" s="4"/>
      <c r="JHG85" s="4"/>
      <c r="JHH85" s="4"/>
      <c r="JHI85" s="4"/>
      <c r="JHJ85" s="4"/>
      <c r="JHK85" s="4"/>
      <c r="JHL85" s="4"/>
      <c r="JHM85" s="4"/>
      <c r="JHN85" s="4"/>
      <c r="JHO85" s="4"/>
      <c r="JHP85" s="4"/>
      <c r="JHQ85" s="4"/>
      <c r="JHR85" s="4"/>
      <c r="JHS85" s="4"/>
      <c r="JHT85" s="4"/>
      <c r="JHU85" s="4"/>
      <c r="JHV85" s="4"/>
      <c r="JHW85" s="4"/>
      <c r="JHX85" s="4"/>
      <c r="JHY85" s="4"/>
      <c r="JHZ85" s="4"/>
      <c r="JIA85" s="4"/>
      <c r="JIB85" s="4"/>
      <c r="JIC85" s="4"/>
      <c r="JID85" s="4"/>
      <c r="JIE85" s="4"/>
      <c r="JIF85" s="4"/>
      <c r="JIG85" s="4"/>
      <c r="JIH85" s="4"/>
      <c r="JII85" s="4"/>
      <c r="JIJ85" s="4"/>
      <c r="JIK85" s="4"/>
      <c r="JIL85" s="4"/>
      <c r="JIM85" s="4"/>
      <c r="JIN85" s="4"/>
      <c r="JIO85" s="4"/>
      <c r="JIP85" s="4"/>
      <c r="JIQ85" s="4"/>
      <c r="JIR85" s="4"/>
      <c r="JIS85" s="4"/>
      <c r="JIT85" s="4"/>
      <c r="JIU85" s="4"/>
      <c r="JIV85" s="4"/>
      <c r="JIW85" s="4"/>
      <c r="JIX85" s="4"/>
      <c r="JIY85" s="4"/>
      <c r="JIZ85" s="4"/>
      <c r="JJA85" s="4"/>
      <c r="JJB85" s="4"/>
      <c r="JJC85" s="4"/>
      <c r="JJD85" s="4"/>
      <c r="JJE85" s="4"/>
      <c r="JJF85" s="4"/>
      <c r="JJG85" s="4"/>
      <c r="JJH85" s="4"/>
      <c r="JJI85" s="4"/>
      <c r="JJJ85" s="4"/>
      <c r="JJK85" s="4"/>
      <c r="JJL85" s="4"/>
      <c r="JJM85" s="4"/>
      <c r="JJN85" s="4"/>
      <c r="JJO85" s="4"/>
      <c r="JJP85" s="4"/>
      <c r="JJQ85" s="4"/>
      <c r="JJR85" s="4"/>
      <c r="JJS85" s="4"/>
      <c r="JJT85" s="4"/>
      <c r="JJU85" s="4"/>
      <c r="JJV85" s="4"/>
      <c r="JJW85" s="4"/>
      <c r="JJX85" s="4"/>
      <c r="JJY85" s="4"/>
      <c r="JJZ85" s="4"/>
      <c r="JKA85" s="4"/>
      <c r="JKB85" s="4"/>
      <c r="JKC85" s="4"/>
      <c r="JKD85" s="4"/>
      <c r="JKE85" s="4"/>
      <c r="JKF85" s="4"/>
      <c r="JKG85" s="4"/>
      <c r="JKH85" s="4"/>
      <c r="JKI85" s="4"/>
      <c r="JKJ85" s="4"/>
      <c r="JKK85" s="4"/>
      <c r="JKL85" s="4"/>
      <c r="JKM85" s="4"/>
      <c r="JKN85" s="4"/>
      <c r="JKO85" s="4"/>
      <c r="JKP85" s="4"/>
      <c r="JKQ85" s="4"/>
      <c r="JKR85" s="4"/>
      <c r="JKS85" s="4"/>
      <c r="JKT85" s="4"/>
      <c r="JKU85" s="4"/>
      <c r="JKV85" s="4"/>
      <c r="JKW85" s="4"/>
      <c r="JKX85" s="4"/>
      <c r="JKY85" s="4"/>
      <c r="JKZ85" s="4"/>
      <c r="JLA85" s="4"/>
      <c r="JLB85" s="4"/>
      <c r="JLC85" s="4"/>
      <c r="JLD85" s="4"/>
      <c r="JLE85" s="4"/>
      <c r="JLF85" s="4"/>
      <c r="JLG85" s="4"/>
      <c r="JLH85" s="4"/>
      <c r="JLI85" s="4"/>
      <c r="JLJ85" s="4"/>
      <c r="JLK85" s="4"/>
      <c r="JLL85" s="4"/>
      <c r="JLM85" s="4"/>
      <c r="JLN85" s="4"/>
      <c r="JLO85" s="4"/>
      <c r="JLP85" s="4"/>
      <c r="JLQ85" s="4"/>
      <c r="JLR85" s="4"/>
      <c r="JLS85" s="4"/>
      <c r="JLT85" s="4"/>
      <c r="JLU85" s="4"/>
      <c r="JLV85" s="4"/>
      <c r="JLW85" s="4"/>
      <c r="JLX85" s="4"/>
      <c r="JLY85" s="4"/>
      <c r="JLZ85" s="4"/>
      <c r="JMA85" s="4"/>
      <c r="JMB85" s="4"/>
      <c r="JMC85" s="4"/>
      <c r="JMD85" s="4"/>
      <c r="JME85" s="4"/>
      <c r="JMF85" s="4"/>
      <c r="JMG85" s="4"/>
      <c r="JMH85" s="4"/>
      <c r="JMI85" s="4"/>
      <c r="JMJ85" s="4"/>
      <c r="JMK85" s="4"/>
      <c r="JML85" s="4"/>
      <c r="JMM85" s="4"/>
      <c r="JMN85" s="4"/>
      <c r="JMO85" s="4"/>
      <c r="JMP85" s="4"/>
      <c r="JMQ85" s="4"/>
      <c r="JMR85" s="4"/>
      <c r="JMS85" s="4"/>
      <c r="JMT85" s="4"/>
      <c r="JMU85" s="4"/>
      <c r="JMV85" s="4"/>
      <c r="JMW85" s="4"/>
      <c r="JMX85" s="4"/>
      <c r="JMY85" s="4"/>
      <c r="JMZ85" s="4"/>
      <c r="JNA85" s="4"/>
      <c r="JNB85" s="4"/>
      <c r="JNC85" s="4"/>
      <c r="JND85" s="4"/>
      <c r="JNE85" s="4"/>
      <c r="JNF85" s="4"/>
      <c r="JNG85" s="4"/>
      <c r="JNH85" s="4"/>
      <c r="JNI85" s="4"/>
      <c r="JNJ85" s="4"/>
      <c r="JNK85" s="4"/>
      <c r="JNL85" s="4"/>
      <c r="JNM85" s="4"/>
      <c r="JNN85" s="4"/>
      <c r="JNO85" s="4"/>
      <c r="JNP85" s="4"/>
      <c r="JNQ85" s="4"/>
      <c r="JNR85" s="4"/>
      <c r="JNS85" s="4"/>
      <c r="JNT85" s="4"/>
      <c r="JNU85" s="4"/>
      <c r="JNV85" s="4"/>
      <c r="JNW85" s="4"/>
      <c r="JNX85" s="4"/>
      <c r="JNY85" s="4"/>
      <c r="JNZ85" s="4"/>
      <c r="JOA85" s="4"/>
      <c r="JOB85" s="4"/>
      <c r="JOC85" s="4"/>
      <c r="JOD85" s="4"/>
      <c r="JOE85" s="4"/>
      <c r="JOF85" s="4"/>
      <c r="JOG85" s="4"/>
      <c r="JOH85" s="4"/>
      <c r="JOI85" s="4"/>
      <c r="JOJ85" s="4"/>
      <c r="JOK85" s="4"/>
      <c r="JOL85" s="4"/>
      <c r="JOM85" s="4"/>
      <c r="JON85" s="4"/>
      <c r="JOO85" s="4"/>
      <c r="JOP85" s="4"/>
      <c r="JOQ85" s="4"/>
      <c r="JOR85" s="4"/>
      <c r="JOS85" s="4"/>
      <c r="JOT85" s="4"/>
      <c r="JOU85" s="4"/>
      <c r="JOV85" s="4"/>
      <c r="JOW85" s="4"/>
      <c r="JOX85" s="4"/>
      <c r="JOY85" s="4"/>
      <c r="JOZ85" s="4"/>
      <c r="JPA85" s="4"/>
      <c r="JPB85" s="4"/>
      <c r="JPC85" s="4"/>
      <c r="JPD85" s="4"/>
      <c r="JPE85" s="4"/>
      <c r="JPF85" s="4"/>
      <c r="JPG85" s="4"/>
      <c r="JPH85" s="4"/>
      <c r="JPI85" s="4"/>
      <c r="JPJ85" s="4"/>
      <c r="JPK85" s="4"/>
      <c r="JPL85" s="4"/>
      <c r="JPM85" s="4"/>
      <c r="JPN85" s="4"/>
      <c r="JPO85" s="4"/>
      <c r="JPP85" s="4"/>
      <c r="JPQ85" s="4"/>
      <c r="JPR85" s="4"/>
      <c r="JPS85" s="4"/>
      <c r="JPT85" s="4"/>
      <c r="JPU85" s="4"/>
      <c r="JPV85" s="4"/>
      <c r="JPW85" s="4"/>
      <c r="JPX85" s="4"/>
      <c r="JPY85" s="4"/>
      <c r="JPZ85" s="4"/>
      <c r="JQA85" s="4"/>
      <c r="JQB85" s="4"/>
      <c r="JQC85" s="4"/>
      <c r="JQD85" s="4"/>
      <c r="JQE85" s="4"/>
      <c r="JQF85" s="4"/>
      <c r="JQG85" s="4"/>
      <c r="JQH85" s="4"/>
      <c r="JQI85" s="4"/>
      <c r="JQJ85" s="4"/>
      <c r="JQK85" s="4"/>
      <c r="JQL85" s="4"/>
      <c r="JQM85" s="4"/>
      <c r="JQN85" s="4"/>
      <c r="JQO85" s="4"/>
      <c r="JQP85" s="4"/>
      <c r="JQQ85" s="4"/>
      <c r="JQR85" s="4"/>
      <c r="JQS85" s="4"/>
      <c r="JQT85" s="4"/>
      <c r="JQU85" s="4"/>
      <c r="JQV85" s="4"/>
      <c r="JQW85" s="4"/>
      <c r="JQX85" s="4"/>
      <c r="JQY85" s="4"/>
      <c r="JQZ85" s="4"/>
      <c r="JRA85" s="4"/>
      <c r="JRB85" s="4"/>
      <c r="JRC85" s="4"/>
      <c r="JRD85" s="4"/>
      <c r="JRE85" s="4"/>
      <c r="JRF85" s="4"/>
      <c r="JRG85" s="4"/>
      <c r="JRH85" s="4"/>
      <c r="JRI85" s="4"/>
      <c r="JRJ85" s="4"/>
      <c r="JRK85" s="4"/>
      <c r="JRL85" s="4"/>
      <c r="JRM85" s="4"/>
      <c r="JRN85" s="4"/>
      <c r="JRO85" s="4"/>
      <c r="JRP85" s="4"/>
      <c r="JRQ85" s="4"/>
      <c r="JRR85" s="4"/>
      <c r="JRS85" s="4"/>
      <c r="JRT85" s="4"/>
      <c r="JRU85" s="4"/>
      <c r="JRV85" s="4"/>
      <c r="JRW85" s="4"/>
      <c r="JRX85" s="4"/>
      <c r="JRY85" s="4"/>
      <c r="JRZ85" s="4"/>
      <c r="JSA85" s="4"/>
      <c r="JSB85" s="4"/>
      <c r="JSC85" s="4"/>
      <c r="JSD85" s="4"/>
      <c r="JSE85" s="4"/>
      <c r="JSF85" s="4"/>
      <c r="JSG85" s="4"/>
      <c r="JSH85" s="4"/>
      <c r="JSI85" s="4"/>
      <c r="JSJ85" s="4"/>
      <c r="JSK85" s="4"/>
      <c r="JSL85" s="4"/>
      <c r="JSM85" s="4"/>
      <c r="JSN85" s="4"/>
      <c r="JSO85" s="4"/>
      <c r="JSP85" s="4"/>
      <c r="JSQ85" s="4"/>
      <c r="JSR85" s="4"/>
      <c r="JSS85" s="4"/>
      <c r="JST85" s="4"/>
      <c r="JSU85" s="4"/>
      <c r="JSV85" s="4"/>
      <c r="JSW85" s="4"/>
      <c r="JSX85" s="4"/>
      <c r="JSY85" s="4"/>
      <c r="JSZ85" s="4"/>
      <c r="JTA85" s="4"/>
      <c r="JTB85" s="4"/>
      <c r="JTC85" s="4"/>
      <c r="JTD85" s="4"/>
      <c r="JTE85" s="4"/>
      <c r="JTF85" s="4"/>
      <c r="JTG85" s="4"/>
      <c r="JTH85" s="4"/>
      <c r="JTI85" s="4"/>
      <c r="JTJ85" s="4"/>
      <c r="JTK85" s="4"/>
      <c r="JTL85" s="4"/>
      <c r="JTM85" s="4"/>
      <c r="JTN85" s="4"/>
      <c r="JTO85" s="4"/>
      <c r="JTP85" s="4"/>
      <c r="JTQ85" s="4"/>
      <c r="JTR85" s="4"/>
      <c r="JTS85" s="4"/>
      <c r="JTT85" s="4"/>
      <c r="JTU85" s="4"/>
      <c r="JTV85" s="4"/>
      <c r="JTW85" s="4"/>
      <c r="JTX85" s="4"/>
      <c r="JTY85" s="4"/>
      <c r="JTZ85" s="4"/>
      <c r="JUA85" s="4"/>
      <c r="JUB85" s="4"/>
      <c r="JUC85" s="4"/>
      <c r="JUD85" s="4"/>
      <c r="JUE85" s="4"/>
      <c r="JUF85" s="4"/>
      <c r="JUG85" s="4"/>
      <c r="JUH85" s="4"/>
      <c r="JUI85" s="4"/>
      <c r="JUJ85" s="4"/>
      <c r="JUK85" s="4"/>
      <c r="JUL85" s="4"/>
      <c r="JUM85" s="4"/>
      <c r="JUN85" s="4"/>
      <c r="JUO85" s="4"/>
      <c r="JUP85" s="4"/>
      <c r="JUQ85" s="4"/>
      <c r="JUR85" s="4"/>
      <c r="JUS85" s="4"/>
      <c r="JUT85" s="4"/>
      <c r="JUU85" s="4"/>
      <c r="JUV85" s="4"/>
      <c r="JUW85" s="4"/>
      <c r="JUX85" s="4"/>
      <c r="JUY85" s="4"/>
      <c r="JUZ85" s="4"/>
      <c r="JVA85" s="4"/>
      <c r="JVB85" s="4"/>
      <c r="JVC85" s="4"/>
      <c r="JVD85" s="4"/>
      <c r="JVE85" s="4"/>
      <c r="JVF85" s="4"/>
      <c r="JVG85" s="4"/>
      <c r="JVH85" s="4"/>
      <c r="JVI85" s="4"/>
      <c r="JVJ85" s="4"/>
      <c r="JVK85" s="4"/>
      <c r="JVL85" s="4"/>
      <c r="JVM85" s="4"/>
      <c r="JVN85" s="4"/>
      <c r="JVO85" s="4"/>
      <c r="JVP85" s="4"/>
      <c r="JVQ85" s="4"/>
      <c r="JVR85" s="4"/>
      <c r="JVS85" s="4"/>
      <c r="JVT85" s="4"/>
      <c r="JVU85" s="4"/>
      <c r="JVV85" s="4"/>
      <c r="JVW85" s="4"/>
      <c r="JVX85" s="4"/>
      <c r="JVY85" s="4"/>
      <c r="JVZ85" s="4"/>
      <c r="JWA85" s="4"/>
      <c r="JWB85" s="4"/>
      <c r="JWC85" s="4"/>
      <c r="JWD85" s="4"/>
      <c r="JWE85" s="4"/>
      <c r="JWF85" s="4"/>
      <c r="JWG85" s="4"/>
      <c r="JWH85" s="4"/>
      <c r="JWI85" s="4"/>
      <c r="JWJ85" s="4"/>
      <c r="JWK85" s="4"/>
      <c r="JWL85" s="4"/>
      <c r="JWM85" s="4"/>
      <c r="JWN85" s="4"/>
      <c r="JWO85" s="4"/>
      <c r="JWP85" s="4"/>
      <c r="JWQ85" s="4"/>
      <c r="JWR85" s="4"/>
      <c r="JWS85" s="4"/>
      <c r="JWT85" s="4"/>
      <c r="JWU85" s="4"/>
      <c r="JWV85" s="4"/>
      <c r="JWW85" s="4"/>
      <c r="JWX85" s="4"/>
      <c r="JWY85" s="4"/>
      <c r="JWZ85" s="4"/>
      <c r="JXA85" s="4"/>
      <c r="JXB85" s="4"/>
      <c r="JXC85" s="4"/>
      <c r="JXD85" s="4"/>
      <c r="JXE85" s="4"/>
      <c r="JXF85" s="4"/>
      <c r="JXG85" s="4"/>
      <c r="JXH85" s="4"/>
      <c r="JXI85" s="4"/>
      <c r="JXJ85" s="4"/>
      <c r="JXK85" s="4"/>
      <c r="JXL85" s="4"/>
      <c r="JXM85" s="4"/>
      <c r="JXN85" s="4"/>
      <c r="JXO85" s="4"/>
      <c r="JXP85" s="4"/>
      <c r="JXQ85" s="4"/>
      <c r="JXR85" s="4"/>
      <c r="JXS85" s="4"/>
      <c r="JXT85" s="4"/>
      <c r="JXU85" s="4"/>
      <c r="JXV85" s="4"/>
      <c r="JXW85" s="4"/>
      <c r="JXX85" s="4"/>
      <c r="JXY85" s="4"/>
      <c r="JXZ85" s="4"/>
      <c r="JYA85" s="4"/>
      <c r="JYB85" s="4"/>
      <c r="JYC85" s="4"/>
      <c r="JYD85" s="4"/>
      <c r="JYE85" s="4"/>
      <c r="JYF85" s="4"/>
      <c r="JYG85" s="4"/>
      <c r="JYH85" s="4"/>
      <c r="JYI85" s="4"/>
      <c r="JYJ85" s="4"/>
      <c r="JYK85" s="4"/>
      <c r="JYL85" s="4"/>
      <c r="JYM85" s="4"/>
      <c r="JYN85" s="4"/>
      <c r="JYO85" s="4"/>
      <c r="JYP85" s="4"/>
      <c r="JYQ85" s="4"/>
      <c r="JYR85" s="4"/>
      <c r="JYS85" s="4"/>
      <c r="JYT85" s="4"/>
      <c r="JYU85" s="4"/>
      <c r="JYV85" s="4"/>
      <c r="JYW85" s="4"/>
      <c r="JYX85" s="4"/>
      <c r="JYY85" s="4"/>
      <c r="JYZ85" s="4"/>
      <c r="JZA85" s="4"/>
      <c r="JZB85" s="4"/>
      <c r="JZC85" s="4"/>
      <c r="JZD85" s="4"/>
      <c r="JZE85" s="4"/>
      <c r="JZF85" s="4"/>
      <c r="JZG85" s="4"/>
      <c r="JZH85" s="4"/>
      <c r="JZI85" s="4"/>
      <c r="JZJ85" s="4"/>
      <c r="JZK85" s="4"/>
      <c r="JZL85" s="4"/>
      <c r="JZM85" s="4"/>
      <c r="JZN85" s="4"/>
      <c r="JZO85" s="4"/>
      <c r="JZP85" s="4"/>
      <c r="JZQ85" s="4"/>
      <c r="JZR85" s="4"/>
      <c r="JZS85" s="4"/>
      <c r="JZT85" s="4"/>
      <c r="JZU85" s="4"/>
      <c r="JZV85" s="4"/>
      <c r="JZW85" s="4"/>
      <c r="JZX85" s="4"/>
      <c r="JZY85" s="4"/>
      <c r="JZZ85" s="4"/>
      <c r="KAA85" s="4"/>
      <c r="KAB85" s="4"/>
      <c r="KAC85" s="4"/>
      <c r="KAD85" s="4"/>
      <c r="KAE85" s="4"/>
      <c r="KAF85" s="4"/>
      <c r="KAG85" s="4"/>
      <c r="KAH85" s="4"/>
      <c r="KAI85" s="4"/>
      <c r="KAJ85" s="4"/>
      <c r="KAK85" s="4"/>
      <c r="KAL85" s="4"/>
      <c r="KAM85" s="4"/>
      <c r="KAN85" s="4"/>
      <c r="KAO85" s="4"/>
      <c r="KAP85" s="4"/>
      <c r="KAQ85" s="4"/>
      <c r="KAR85" s="4"/>
      <c r="KAS85" s="4"/>
      <c r="KAT85" s="4"/>
      <c r="KAU85" s="4"/>
      <c r="KAV85" s="4"/>
      <c r="KAW85" s="4"/>
      <c r="KAX85" s="4"/>
      <c r="KAY85" s="4"/>
      <c r="KAZ85" s="4"/>
      <c r="KBA85" s="4"/>
      <c r="KBB85" s="4"/>
      <c r="KBC85" s="4"/>
      <c r="KBD85" s="4"/>
      <c r="KBE85" s="4"/>
      <c r="KBF85" s="4"/>
      <c r="KBG85" s="4"/>
      <c r="KBH85" s="4"/>
      <c r="KBI85" s="4"/>
      <c r="KBJ85" s="4"/>
      <c r="KBK85" s="4"/>
      <c r="KBL85" s="4"/>
      <c r="KBM85" s="4"/>
      <c r="KBN85" s="4"/>
      <c r="KBO85" s="4"/>
      <c r="KBP85" s="4"/>
      <c r="KBQ85" s="4"/>
      <c r="KBR85" s="4"/>
      <c r="KBS85" s="4"/>
      <c r="KBT85" s="4"/>
      <c r="KBU85" s="4"/>
      <c r="KBV85" s="4"/>
      <c r="KBW85" s="4"/>
      <c r="KBX85" s="4"/>
      <c r="KBY85" s="4"/>
      <c r="KBZ85" s="4"/>
      <c r="KCA85" s="4"/>
      <c r="KCB85" s="4"/>
      <c r="KCC85" s="4"/>
      <c r="KCD85" s="4"/>
      <c r="KCE85" s="4"/>
      <c r="KCF85" s="4"/>
      <c r="KCG85" s="4"/>
      <c r="KCH85" s="4"/>
      <c r="KCI85" s="4"/>
      <c r="KCJ85" s="4"/>
      <c r="KCK85" s="4"/>
      <c r="KCL85" s="4"/>
      <c r="KCM85" s="4"/>
      <c r="KCN85" s="4"/>
      <c r="KCO85" s="4"/>
      <c r="KCP85" s="4"/>
      <c r="KCQ85" s="4"/>
      <c r="KCR85" s="4"/>
      <c r="KCS85" s="4"/>
      <c r="KCT85" s="4"/>
      <c r="KCU85" s="4"/>
      <c r="KCV85" s="4"/>
      <c r="KCW85" s="4"/>
      <c r="KCX85" s="4"/>
      <c r="KCY85" s="4"/>
      <c r="KCZ85" s="4"/>
      <c r="KDA85" s="4"/>
      <c r="KDB85" s="4"/>
      <c r="KDC85" s="4"/>
      <c r="KDD85" s="4"/>
      <c r="KDE85" s="4"/>
      <c r="KDF85" s="4"/>
      <c r="KDG85" s="4"/>
      <c r="KDH85" s="4"/>
      <c r="KDI85" s="4"/>
      <c r="KDJ85" s="4"/>
      <c r="KDK85" s="4"/>
      <c r="KDL85" s="4"/>
      <c r="KDM85" s="4"/>
      <c r="KDN85" s="4"/>
      <c r="KDO85" s="4"/>
      <c r="KDP85" s="4"/>
      <c r="KDQ85" s="4"/>
      <c r="KDR85" s="4"/>
      <c r="KDS85" s="4"/>
      <c r="KDT85" s="4"/>
      <c r="KDU85" s="4"/>
      <c r="KDV85" s="4"/>
      <c r="KDW85" s="4"/>
      <c r="KDX85" s="4"/>
      <c r="KDY85" s="4"/>
      <c r="KDZ85" s="4"/>
      <c r="KEA85" s="4"/>
      <c r="KEB85" s="4"/>
      <c r="KEC85" s="4"/>
      <c r="KED85" s="4"/>
      <c r="KEE85" s="4"/>
      <c r="KEF85" s="4"/>
      <c r="KEG85" s="4"/>
      <c r="KEH85" s="4"/>
      <c r="KEI85" s="4"/>
      <c r="KEJ85" s="4"/>
      <c r="KEK85" s="4"/>
      <c r="KEL85" s="4"/>
      <c r="KEM85" s="4"/>
      <c r="KEN85" s="4"/>
      <c r="KEO85" s="4"/>
      <c r="KEP85" s="4"/>
      <c r="KEQ85" s="4"/>
      <c r="KER85" s="4"/>
      <c r="KES85" s="4"/>
      <c r="KET85" s="4"/>
      <c r="KEU85" s="4"/>
      <c r="KEV85" s="4"/>
      <c r="KEW85" s="4"/>
      <c r="KEX85" s="4"/>
      <c r="KEY85" s="4"/>
      <c r="KEZ85" s="4"/>
      <c r="KFA85" s="4"/>
      <c r="KFB85" s="4"/>
      <c r="KFC85" s="4"/>
      <c r="KFD85" s="4"/>
      <c r="KFE85" s="4"/>
      <c r="KFF85" s="4"/>
      <c r="KFG85" s="4"/>
      <c r="KFH85" s="4"/>
      <c r="KFI85" s="4"/>
      <c r="KFJ85" s="4"/>
      <c r="KFK85" s="4"/>
      <c r="KFL85" s="4"/>
      <c r="KFM85" s="4"/>
      <c r="KFN85" s="4"/>
      <c r="KFO85" s="4"/>
      <c r="KFP85" s="4"/>
      <c r="KFQ85" s="4"/>
      <c r="KFR85" s="4"/>
      <c r="KFS85" s="4"/>
      <c r="KFT85" s="4"/>
      <c r="KFU85" s="4"/>
      <c r="KFV85" s="4"/>
      <c r="KFW85" s="4"/>
      <c r="KFX85" s="4"/>
      <c r="KFY85" s="4"/>
      <c r="KFZ85" s="4"/>
      <c r="KGA85" s="4"/>
      <c r="KGB85" s="4"/>
      <c r="KGC85" s="4"/>
      <c r="KGD85" s="4"/>
      <c r="KGE85" s="4"/>
      <c r="KGF85" s="4"/>
      <c r="KGG85" s="4"/>
      <c r="KGH85" s="4"/>
      <c r="KGI85" s="4"/>
      <c r="KGJ85" s="4"/>
      <c r="KGK85" s="4"/>
      <c r="KGL85" s="4"/>
      <c r="KGM85" s="4"/>
      <c r="KGN85" s="4"/>
      <c r="KGO85" s="4"/>
      <c r="KGP85" s="4"/>
      <c r="KGQ85" s="4"/>
      <c r="KGR85" s="4"/>
      <c r="KGS85" s="4"/>
      <c r="KGT85" s="4"/>
      <c r="KGU85" s="4"/>
      <c r="KGV85" s="4"/>
      <c r="KGW85" s="4"/>
      <c r="KGX85" s="4"/>
      <c r="KGY85" s="4"/>
      <c r="KGZ85" s="4"/>
      <c r="KHA85" s="4"/>
      <c r="KHB85" s="4"/>
      <c r="KHC85" s="4"/>
      <c r="KHD85" s="4"/>
      <c r="KHE85" s="4"/>
      <c r="KHF85" s="4"/>
      <c r="KHG85" s="4"/>
      <c r="KHH85" s="4"/>
      <c r="KHI85" s="4"/>
      <c r="KHJ85" s="4"/>
      <c r="KHK85" s="4"/>
      <c r="KHL85" s="4"/>
      <c r="KHM85" s="4"/>
      <c r="KHN85" s="4"/>
      <c r="KHO85" s="4"/>
      <c r="KHP85" s="4"/>
      <c r="KHQ85" s="4"/>
      <c r="KHR85" s="4"/>
      <c r="KHS85" s="4"/>
      <c r="KHT85" s="4"/>
      <c r="KHU85" s="4"/>
      <c r="KHV85" s="4"/>
      <c r="KHW85" s="4"/>
      <c r="KHX85" s="4"/>
      <c r="KHY85" s="4"/>
      <c r="KHZ85" s="4"/>
      <c r="KIA85" s="4"/>
      <c r="KIB85" s="4"/>
      <c r="KIC85" s="4"/>
      <c r="KID85" s="4"/>
      <c r="KIE85" s="4"/>
      <c r="KIF85" s="4"/>
      <c r="KIG85" s="4"/>
      <c r="KIH85" s="4"/>
      <c r="KII85" s="4"/>
      <c r="KIJ85" s="4"/>
      <c r="KIK85" s="4"/>
      <c r="KIL85" s="4"/>
      <c r="KIM85" s="4"/>
      <c r="KIN85" s="4"/>
      <c r="KIO85" s="4"/>
      <c r="KIP85" s="4"/>
      <c r="KIQ85" s="4"/>
      <c r="KIR85" s="4"/>
      <c r="KIS85" s="4"/>
      <c r="KIT85" s="4"/>
      <c r="KIU85" s="4"/>
      <c r="KIV85" s="4"/>
      <c r="KIW85" s="4"/>
      <c r="KIX85" s="4"/>
      <c r="KIY85" s="4"/>
      <c r="KIZ85" s="4"/>
      <c r="KJA85" s="4"/>
      <c r="KJB85" s="4"/>
      <c r="KJC85" s="4"/>
      <c r="KJD85" s="4"/>
      <c r="KJE85" s="4"/>
      <c r="KJF85" s="4"/>
      <c r="KJG85" s="4"/>
      <c r="KJH85" s="4"/>
      <c r="KJI85" s="4"/>
      <c r="KJJ85" s="4"/>
      <c r="KJK85" s="4"/>
      <c r="KJL85" s="4"/>
      <c r="KJM85" s="4"/>
      <c r="KJN85" s="4"/>
      <c r="KJO85" s="4"/>
      <c r="KJP85" s="4"/>
      <c r="KJQ85" s="4"/>
      <c r="KJR85" s="4"/>
      <c r="KJS85" s="4"/>
      <c r="KJT85" s="4"/>
      <c r="KJU85" s="4"/>
      <c r="KJV85" s="4"/>
      <c r="KJW85" s="4"/>
      <c r="KJX85" s="4"/>
      <c r="KJY85" s="4"/>
      <c r="KJZ85" s="4"/>
      <c r="KKA85" s="4"/>
      <c r="KKB85" s="4"/>
      <c r="KKC85" s="4"/>
      <c r="KKD85" s="4"/>
      <c r="KKE85" s="4"/>
      <c r="KKF85" s="4"/>
      <c r="KKG85" s="4"/>
      <c r="KKH85" s="4"/>
      <c r="KKI85" s="4"/>
      <c r="KKJ85" s="4"/>
      <c r="KKK85" s="4"/>
      <c r="KKL85" s="4"/>
      <c r="KKM85" s="4"/>
      <c r="KKN85" s="4"/>
      <c r="KKO85" s="4"/>
      <c r="KKP85" s="4"/>
      <c r="KKQ85" s="4"/>
      <c r="KKR85" s="4"/>
      <c r="KKS85" s="4"/>
      <c r="KKT85" s="4"/>
      <c r="KKU85" s="4"/>
      <c r="KKV85" s="4"/>
      <c r="KKW85" s="4"/>
      <c r="KKX85" s="4"/>
      <c r="KKY85" s="4"/>
      <c r="KKZ85" s="4"/>
      <c r="KLA85" s="4"/>
      <c r="KLB85" s="4"/>
      <c r="KLC85" s="4"/>
      <c r="KLD85" s="4"/>
      <c r="KLE85" s="4"/>
      <c r="KLF85" s="4"/>
      <c r="KLG85" s="4"/>
      <c r="KLH85" s="4"/>
      <c r="KLI85" s="4"/>
      <c r="KLJ85" s="4"/>
      <c r="KLK85" s="4"/>
      <c r="KLL85" s="4"/>
      <c r="KLM85" s="4"/>
      <c r="KLN85" s="4"/>
      <c r="KLO85" s="4"/>
      <c r="KLP85" s="4"/>
      <c r="KLQ85" s="4"/>
      <c r="KLR85" s="4"/>
      <c r="KLS85" s="4"/>
      <c r="KLT85" s="4"/>
      <c r="KLU85" s="4"/>
      <c r="KLV85" s="4"/>
      <c r="KLW85" s="4"/>
      <c r="KLX85" s="4"/>
      <c r="KLY85" s="4"/>
      <c r="KLZ85" s="4"/>
      <c r="KMA85" s="4"/>
      <c r="KMB85" s="4"/>
      <c r="KMC85" s="4"/>
      <c r="KMD85" s="4"/>
      <c r="KME85" s="4"/>
      <c r="KMF85" s="4"/>
      <c r="KMG85" s="4"/>
      <c r="KMH85" s="4"/>
      <c r="KMI85" s="4"/>
      <c r="KMJ85" s="4"/>
      <c r="KMK85" s="4"/>
      <c r="KML85" s="4"/>
      <c r="KMM85" s="4"/>
      <c r="KMN85" s="4"/>
      <c r="KMO85" s="4"/>
      <c r="KMP85" s="4"/>
      <c r="KMQ85" s="4"/>
      <c r="KMR85" s="4"/>
      <c r="KMS85" s="4"/>
      <c r="KMT85" s="4"/>
      <c r="KMU85" s="4"/>
      <c r="KMV85" s="4"/>
      <c r="KMW85" s="4"/>
      <c r="KMX85" s="4"/>
      <c r="KMY85" s="4"/>
      <c r="KMZ85" s="4"/>
      <c r="KNA85" s="4"/>
      <c r="KNB85" s="4"/>
      <c r="KNC85" s="4"/>
      <c r="KND85" s="4"/>
      <c r="KNE85" s="4"/>
      <c r="KNF85" s="4"/>
      <c r="KNG85" s="4"/>
      <c r="KNH85" s="4"/>
      <c r="KNI85" s="4"/>
      <c r="KNJ85" s="4"/>
      <c r="KNK85" s="4"/>
      <c r="KNL85" s="4"/>
      <c r="KNM85" s="4"/>
      <c r="KNN85" s="4"/>
      <c r="KNO85" s="4"/>
      <c r="KNP85" s="4"/>
      <c r="KNQ85" s="4"/>
      <c r="KNR85" s="4"/>
      <c r="KNS85" s="4"/>
      <c r="KNT85" s="4"/>
      <c r="KNU85" s="4"/>
      <c r="KNV85" s="4"/>
      <c r="KNW85" s="4"/>
      <c r="KNX85" s="4"/>
      <c r="KNY85" s="4"/>
      <c r="KNZ85" s="4"/>
      <c r="KOA85" s="4"/>
      <c r="KOB85" s="4"/>
      <c r="KOC85" s="4"/>
      <c r="KOD85" s="4"/>
      <c r="KOE85" s="4"/>
      <c r="KOF85" s="4"/>
      <c r="KOG85" s="4"/>
      <c r="KOH85" s="4"/>
      <c r="KOI85" s="4"/>
      <c r="KOJ85" s="4"/>
      <c r="KOK85" s="4"/>
      <c r="KOL85" s="4"/>
      <c r="KOM85" s="4"/>
      <c r="KON85" s="4"/>
      <c r="KOO85" s="4"/>
      <c r="KOP85" s="4"/>
      <c r="KOQ85" s="4"/>
      <c r="KOR85" s="4"/>
      <c r="KOS85" s="4"/>
      <c r="KOT85" s="4"/>
      <c r="KOU85" s="4"/>
      <c r="KOV85" s="4"/>
      <c r="KOW85" s="4"/>
      <c r="KOX85" s="4"/>
      <c r="KOY85" s="4"/>
      <c r="KOZ85" s="4"/>
      <c r="KPA85" s="4"/>
      <c r="KPB85" s="4"/>
      <c r="KPC85" s="4"/>
      <c r="KPD85" s="4"/>
      <c r="KPE85" s="4"/>
      <c r="KPF85" s="4"/>
      <c r="KPG85" s="4"/>
      <c r="KPH85" s="4"/>
      <c r="KPI85" s="4"/>
      <c r="KPJ85" s="4"/>
      <c r="KPK85" s="4"/>
      <c r="KPL85" s="4"/>
      <c r="KPM85" s="4"/>
      <c r="KPN85" s="4"/>
      <c r="KPO85" s="4"/>
      <c r="KPP85" s="4"/>
      <c r="KPQ85" s="4"/>
      <c r="KPR85" s="4"/>
      <c r="KPS85" s="4"/>
      <c r="KPT85" s="4"/>
      <c r="KPU85" s="4"/>
      <c r="KPV85" s="4"/>
      <c r="KPW85" s="4"/>
      <c r="KPX85" s="4"/>
      <c r="KPY85" s="4"/>
      <c r="KPZ85" s="4"/>
      <c r="KQA85" s="4"/>
      <c r="KQB85" s="4"/>
      <c r="KQC85" s="4"/>
      <c r="KQD85" s="4"/>
      <c r="KQE85" s="4"/>
      <c r="KQF85" s="4"/>
      <c r="KQG85" s="4"/>
      <c r="KQH85" s="4"/>
      <c r="KQI85" s="4"/>
      <c r="KQJ85" s="4"/>
      <c r="KQK85" s="4"/>
      <c r="KQL85" s="4"/>
      <c r="KQM85" s="4"/>
      <c r="KQN85" s="4"/>
      <c r="KQO85" s="4"/>
      <c r="KQP85" s="4"/>
      <c r="KQQ85" s="4"/>
      <c r="KQR85" s="4"/>
      <c r="KQS85" s="4"/>
      <c r="KQT85" s="4"/>
      <c r="KQU85" s="4"/>
      <c r="KQV85" s="4"/>
      <c r="KQW85" s="4"/>
      <c r="KQX85" s="4"/>
      <c r="KQY85" s="4"/>
      <c r="KQZ85" s="4"/>
      <c r="KRA85" s="4"/>
      <c r="KRB85" s="4"/>
      <c r="KRC85" s="4"/>
      <c r="KRD85" s="4"/>
      <c r="KRE85" s="4"/>
      <c r="KRF85" s="4"/>
      <c r="KRG85" s="4"/>
      <c r="KRH85" s="4"/>
      <c r="KRI85" s="4"/>
      <c r="KRJ85" s="4"/>
      <c r="KRK85" s="4"/>
      <c r="KRL85" s="4"/>
      <c r="KRM85" s="4"/>
      <c r="KRN85" s="4"/>
      <c r="KRO85" s="4"/>
      <c r="KRP85" s="4"/>
      <c r="KRQ85" s="4"/>
      <c r="KRR85" s="4"/>
      <c r="KRS85" s="4"/>
      <c r="KRT85" s="4"/>
      <c r="KRU85" s="4"/>
      <c r="KRV85" s="4"/>
      <c r="KRW85" s="4"/>
      <c r="KRX85" s="4"/>
      <c r="KRY85" s="4"/>
      <c r="KRZ85" s="4"/>
      <c r="KSA85" s="4"/>
      <c r="KSB85" s="4"/>
      <c r="KSC85" s="4"/>
      <c r="KSD85" s="4"/>
      <c r="KSE85" s="4"/>
      <c r="KSF85" s="4"/>
      <c r="KSG85" s="4"/>
      <c r="KSH85" s="4"/>
      <c r="KSI85" s="4"/>
      <c r="KSJ85" s="4"/>
      <c r="KSK85" s="4"/>
      <c r="KSL85" s="4"/>
      <c r="KSM85" s="4"/>
      <c r="KSN85" s="4"/>
      <c r="KSO85" s="4"/>
      <c r="KSP85" s="4"/>
      <c r="KSQ85" s="4"/>
      <c r="KSR85" s="4"/>
      <c r="KSS85" s="4"/>
      <c r="KST85" s="4"/>
      <c r="KSU85" s="4"/>
      <c r="KSV85" s="4"/>
      <c r="KSW85" s="4"/>
      <c r="KSX85" s="4"/>
      <c r="KSY85" s="4"/>
      <c r="KSZ85" s="4"/>
      <c r="KTA85" s="4"/>
      <c r="KTB85" s="4"/>
      <c r="KTC85" s="4"/>
      <c r="KTD85" s="4"/>
      <c r="KTE85" s="4"/>
      <c r="KTF85" s="4"/>
      <c r="KTG85" s="4"/>
      <c r="KTH85" s="4"/>
      <c r="KTI85" s="4"/>
      <c r="KTJ85" s="4"/>
      <c r="KTK85" s="4"/>
      <c r="KTL85" s="4"/>
      <c r="KTM85" s="4"/>
      <c r="KTN85" s="4"/>
      <c r="KTO85" s="4"/>
      <c r="KTP85" s="4"/>
      <c r="KTQ85" s="4"/>
      <c r="KTR85" s="4"/>
      <c r="KTS85" s="4"/>
      <c r="KTT85" s="4"/>
      <c r="KTU85" s="4"/>
      <c r="KTV85" s="4"/>
      <c r="KTW85" s="4"/>
      <c r="KTX85" s="4"/>
      <c r="KTY85" s="4"/>
      <c r="KTZ85" s="4"/>
      <c r="KUA85" s="4"/>
      <c r="KUB85" s="4"/>
      <c r="KUC85" s="4"/>
      <c r="KUD85" s="4"/>
      <c r="KUE85" s="4"/>
      <c r="KUF85" s="4"/>
      <c r="KUG85" s="4"/>
      <c r="KUH85" s="4"/>
      <c r="KUI85" s="4"/>
      <c r="KUJ85" s="4"/>
      <c r="KUK85" s="4"/>
      <c r="KUL85" s="4"/>
      <c r="KUM85" s="4"/>
      <c r="KUN85" s="4"/>
      <c r="KUO85" s="4"/>
      <c r="KUP85" s="4"/>
      <c r="KUQ85" s="4"/>
      <c r="KUR85" s="4"/>
      <c r="KUS85" s="4"/>
      <c r="KUT85" s="4"/>
      <c r="KUU85" s="4"/>
      <c r="KUV85" s="4"/>
      <c r="KUW85" s="4"/>
      <c r="KUX85" s="4"/>
      <c r="KUY85" s="4"/>
      <c r="KUZ85" s="4"/>
      <c r="KVA85" s="4"/>
      <c r="KVB85" s="4"/>
      <c r="KVC85" s="4"/>
      <c r="KVD85" s="4"/>
      <c r="KVE85" s="4"/>
      <c r="KVF85" s="4"/>
      <c r="KVG85" s="4"/>
      <c r="KVH85" s="4"/>
      <c r="KVI85" s="4"/>
      <c r="KVJ85" s="4"/>
      <c r="KVK85" s="4"/>
      <c r="KVL85" s="4"/>
      <c r="KVM85" s="4"/>
      <c r="KVN85" s="4"/>
      <c r="KVO85" s="4"/>
      <c r="KVP85" s="4"/>
      <c r="KVQ85" s="4"/>
      <c r="KVR85" s="4"/>
      <c r="KVS85" s="4"/>
      <c r="KVT85" s="4"/>
      <c r="KVU85" s="4"/>
      <c r="KVV85" s="4"/>
      <c r="KVW85" s="4"/>
      <c r="KVX85" s="4"/>
      <c r="KVY85" s="4"/>
      <c r="KVZ85" s="4"/>
      <c r="KWA85" s="4"/>
      <c r="KWB85" s="4"/>
      <c r="KWC85" s="4"/>
      <c r="KWD85" s="4"/>
      <c r="KWE85" s="4"/>
      <c r="KWF85" s="4"/>
      <c r="KWG85" s="4"/>
      <c r="KWH85" s="4"/>
      <c r="KWI85" s="4"/>
      <c r="KWJ85" s="4"/>
      <c r="KWK85" s="4"/>
      <c r="KWL85" s="4"/>
      <c r="KWM85" s="4"/>
      <c r="KWN85" s="4"/>
      <c r="KWO85" s="4"/>
      <c r="KWP85" s="4"/>
      <c r="KWQ85" s="4"/>
      <c r="KWR85" s="4"/>
      <c r="KWS85" s="4"/>
      <c r="KWT85" s="4"/>
      <c r="KWU85" s="4"/>
      <c r="KWV85" s="4"/>
      <c r="KWW85" s="4"/>
      <c r="KWX85" s="4"/>
      <c r="KWY85" s="4"/>
      <c r="KWZ85" s="4"/>
      <c r="KXA85" s="4"/>
      <c r="KXB85" s="4"/>
      <c r="KXC85" s="4"/>
      <c r="KXD85" s="4"/>
      <c r="KXE85" s="4"/>
      <c r="KXF85" s="4"/>
      <c r="KXG85" s="4"/>
      <c r="KXH85" s="4"/>
      <c r="KXI85" s="4"/>
      <c r="KXJ85" s="4"/>
      <c r="KXK85" s="4"/>
      <c r="KXL85" s="4"/>
      <c r="KXM85" s="4"/>
      <c r="KXN85" s="4"/>
      <c r="KXO85" s="4"/>
      <c r="KXP85" s="4"/>
      <c r="KXQ85" s="4"/>
      <c r="KXR85" s="4"/>
      <c r="KXS85" s="4"/>
      <c r="KXT85" s="4"/>
      <c r="KXU85" s="4"/>
      <c r="KXV85" s="4"/>
      <c r="KXW85" s="4"/>
      <c r="KXX85" s="4"/>
      <c r="KXY85" s="4"/>
      <c r="KXZ85" s="4"/>
      <c r="KYA85" s="4"/>
      <c r="KYB85" s="4"/>
      <c r="KYC85" s="4"/>
      <c r="KYD85" s="4"/>
      <c r="KYE85" s="4"/>
      <c r="KYF85" s="4"/>
      <c r="KYG85" s="4"/>
      <c r="KYH85" s="4"/>
      <c r="KYI85" s="4"/>
      <c r="KYJ85" s="4"/>
      <c r="KYK85" s="4"/>
      <c r="KYL85" s="4"/>
      <c r="KYM85" s="4"/>
      <c r="KYN85" s="4"/>
      <c r="KYO85" s="4"/>
      <c r="KYP85" s="4"/>
      <c r="KYQ85" s="4"/>
      <c r="KYR85" s="4"/>
      <c r="KYS85" s="4"/>
      <c r="KYT85" s="4"/>
      <c r="KYU85" s="4"/>
      <c r="KYV85" s="4"/>
      <c r="KYW85" s="4"/>
      <c r="KYX85" s="4"/>
      <c r="KYY85" s="4"/>
      <c r="KYZ85" s="4"/>
      <c r="KZA85" s="4"/>
      <c r="KZB85" s="4"/>
      <c r="KZC85" s="4"/>
      <c r="KZD85" s="4"/>
      <c r="KZE85" s="4"/>
      <c r="KZF85" s="4"/>
      <c r="KZG85" s="4"/>
      <c r="KZH85" s="4"/>
      <c r="KZI85" s="4"/>
      <c r="KZJ85" s="4"/>
      <c r="KZK85" s="4"/>
      <c r="KZL85" s="4"/>
      <c r="KZM85" s="4"/>
      <c r="KZN85" s="4"/>
      <c r="KZO85" s="4"/>
      <c r="KZP85" s="4"/>
      <c r="KZQ85" s="4"/>
      <c r="KZR85" s="4"/>
      <c r="KZS85" s="4"/>
      <c r="KZT85" s="4"/>
      <c r="KZU85" s="4"/>
      <c r="KZV85" s="4"/>
      <c r="KZW85" s="4"/>
      <c r="KZX85" s="4"/>
      <c r="KZY85" s="4"/>
      <c r="KZZ85" s="4"/>
      <c r="LAA85" s="4"/>
      <c r="LAB85" s="4"/>
      <c r="LAC85" s="4"/>
      <c r="LAD85" s="4"/>
      <c r="LAE85" s="4"/>
      <c r="LAF85" s="4"/>
      <c r="LAG85" s="4"/>
      <c r="LAH85" s="4"/>
      <c r="LAI85" s="4"/>
      <c r="LAJ85" s="4"/>
      <c r="LAK85" s="4"/>
      <c r="LAL85" s="4"/>
      <c r="LAM85" s="4"/>
      <c r="LAN85" s="4"/>
      <c r="LAO85" s="4"/>
      <c r="LAP85" s="4"/>
      <c r="LAQ85" s="4"/>
      <c r="LAR85" s="4"/>
      <c r="LAS85" s="4"/>
      <c r="LAT85" s="4"/>
      <c r="LAU85" s="4"/>
      <c r="LAV85" s="4"/>
      <c r="LAW85" s="4"/>
      <c r="LAX85" s="4"/>
      <c r="LAY85" s="4"/>
      <c r="LAZ85" s="4"/>
      <c r="LBA85" s="4"/>
      <c r="LBB85" s="4"/>
      <c r="LBC85" s="4"/>
      <c r="LBD85" s="4"/>
      <c r="LBE85" s="4"/>
      <c r="LBF85" s="4"/>
      <c r="LBG85" s="4"/>
      <c r="LBH85" s="4"/>
      <c r="LBI85" s="4"/>
      <c r="LBJ85" s="4"/>
      <c r="LBK85" s="4"/>
      <c r="LBL85" s="4"/>
      <c r="LBM85" s="4"/>
      <c r="LBN85" s="4"/>
      <c r="LBO85" s="4"/>
      <c r="LBP85" s="4"/>
      <c r="LBQ85" s="4"/>
      <c r="LBR85" s="4"/>
      <c r="LBS85" s="4"/>
      <c r="LBT85" s="4"/>
      <c r="LBU85" s="4"/>
      <c r="LBV85" s="4"/>
      <c r="LBW85" s="4"/>
      <c r="LBX85" s="4"/>
      <c r="LBY85" s="4"/>
      <c r="LBZ85" s="4"/>
      <c r="LCA85" s="4"/>
      <c r="LCB85" s="4"/>
      <c r="LCC85" s="4"/>
      <c r="LCD85" s="4"/>
      <c r="LCE85" s="4"/>
      <c r="LCF85" s="4"/>
      <c r="LCG85" s="4"/>
      <c r="LCH85" s="4"/>
      <c r="LCI85" s="4"/>
      <c r="LCJ85" s="4"/>
      <c r="LCK85" s="4"/>
      <c r="LCL85" s="4"/>
      <c r="LCM85" s="4"/>
      <c r="LCN85" s="4"/>
      <c r="LCO85" s="4"/>
      <c r="LCP85" s="4"/>
      <c r="LCQ85" s="4"/>
      <c r="LCR85" s="4"/>
      <c r="LCS85" s="4"/>
      <c r="LCT85" s="4"/>
      <c r="LCU85" s="4"/>
      <c r="LCV85" s="4"/>
      <c r="LCW85" s="4"/>
      <c r="LCX85" s="4"/>
      <c r="LCY85" s="4"/>
      <c r="LCZ85" s="4"/>
      <c r="LDA85" s="4"/>
      <c r="LDB85" s="4"/>
      <c r="LDC85" s="4"/>
      <c r="LDD85" s="4"/>
      <c r="LDE85" s="4"/>
      <c r="LDF85" s="4"/>
      <c r="LDG85" s="4"/>
      <c r="LDH85" s="4"/>
      <c r="LDI85" s="4"/>
      <c r="LDJ85" s="4"/>
      <c r="LDK85" s="4"/>
      <c r="LDL85" s="4"/>
      <c r="LDM85" s="4"/>
      <c r="LDN85" s="4"/>
      <c r="LDO85" s="4"/>
      <c r="LDP85" s="4"/>
      <c r="LDQ85" s="4"/>
      <c r="LDR85" s="4"/>
      <c r="LDS85" s="4"/>
      <c r="LDT85" s="4"/>
      <c r="LDU85" s="4"/>
      <c r="LDV85" s="4"/>
      <c r="LDW85" s="4"/>
      <c r="LDX85" s="4"/>
      <c r="LDY85" s="4"/>
      <c r="LDZ85" s="4"/>
      <c r="LEA85" s="4"/>
      <c r="LEB85" s="4"/>
      <c r="LEC85" s="4"/>
      <c r="LED85" s="4"/>
      <c r="LEE85" s="4"/>
      <c r="LEF85" s="4"/>
      <c r="LEG85" s="4"/>
      <c r="LEH85" s="4"/>
      <c r="LEI85" s="4"/>
      <c r="LEJ85" s="4"/>
      <c r="LEK85" s="4"/>
      <c r="LEL85" s="4"/>
      <c r="LEM85" s="4"/>
      <c r="LEN85" s="4"/>
      <c r="LEO85" s="4"/>
      <c r="LEP85" s="4"/>
      <c r="LEQ85" s="4"/>
      <c r="LER85" s="4"/>
      <c r="LES85" s="4"/>
      <c r="LET85" s="4"/>
      <c r="LEU85" s="4"/>
      <c r="LEV85" s="4"/>
      <c r="LEW85" s="4"/>
      <c r="LEX85" s="4"/>
      <c r="LEY85" s="4"/>
      <c r="LEZ85" s="4"/>
      <c r="LFA85" s="4"/>
      <c r="LFB85" s="4"/>
      <c r="LFC85" s="4"/>
      <c r="LFD85" s="4"/>
      <c r="LFE85" s="4"/>
      <c r="LFF85" s="4"/>
      <c r="LFG85" s="4"/>
      <c r="LFH85" s="4"/>
      <c r="LFI85" s="4"/>
      <c r="LFJ85" s="4"/>
      <c r="LFK85" s="4"/>
      <c r="LFL85" s="4"/>
      <c r="LFM85" s="4"/>
      <c r="LFN85" s="4"/>
      <c r="LFO85" s="4"/>
      <c r="LFP85" s="4"/>
      <c r="LFQ85" s="4"/>
      <c r="LFR85" s="4"/>
      <c r="LFS85" s="4"/>
      <c r="LFT85" s="4"/>
      <c r="LFU85" s="4"/>
      <c r="LFV85" s="4"/>
      <c r="LFW85" s="4"/>
      <c r="LFX85" s="4"/>
      <c r="LFY85" s="4"/>
      <c r="LFZ85" s="4"/>
      <c r="LGA85" s="4"/>
      <c r="LGB85" s="4"/>
      <c r="LGC85" s="4"/>
      <c r="LGD85" s="4"/>
      <c r="LGE85" s="4"/>
      <c r="LGF85" s="4"/>
      <c r="LGG85" s="4"/>
      <c r="LGH85" s="4"/>
      <c r="LGI85" s="4"/>
      <c r="LGJ85" s="4"/>
      <c r="LGK85" s="4"/>
      <c r="LGL85" s="4"/>
      <c r="LGM85" s="4"/>
      <c r="LGN85" s="4"/>
      <c r="LGO85" s="4"/>
      <c r="LGP85" s="4"/>
      <c r="LGQ85" s="4"/>
      <c r="LGR85" s="4"/>
      <c r="LGS85" s="4"/>
      <c r="LGT85" s="4"/>
      <c r="LGU85" s="4"/>
      <c r="LGV85" s="4"/>
      <c r="LGW85" s="4"/>
      <c r="LGX85" s="4"/>
      <c r="LGY85" s="4"/>
      <c r="LGZ85" s="4"/>
      <c r="LHA85" s="4"/>
      <c r="LHB85" s="4"/>
      <c r="LHC85" s="4"/>
      <c r="LHD85" s="4"/>
      <c r="LHE85" s="4"/>
      <c r="LHF85" s="4"/>
      <c r="LHG85" s="4"/>
      <c r="LHH85" s="4"/>
      <c r="LHI85" s="4"/>
      <c r="LHJ85" s="4"/>
      <c r="LHK85" s="4"/>
      <c r="LHL85" s="4"/>
      <c r="LHM85" s="4"/>
      <c r="LHN85" s="4"/>
      <c r="LHO85" s="4"/>
      <c r="LHP85" s="4"/>
      <c r="LHQ85" s="4"/>
      <c r="LHR85" s="4"/>
      <c r="LHS85" s="4"/>
      <c r="LHT85" s="4"/>
      <c r="LHU85" s="4"/>
      <c r="LHV85" s="4"/>
      <c r="LHW85" s="4"/>
      <c r="LHX85" s="4"/>
      <c r="LHY85" s="4"/>
      <c r="LHZ85" s="4"/>
      <c r="LIA85" s="4"/>
      <c r="LIB85" s="4"/>
      <c r="LIC85" s="4"/>
      <c r="LID85" s="4"/>
      <c r="LIE85" s="4"/>
      <c r="LIF85" s="4"/>
      <c r="LIG85" s="4"/>
      <c r="LIH85" s="4"/>
      <c r="LII85" s="4"/>
      <c r="LIJ85" s="4"/>
      <c r="LIK85" s="4"/>
      <c r="LIL85" s="4"/>
      <c r="LIM85" s="4"/>
      <c r="LIN85" s="4"/>
      <c r="LIO85" s="4"/>
      <c r="LIP85" s="4"/>
      <c r="LIQ85" s="4"/>
      <c r="LIR85" s="4"/>
      <c r="LIS85" s="4"/>
      <c r="LIT85" s="4"/>
      <c r="LIU85" s="4"/>
      <c r="LIV85" s="4"/>
      <c r="LIW85" s="4"/>
      <c r="LIX85" s="4"/>
      <c r="LIY85" s="4"/>
      <c r="LIZ85" s="4"/>
      <c r="LJA85" s="4"/>
      <c r="LJB85" s="4"/>
      <c r="LJC85" s="4"/>
      <c r="LJD85" s="4"/>
      <c r="LJE85" s="4"/>
      <c r="LJF85" s="4"/>
      <c r="LJG85" s="4"/>
      <c r="LJH85" s="4"/>
      <c r="LJI85" s="4"/>
      <c r="LJJ85" s="4"/>
      <c r="LJK85" s="4"/>
      <c r="LJL85" s="4"/>
      <c r="LJM85" s="4"/>
      <c r="LJN85" s="4"/>
      <c r="LJO85" s="4"/>
      <c r="LJP85" s="4"/>
      <c r="LJQ85" s="4"/>
      <c r="LJR85" s="4"/>
      <c r="LJS85" s="4"/>
      <c r="LJT85" s="4"/>
      <c r="LJU85" s="4"/>
      <c r="LJV85" s="4"/>
      <c r="LJW85" s="4"/>
      <c r="LJX85" s="4"/>
      <c r="LJY85" s="4"/>
      <c r="LJZ85" s="4"/>
      <c r="LKA85" s="4"/>
      <c r="LKB85" s="4"/>
      <c r="LKC85" s="4"/>
      <c r="LKD85" s="4"/>
      <c r="LKE85" s="4"/>
      <c r="LKF85" s="4"/>
      <c r="LKG85" s="4"/>
      <c r="LKH85" s="4"/>
      <c r="LKI85" s="4"/>
      <c r="LKJ85" s="4"/>
      <c r="LKK85" s="4"/>
      <c r="LKL85" s="4"/>
      <c r="LKM85" s="4"/>
      <c r="LKN85" s="4"/>
      <c r="LKO85" s="4"/>
      <c r="LKP85" s="4"/>
      <c r="LKQ85" s="4"/>
      <c r="LKR85" s="4"/>
      <c r="LKS85" s="4"/>
      <c r="LKT85" s="4"/>
      <c r="LKU85" s="4"/>
      <c r="LKV85" s="4"/>
      <c r="LKW85" s="4"/>
      <c r="LKX85" s="4"/>
      <c r="LKY85" s="4"/>
      <c r="LKZ85" s="4"/>
      <c r="LLA85" s="4"/>
      <c r="LLB85" s="4"/>
      <c r="LLC85" s="4"/>
      <c r="LLD85" s="4"/>
      <c r="LLE85" s="4"/>
      <c r="LLF85" s="4"/>
      <c r="LLG85" s="4"/>
      <c r="LLH85" s="4"/>
      <c r="LLI85" s="4"/>
      <c r="LLJ85" s="4"/>
      <c r="LLK85" s="4"/>
      <c r="LLL85" s="4"/>
      <c r="LLM85" s="4"/>
      <c r="LLN85" s="4"/>
      <c r="LLO85" s="4"/>
      <c r="LLP85" s="4"/>
      <c r="LLQ85" s="4"/>
      <c r="LLR85" s="4"/>
      <c r="LLS85" s="4"/>
      <c r="LLT85" s="4"/>
      <c r="LLU85" s="4"/>
      <c r="LLV85" s="4"/>
      <c r="LLW85" s="4"/>
      <c r="LLX85" s="4"/>
      <c r="LLY85" s="4"/>
      <c r="LLZ85" s="4"/>
      <c r="LMA85" s="4"/>
      <c r="LMB85" s="4"/>
      <c r="LMC85" s="4"/>
      <c r="LMD85" s="4"/>
      <c r="LME85" s="4"/>
      <c r="LMF85" s="4"/>
      <c r="LMG85" s="4"/>
      <c r="LMH85" s="4"/>
      <c r="LMI85" s="4"/>
      <c r="LMJ85" s="4"/>
      <c r="LMK85" s="4"/>
      <c r="LML85" s="4"/>
      <c r="LMM85" s="4"/>
      <c r="LMN85" s="4"/>
      <c r="LMO85" s="4"/>
      <c r="LMP85" s="4"/>
      <c r="LMQ85" s="4"/>
      <c r="LMR85" s="4"/>
      <c r="LMS85" s="4"/>
      <c r="LMT85" s="4"/>
      <c r="LMU85" s="4"/>
      <c r="LMV85" s="4"/>
      <c r="LMW85" s="4"/>
      <c r="LMX85" s="4"/>
      <c r="LMY85" s="4"/>
      <c r="LMZ85" s="4"/>
      <c r="LNA85" s="4"/>
      <c r="LNB85" s="4"/>
      <c r="LNC85" s="4"/>
      <c r="LND85" s="4"/>
      <c r="LNE85" s="4"/>
      <c r="LNF85" s="4"/>
      <c r="LNG85" s="4"/>
      <c r="LNH85" s="4"/>
      <c r="LNI85" s="4"/>
      <c r="LNJ85" s="4"/>
      <c r="LNK85" s="4"/>
      <c r="LNL85" s="4"/>
      <c r="LNM85" s="4"/>
      <c r="LNN85" s="4"/>
      <c r="LNO85" s="4"/>
      <c r="LNP85" s="4"/>
      <c r="LNQ85" s="4"/>
      <c r="LNR85" s="4"/>
      <c r="LNS85" s="4"/>
      <c r="LNT85" s="4"/>
      <c r="LNU85" s="4"/>
      <c r="LNV85" s="4"/>
      <c r="LNW85" s="4"/>
      <c r="LNX85" s="4"/>
      <c r="LNY85" s="4"/>
      <c r="LNZ85" s="4"/>
      <c r="LOA85" s="4"/>
      <c r="LOB85" s="4"/>
      <c r="LOC85" s="4"/>
      <c r="LOD85" s="4"/>
      <c r="LOE85" s="4"/>
      <c r="LOF85" s="4"/>
      <c r="LOG85" s="4"/>
      <c r="LOH85" s="4"/>
      <c r="LOI85" s="4"/>
      <c r="LOJ85" s="4"/>
      <c r="LOK85" s="4"/>
      <c r="LOL85" s="4"/>
      <c r="LOM85" s="4"/>
      <c r="LON85" s="4"/>
      <c r="LOO85" s="4"/>
      <c r="LOP85" s="4"/>
      <c r="LOQ85" s="4"/>
      <c r="LOR85" s="4"/>
      <c r="LOS85" s="4"/>
      <c r="LOT85" s="4"/>
      <c r="LOU85" s="4"/>
      <c r="LOV85" s="4"/>
      <c r="LOW85" s="4"/>
      <c r="LOX85" s="4"/>
      <c r="LOY85" s="4"/>
      <c r="LOZ85" s="4"/>
      <c r="LPA85" s="4"/>
      <c r="LPB85" s="4"/>
      <c r="LPC85" s="4"/>
      <c r="LPD85" s="4"/>
      <c r="LPE85" s="4"/>
      <c r="LPF85" s="4"/>
      <c r="LPG85" s="4"/>
      <c r="LPH85" s="4"/>
      <c r="LPI85" s="4"/>
      <c r="LPJ85" s="4"/>
      <c r="LPK85" s="4"/>
      <c r="LPL85" s="4"/>
      <c r="LPM85" s="4"/>
      <c r="LPN85" s="4"/>
      <c r="LPO85" s="4"/>
      <c r="LPP85" s="4"/>
      <c r="LPQ85" s="4"/>
      <c r="LPR85" s="4"/>
      <c r="LPS85" s="4"/>
      <c r="LPT85" s="4"/>
      <c r="LPU85" s="4"/>
      <c r="LPV85" s="4"/>
      <c r="LPW85" s="4"/>
      <c r="LPX85" s="4"/>
      <c r="LPY85" s="4"/>
      <c r="LPZ85" s="4"/>
      <c r="LQA85" s="4"/>
      <c r="LQB85" s="4"/>
      <c r="LQC85" s="4"/>
      <c r="LQD85" s="4"/>
      <c r="LQE85" s="4"/>
      <c r="LQF85" s="4"/>
      <c r="LQG85" s="4"/>
      <c r="LQH85" s="4"/>
      <c r="LQI85" s="4"/>
      <c r="LQJ85" s="4"/>
      <c r="LQK85" s="4"/>
      <c r="LQL85" s="4"/>
      <c r="LQM85" s="4"/>
      <c r="LQN85" s="4"/>
      <c r="LQO85" s="4"/>
      <c r="LQP85" s="4"/>
      <c r="LQQ85" s="4"/>
      <c r="LQR85" s="4"/>
      <c r="LQS85" s="4"/>
      <c r="LQT85" s="4"/>
      <c r="LQU85" s="4"/>
      <c r="LQV85" s="4"/>
      <c r="LQW85" s="4"/>
      <c r="LQX85" s="4"/>
      <c r="LQY85" s="4"/>
      <c r="LQZ85" s="4"/>
      <c r="LRA85" s="4"/>
      <c r="LRB85" s="4"/>
      <c r="LRC85" s="4"/>
      <c r="LRD85" s="4"/>
      <c r="LRE85" s="4"/>
      <c r="LRF85" s="4"/>
      <c r="LRG85" s="4"/>
      <c r="LRH85" s="4"/>
      <c r="LRI85" s="4"/>
      <c r="LRJ85" s="4"/>
      <c r="LRK85" s="4"/>
      <c r="LRL85" s="4"/>
      <c r="LRM85" s="4"/>
      <c r="LRN85" s="4"/>
      <c r="LRO85" s="4"/>
      <c r="LRP85" s="4"/>
      <c r="LRQ85" s="4"/>
      <c r="LRR85" s="4"/>
      <c r="LRS85" s="4"/>
      <c r="LRT85" s="4"/>
      <c r="LRU85" s="4"/>
      <c r="LRV85" s="4"/>
      <c r="LRW85" s="4"/>
      <c r="LRX85" s="4"/>
      <c r="LRY85" s="4"/>
      <c r="LRZ85" s="4"/>
      <c r="LSA85" s="4"/>
      <c r="LSB85" s="4"/>
      <c r="LSC85" s="4"/>
      <c r="LSD85" s="4"/>
      <c r="LSE85" s="4"/>
      <c r="LSF85" s="4"/>
      <c r="LSG85" s="4"/>
      <c r="LSH85" s="4"/>
      <c r="LSI85" s="4"/>
      <c r="LSJ85" s="4"/>
      <c r="LSK85" s="4"/>
      <c r="LSL85" s="4"/>
      <c r="LSM85" s="4"/>
      <c r="LSN85" s="4"/>
      <c r="LSO85" s="4"/>
      <c r="LSP85" s="4"/>
      <c r="LSQ85" s="4"/>
      <c r="LSR85" s="4"/>
      <c r="LSS85" s="4"/>
      <c r="LST85" s="4"/>
      <c r="LSU85" s="4"/>
      <c r="LSV85" s="4"/>
      <c r="LSW85" s="4"/>
      <c r="LSX85" s="4"/>
      <c r="LSY85" s="4"/>
      <c r="LSZ85" s="4"/>
      <c r="LTA85" s="4"/>
      <c r="LTB85" s="4"/>
      <c r="LTC85" s="4"/>
      <c r="LTD85" s="4"/>
      <c r="LTE85" s="4"/>
      <c r="LTF85" s="4"/>
      <c r="LTG85" s="4"/>
      <c r="LTH85" s="4"/>
      <c r="LTI85" s="4"/>
      <c r="LTJ85" s="4"/>
      <c r="LTK85" s="4"/>
      <c r="LTL85" s="4"/>
      <c r="LTM85" s="4"/>
      <c r="LTN85" s="4"/>
      <c r="LTO85" s="4"/>
      <c r="LTP85" s="4"/>
      <c r="LTQ85" s="4"/>
      <c r="LTR85" s="4"/>
      <c r="LTS85" s="4"/>
      <c r="LTT85" s="4"/>
      <c r="LTU85" s="4"/>
      <c r="LTV85" s="4"/>
      <c r="LTW85" s="4"/>
      <c r="LTX85" s="4"/>
      <c r="LTY85" s="4"/>
      <c r="LTZ85" s="4"/>
      <c r="LUA85" s="4"/>
      <c r="LUB85" s="4"/>
      <c r="LUC85" s="4"/>
      <c r="LUD85" s="4"/>
      <c r="LUE85" s="4"/>
      <c r="LUF85" s="4"/>
      <c r="LUG85" s="4"/>
      <c r="LUH85" s="4"/>
      <c r="LUI85" s="4"/>
      <c r="LUJ85" s="4"/>
      <c r="LUK85" s="4"/>
      <c r="LUL85" s="4"/>
      <c r="LUM85" s="4"/>
      <c r="LUN85" s="4"/>
      <c r="LUO85" s="4"/>
      <c r="LUP85" s="4"/>
      <c r="LUQ85" s="4"/>
      <c r="LUR85" s="4"/>
      <c r="LUS85" s="4"/>
      <c r="LUT85" s="4"/>
      <c r="LUU85" s="4"/>
      <c r="LUV85" s="4"/>
      <c r="LUW85" s="4"/>
      <c r="LUX85" s="4"/>
      <c r="LUY85" s="4"/>
      <c r="LUZ85" s="4"/>
      <c r="LVA85" s="4"/>
      <c r="LVB85" s="4"/>
      <c r="LVC85" s="4"/>
      <c r="LVD85" s="4"/>
      <c r="LVE85" s="4"/>
      <c r="LVF85" s="4"/>
      <c r="LVG85" s="4"/>
      <c r="LVH85" s="4"/>
      <c r="LVI85" s="4"/>
      <c r="LVJ85" s="4"/>
      <c r="LVK85" s="4"/>
      <c r="LVL85" s="4"/>
      <c r="LVM85" s="4"/>
      <c r="LVN85" s="4"/>
      <c r="LVO85" s="4"/>
      <c r="LVP85" s="4"/>
      <c r="LVQ85" s="4"/>
      <c r="LVR85" s="4"/>
      <c r="LVS85" s="4"/>
      <c r="LVT85" s="4"/>
      <c r="LVU85" s="4"/>
      <c r="LVV85" s="4"/>
      <c r="LVW85" s="4"/>
      <c r="LVX85" s="4"/>
      <c r="LVY85" s="4"/>
      <c r="LVZ85" s="4"/>
      <c r="LWA85" s="4"/>
      <c r="LWB85" s="4"/>
      <c r="LWC85" s="4"/>
      <c r="LWD85" s="4"/>
      <c r="LWE85" s="4"/>
      <c r="LWF85" s="4"/>
      <c r="LWG85" s="4"/>
      <c r="LWH85" s="4"/>
      <c r="LWI85" s="4"/>
      <c r="LWJ85" s="4"/>
      <c r="LWK85" s="4"/>
      <c r="LWL85" s="4"/>
      <c r="LWM85" s="4"/>
      <c r="LWN85" s="4"/>
      <c r="LWO85" s="4"/>
      <c r="LWP85" s="4"/>
      <c r="LWQ85" s="4"/>
      <c r="LWR85" s="4"/>
      <c r="LWS85" s="4"/>
      <c r="LWT85" s="4"/>
      <c r="LWU85" s="4"/>
      <c r="LWV85" s="4"/>
      <c r="LWW85" s="4"/>
      <c r="LWX85" s="4"/>
      <c r="LWY85" s="4"/>
      <c r="LWZ85" s="4"/>
      <c r="LXA85" s="4"/>
      <c r="LXB85" s="4"/>
      <c r="LXC85" s="4"/>
      <c r="LXD85" s="4"/>
      <c r="LXE85" s="4"/>
      <c r="LXF85" s="4"/>
      <c r="LXG85" s="4"/>
      <c r="LXH85" s="4"/>
      <c r="LXI85" s="4"/>
      <c r="LXJ85" s="4"/>
      <c r="LXK85" s="4"/>
      <c r="LXL85" s="4"/>
      <c r="LXM85" s="4"/>
      <c r="LXN85" s="4"/>
      <c r="LXO85" s="4"/>
      <c r="LXP85" s="4"/>
      <c r="LXQ85" s="4"/>
      <c r="LXR85" s="4"/>
      <c r="LXS85" s="4"/>
      <c r="LXT85" s="4"/>
      <c r="LXU85" s="4"/>
      <c r="LXV85" s="4"/>
      <c r="LXW85" s="4"/>
      <c r="LXX85" s="4"/>
      <c r="LXY85" s="4"/>
      <c r="LXZ85" s="4"/>
      <c r="LYA85" s="4"/>
      <c r="LYB85" s="4"/>
      <c r="LYC85" s="4"/>
      <c r="LYD85" s="4"/>
      <c r="LYE85" s="4"/>
      <c r="LYF85" s="4"/>
      <c r="LYG85" s="4"/>
      <c r="LYH85" s="4"/>
      <c r="LYI85" s="4"/>
      <c r="LYJ85" s="4"/>
      <c r="LYK85" s="4"/>
      <c r="LYL85" s="4"/>
      <c r="LYM85" s="4"/>
      <c r="LYN85" s="4"/>
      <c r="LYO85" s="4"/>
      <c r="LYP85" s="4"/>
      <c r="LYQ85" s="4"/>
      <c r="LYR85" s="4"/>
      <c r="LYS85" s="4"/>
      <c r="LYT85" s="4"/>
      <c r="LYU85" s="4"/>
      <c r="LYV85" s="4"/>
      <c r="LYW85" s="4"/>
      <c r="LYX85" s="4"/>
      <c r="LYY85" s="4"/>
      <c r="LYZ85" s="4"/>
      <c r="LZA85" s="4"/>
      <c r="LZB85" s="4"/>
      <c r="LZC85" s="4"/>
      <c r="LZD85" s="4"/>
      <c r="LZE85" s="4"/>
      <c r="LZF85" s="4"/>
      <c r="LZG85" s="4"/>
      <c r="LZH85" s="4"/>
      <c r="LZI85" s="4"/>
      <c r="LZJ85" s="4"/>
      <c r="LZK85" s="4"/>
      <c r="LZL85" s="4"/>
      <c r="LZM85" s="4"/>
      <c r="LZN85" s="4"/>
      <c r="LZO85" s="4"/>
      <c r="LZP85" s="4"/>
      <c r="LZQ85" s="4"/>
      <c r="LZR85" s="4"/>
      <c r="LZS85" s="4"/>
      <c r="LZT85" s="4"/>
      <c r="LZU85" s="4"/>
      <c r="LZV85" s="4"/>
      <c r="LZW85" s="4"/>
      <c r="LZX85" s="4"/>
      <c r="LZY85" s="4"/>
      <c r="LZZ85" s="4"/>
      <c r="MAA85" s="4"/>
      <c r="MAB85" s="4"/>
      <c r="MAC85" s="4"/>
      <c r="MAD85" s="4"/>
      <c r="MAE85" s="4"/>
      <c r="MAF85" s="4"/>
      <c r="MAG85" s="4"/>
      <c r="MAH85" s="4"/>
      <c r="MAI85" s="4"/>
      <c r="MAJ85" s="4"/>
      <c r="MAK85" s="4"/>
      <c r="MAL85" s="4"/>
      <c r="MAM85" s="4"/>
      <c r="MAN85" s="4"/>
      <c r="MAO85" s="4"/>
      <c r="MAP85" s="4"/>
      <c r="MAQ85" s="4"/>
      <c r="MAR85" s="4"/>
      <c r="MAS85" s="4"/>
      <c r="MAT85" s="4"/>
      <c r="MAU85" s="4"/>
      <c r="MAV85" s="4"/>
      <c r="MAW85" s="4"/>
      <c r="MAX85" s="4"/>
      <c r="MAY85" s="4"/>
      <c r="MAZ85" s="4"/>
      <c r="MBA85" s="4"/>
      <c r="MBB85" s="4"/>
      <c r="MBC85" s="4"/>
      <c r="MBD85" s="4"/>
      <c r="MBE85" s="4"/>
      <c r="MBF85" s="4"/>
      <c r="MBG85" s="4"/>
      <c r="MBH85" s="4"/>
      <c r="MBI85" s="4"/>
      <c r="MBJ85" s="4"/>
      <c r="MBK85" s="4"/>
      <c r="MBL85" s="4"/>
      <c r="MBM85" s="4"/>
      <c r="MBN85" s="4"/>
      <c r="MBO85" s="4"/>
      <c r="MBP85" s="4"/>
      <c r="MBQ85" s="4"/>
      <c r="MBR85" s="4"/>
      <c r="MBS85" s="4"/>
      <c r="MBT85" s="4"/>
      <c r="MBU85" s="4"/>
      <c r="MBV85" s="4"/>
      <c r="MBW85" s="4"/>
      <c r="MBX85" s="4"/>
      <c r="MBY85" s="4"/>
      <c r="MBZ85" s="4"/>
      <c r="MCA85" s="4"/>
      <c r="MCB85" s="4"/>
      <c r="MCC85" s="4"/>
      <c r="MCD85" s="4"/>
      <c r="MCE85" s="4"/>
      <c r="MCF85" s="4"/>
      <c r="MCG85" s="4"/>
      <c r="MCH85" s="4"/>
      <c r="MCI85" s="4"/>
      <c r="MCJ85" s="4"/>
      <c r="MCK85" s="4"/>
      <c r="MCL85" s="4"/>
      <c r="MCM85" s="4"/>
      <c r="MCN85" s="4"/>
      <c r="MCO85" s="4"/>
      <c r="MCP85" s="4"/>
      <c r="MCQ85" s="4"/>
      <c r="MCR85" s="4"/>
      <c r="MCS85" s="4"/>
      <c r="MCT85" s="4"/>
      <c r="MCU85" s="4"/>
      <c r="MCV85" s="4"/>
      <c r="MCW85" s="4"/>
      <c r="MCX85" s="4"/>
      <c r="MCY85" s="4"/>
      <c r="MCZ85" s="4"/>
      <c r="MDA85" s="4"/>
      <c r="MDB85" s="4"/>
      <c r="MDC85" s="4"/>
      <c r="MDD85" s="4"/>
      <c r="MDE85" s="4"/>
      <c r="MDF85" s="4"/>
      <c r="MDG85" s="4"/>
      <c r="MDH85" s="4"/>
      <c r="MDI85" s="4"/>
      <c r="MDJ85" s="4"/>
      <c r="MDK85" s="4"/>
      <c r="MDL85" s="4"/>
      <c r="MDM85" s="4"/>
      <c r="MDN85" s="4"/>
      <c r="MDO85" s="4"/>
      <c r="MDP85" s="4"/>
      <c r="MDQ85" s="4"/>
      <c r="MDR85" s="4"/>
      <c r="MDS85" s="4"/>
      <c r="MDT85" s="4"/>
      <c r="MDU85" s="4"/>
      <c r="MDV85" s="4"/>
      <c r="MDW85" s="4"/>
      <c r="MDX85" s="4"/>
      <c r="MDY85" s="4"/>
      <c r="MDZ85" s="4"/>
      <c r="MEA85" s="4"/>
      <c r="MEB85" s="4"/>
      <c r="MEC85" s="4"/>
      <c r="MED85" s="4"/>
      <c r="MEE85" s="4"/>
      <c r="MEF85" s="4"/>
      <c r="MEG85" s="4"/>
      <c r="MEH85" s="4"/>
      <c r="MEI85" s="4"/>
      <c r="MEJ85" s="4"/>
      <c r="MEK85" s="4"/>
      <c r="MEL85" s="4"/>
      <c r="MEM85" s="4"/>
      <c r="MEN85" s="4"/>
      <c r="MEO85" s="4"/>
      <c r="MEP85" s="4"/>
      <c r="MEQ85" s="4"/>
      <c r="MER85" s="4"/>
      <c r="MES85" s="4"/>
      <c r="MET85" s="4"/>
      <c r="MEU85" s="4"/>
      <c r="MEV85" s="4"/>
      <c r="MEW85" s="4"/>
      <c r="MEX85" s="4"/>
      <c r="MEY85" s="4"/>
      <c r="MEZ85" s="4"/>
      <c r="MFA85" s="4"/>
      <c r="MFB85" s="4"/>
      <c r="MFC85" s="4"/>
      <c r="MFD85" s="4"/>
      <c r="MFE85" s="4"/>
      <c r="MFF85" s="4"/>
      <c r="MFG85" s="4"/>
      <c r="MFH85" s="4"/>
      <c r="MFI85" s="4"/>
      <c r="MFJ85" s="4"/>
      <c r="MFK85" s="4"/>
      <c r="MFL85" s="4"/>
      <c r="MFM85" s="4"/>
      <c r="MFN85" s="4"/>
      <c r="MFO85" s="4"/>
      <c r="MFP85" s="4"/>
      <c r="MFQ85" s="4"/>
      <c r="MFR85" s="4"/>
      <c r="MFS85" s="4"/>
      <c r="MFT85" s="4"/>
      <c r="MFU85" s="4"/>
      <c r="MFV85" s="4"/>
      <c r="MFW85" s="4"/>
      <c r="MFX85" s="4"/>
      <c r="MFY85" s="4"/>
      <c r="MFZ85" s="4"/>
      <c r="MGA85" s="4"/>
      <c r="MGB85" s="4"/>
      <c r="MGC85" s="4"/>
      <c r="MGD85" s="4"/>
      <c r="MGE85" s="4"/>
      <c r="MGF85" s="4"/>
      <c r="MGG85" s="4"/>
      <c r="MGH85" s="4"/>
      <c r="MGI85" s="4"/>
      <c r="MGJ85" s="4"/>
      <c r="MGK85" s="4"/>
      <c r="MGL85" s="4"/>
      <c r="MGM85" s="4"/>
      <c r="MGN85" s="4"/>
      <c r="MGO85" s="4"/>
      <c r="MGP85" s="4"/>
      <c r="MGQ85" s="4"/>
      <c r="MGR85" s="4"/>
      <c r="MGS85" s="4"/>
      <c r="MGT85" s="4"/>
      <c r="MGU85" s="4"/>
      <c r="MGV85" s="4"/>
      <c r="MGW85" s="4"/>
      <c r="MGX85" s="4"/>
      <c r="MGY85" s="4"/>
      <c r="MGZ85" s="4"/>
      <c r="MHA85" s="4"/>
      <c r="MHB85" s="4"/>
      <c r="MHC85" s="4"/>
      <c r="MHD85" s="4"/>
      <c r="MHE85" s="4"/>
      <c r="MHF85" s="4"/>
      <c r="MHG85" s="4"/>
      <c r="MHH85" s="4"/>
      <c r="MHI85" s="4"/>
      <c r="MHJ85" s="4"/>
      <c r="MHK85" s="4"/>
      <c r="MHL85" s="4"/>
      <c r="MHM85" s="4"/>
      <c r="MHN85" s="4"/>
      <c r="MHO85" s="4"/>
      <c r="MHP85" s="4"/>
      <c r="MHQ85" s="4"/>
      <c r="MHR85" s="4"/>
      <c r="MHS85" s="4"/>
      <c r="MHT85" s="4"/>
      <c r="MHU85" s="4"/>
      <c r="MHV85" s="4"/>
      <c r="MHW85" s="4"/>
      <c r="MHX85" s="4"/>
      <c r="MHY85" s="4"/>
      <c r="MHZ85" s="4"/>
      <c r="MIA85" s="4"/>
      <c r="MIB85" s="4"/>
      <c r="MIC85" s="4"/>
      <c r="MID85" s="4"/>
      <c r="MIE85" s="4"/>
      <c r="MIF85" s="4"/>
      <c r="MIG85" s="4"/>
      <c r="MIH85" s="4"/>
      <c r="MII85" s="4"/>
      <c r="MIJ85" s="4"/>
      <c r="MIK85" s="4"/>
      <c r="MIL85" s="4"/>
      <c r="MIM85" s="4"/>
      <c r="MIN85" s="4"/>
      <c r="MIO85" s="4"/>
      <c r="MIP85" s="4"/>
      <c r="MIQ85" s="4"/>
      <c r="MIR85" s="4"/>
      <c r="MIS85" s="4"/>
      <c r="MIT85" s="4"/>
      <c r="MIU85" s="4"/>
      <c r="MIV85" s="4"/>
      <c r="MIW85" s="4"/>
      <c r="MIX85" s="4"/>
      <c r="MIY85" s="4"/>
      <c r="MIZ85" s="4"/>
      <c r="MJA85" s="4"/>
      <c r="MJB85" s="4"/>
      <c r="MJC85" s="4"/>
      <c r="MJD85" s="4"/>
      <c r="MJE85" s="4"/>
      <c r="MJF85" s="4"/>
      <c r="MJG85" s="4"/>
      <c r="MJH85" s="4"/>
      <c r="MJI85" s="4"/>
      <c r="MJJ85" s="4"/>
      <c r="MJK85" s="4"/>
      <c r="MJL85" s="4"/>
      <c r="MJM85" s="4"/>
      <c r="MJN85" s="4"/>
      <c r="MJO85" s="4"/>
      <c r="MJP85" s="4"/>
      <c r="MJQ85" s="4"/>
      <c r="MJR85" s="4"/>
      <c r="MJS85" s="4"/>
      <c r="MJT85" s="4"/>
      <c r="MJU85" s="4"/>
      <c r="MJV85" s="4"/>
      <c r="MJW85" s="4"/>
      <c r="MJX85" s="4"/>
      <c r="MJY85" s="4"/>
      <c r="MJZ85" s="4"/>
      <c r="MKA85" s="4"/>
      <c r="MKB85" s="4"/>
      <c r="MKC85" s="4"/>
      <c r="MKD85" s="4"/>
      <c r="MKE85" s="4"/>
      <c r="MKF85" s="4"/>
      <c r="MKG85" s="4"/>
      <c r="MKH85" s="4"/>
      <c r="MKI85" s="4"/>
      <c r="MKJ85" s="4"/>
      <c r="MKK85" s="4"/>
      <c r="MKL85" s="4"/>
      <c r="MKM85" s="4"/>
      <c r="MKN85" s="4"/>
      <c r="MKO85" s="4"/>
      <c r="MKP85" s="4"/>
      <c r="MKQ85" s="4"/>
      <c r="MKR85" s="4"/>
      <c r="MKS85" s="4"/>
      <c r="MKT85" s="4"/>
      <c r="MKU85" s="4"/>
      <c r="MKV85" s="4"/>
      <c r="MKW85" s="4"/>
      <c r="MKX85" s="4"/>
      <c r="MKY85" s="4"/>
      <c r="MKZ85" s="4"/>
      <c r="MLA85" s="4"/>
      <c r="MLB85" s="4"/>
      <c r="MLC85" s="4"/>
      <c r="MLD85" s="4"/>
      <c r="MLE85" s="4"/>
      <c r="MLF85" s="4"/>
      <c r="MLG85" s="4"/>
      <c r="MLH85" s="4"/>
      <c r="MLI85" s="4"/>
      <c r="MLJ85" s="4"/>
      <c r="MLK85" s="4"/>
      <c r="MLL85" s="4"/>
      <c r="MLM85" s="4"/>
      <c r="MLN85" s="4"/>
      <c r="MLO85" s="4"/>
      <c r="MLP85" s="4"/>
      <c r="MLQ85" s="4"/>
      <c r="MLR85" s="4"/>
      <c r="MLS85" s="4"/>
      <c r="MLT85" s="4"/>
      <c r="MLU85" s="4"/>
      <c r="MLV85" s="4"/>
      <c r="MLW85" s="4"/>
      <c r="MLX85" s="4"/>
      <c r="MLY85" s="4"/>
      <c r="MLZ85" s="4"/>
      <c r="MMA85" s="4"/>
      <c r="MMB85" s="4"/>
      <c r="MMC85" s="4"/>
      <c r="MMD85" s="4"/>
      <c r="MME85" s="4"/>
      <c r="MMF85" s="4"/>
      <c r="MMG85" s="4"/>
      <c r="MMH85" s="4"/>
      <c r="MMI85" s="4"/>
      <c r="MMJ85" s="4"/>
      <c r="MMK85" s="4"/>
      <c r="MML85" s="4"/>
      <c r="MMM85" s="4"/>
      <c r="MMN85" s="4"/>
      <c r="MMO85" s="4"/>
      <c r="MMP85" s="4"/>
      <c r="MMQ85" s="4"/>
      <c r="MMR85" s="4"/>
      <c r="MMS85" s="4"/>
      <c r="MMT85" s="4"/>
      <c r="MMU85" s="4"/>
      <c r="MMV85" s="4"/>
      <c r="MMW85" s="4"/>
      <c r="MMX85" s="4"/>
      <c r="MMY85" s="4"/>
      <c r="MMZ85" s="4"/>
      <c r="MNA85" s="4"/>
      <c r="MNB85" s="4"/>
      <c r="MNC85" s="4"/>
      <c r="MND85" s="4"/>
      <c r="MNE85" s="4"/>
      <c r="MNF85" s="4"/>
      <c r="MNG85" s="4"/>
      <c r="MNH85" s="4"/>
      <c r="MNI85" s="4"/>
      <c r="MNJ85" s="4"/>
      <c r="MNK85" s="4"/>
      <c r="MNL85" s="4"/>
      <c r="MNM85" s="4"/>
      <c r="MNN85" s="4"/>
      <c r="MNO85" s="4"/>
      <c r="MNP85" s="4"/>
      <c r="MNQ85" s="4"/>
      <c r="MNR85" s="4"/>
      <c r="MNS85" s="4"/>
      <c r="MNT85" s="4"/>
      <c r="MNU85" s="4"/>
      <c r="MNV85" s="4"/>
      <c r="MNW85" s="4"/>
      <c r="MNX85" s="4"/>
      <c r="MNY85" s="4"/>
      <c r="MNZ85" s="4"/>
      <c r="MOA85" s="4"/>
      <c r="MOB85" s="4"/>
      <c r="MOC85" s="4"/>
      <c r="MOD85" s="4"/>
      <c r="MOE85" s="4"/>
      <c r="MOF85" s="4"/>
      <c r="MOG85" s="4"/>
      <c r="MOH85" s="4"/>
      <c r="MOI85" s="4"/>
      <c r="MOJ85" s="4"/>
      <c r="MOK85" s="4"/>
      <c r="MOL85" s="4"/>
      <c r="MOM85" s="4"/>
      <c r="MON85" s="4"/>
      <c r="MOO85" s="4"/>
      <c r="MOP85" s="4"/>
      <c r="MOQ85" s="4"/>
      <c r="MOR85" s="4"/>
      <c r="MOS85" s="4"/>
      <c r="MOT85" s="4"/>
      <c r="MOU85" s="4"/>
      <c r="MOV85" s="4"/>
      <c r="MOW85" s="4"/>
      <c r="MOX85" s="4"/>
      <c r="MOY85" s="4"/>
      <c r="MOZ85" s="4"/>
      <c r="MPA85" s="4"/>
      <c r="MPB85" s="4"/>
      <c r="MPC85" s="4"/>
      <c r="MPD85" s="4"/>
      <c r="MPE85" s="4"/>
      <c r="MPF85" s="4"/>
      <c r="MPG85" s="4"/>
      <c r="MPH85" s="4"/>
      <c r="MPI85" s="4"/>
      <c r="MPJ85" s="4"/>
      <c r="MPK85" s="4"/>
      <c r="MPL85" s="4"/>
      <c r="MPM85" s="4"/>
      <c r="MPN85" s="4"/>
      <c r="MPO85" s="4"/>
      <c r="MPP85" s="4"/>
      <c r="MPQ85" s="4"/>
      <c r="MPR85" s="4"/>
      <c r="MPS85" s="4"/>
      <c r="MPT85" s="4"/>
      <c r="MPU85" s="4"/>
      <c r="MPV85" s="4"/>
      <c r="MPW85" s="4"/>
      <c r="MPX85" s="4"/>
      <c r="MPY85" s="4"/>
      <c r="MPZ85" s="4"/>
      <c r="MQA85" s="4"/>
      <c r="MQB85" s="4"/>
      <c r="MQC85" s="4"/>
      <c r="MQD85" s="4"/>
      <c r="MQE85" s="4"/>
      <c r="MQF85" s="4"/>
      <c r="MQG85" s="4"/>
      <c r="MQH85" s="4"/>
      <c r="MQI85" s="4"/>
      <c r="MQJ85" s="4"/>
      <c r="MQK85" s="4"/>
      <c r="MQL85" s="4"/>
      <c r="MQM85" s="4"/>
      <c r="MQN85" s="4"/>
      <c r="MQO85" s="4"/>
      <c r="MQP85" s="4"/>
      <c r="MQQ85" s="4"/>
      <c r="MQR85" s="4"/>
      <c r="MQS85" s="4"/>
      <c r="MQT85" s="4"/>
      <c r="MQU85" s="4"/>
      <c r="MQV85" s="4"/>
      <c r="MQW85" s="4"/>
      <c r="MQX85" s="4"/>
      <c r="MQY85" s="4"/>
      <c r="MQZ85" s="4"/>
      <c r="MRA85" s="4"/>
      <c r="MRB85" s="4"/>
      <c r="MRC85" s="4"/>
      <c r="MRD85" s="4"/>
      <c r="MRE85" s="4"/>
      <c r="MRF85" s="4"/>
      <c r="MRG85" s="4"/>
      <c r="MRH85" s="4"/>
      <c r="MRI85" s="4"/>
      <c r="MRJ85" s="4"/>
      <c r="MRK85" s="4"/>
      <c r="MRL85" s="4"/>
      <c r="MRM85" s="4"/>
      <c r="MRN85" s="4"/>
      <c r="MRO85" s="4"/>
      <c r="MRP85" s="4"/>
      <c r="MRQ85" s="4"/>
      <c r="MRR85" s="4"/>
      <c r="MRS85" s="4"/>
      <c r="MRT85" s="4"/>
      <c r="MRU85" s="4"/>
      <c r="MRV85" s="4"/>
      <c r="MRW85" s="4"/>
      <c r="MRX85" s="4"/>
      <c r="MRY85" s="4"/>
      <c r="MRZ85" s="4"/>
      <c r="MSA85" s="4"/>
      <c r="MSB85" s="4"/>
      <c r="MSC85" s="4"/>
      <c r="MSD85" s="4"/>
      <c r="MSE85" s="4"/>
      <c r="MSF85" s="4"/>
      <c r="MSG85" s="4"/>
      <c r="MSH85" s="4"/>
      <c r="MSI85" s="4"/>
      <c r="MSJ85" s="4"/>
      <c r="MSK85" s="4"/>
      <c r="MSL85" s="4"/>
      <c r="MSM85" s="4"/>
      <c r="MSN85" s="4"/>
      <c r="MSO85" s="4"/>
      <c r="MSP85" s="4"/>
      <c r="MSQ85" s="4"/>
      <c r="MSR85" s="4"/>
      <c r="MSS85" s="4"/>
      <c r="MST85" s="4"/>
      <c r="MSU85" s="4"/>
      <c r="MSV85" s="4"/>
      <c r="MSW85" s="4"/>
      <c r="MSX85" s="4"/>
      <c r="MSY85" s="4"/>
      <c r="MSZ85" s="4"/>
      <c r="MTA85" s="4"/>
      <c r="MTB85" s="4"/>
      <c r="MTC85" s="4"/>
      <c r="MTD85" s="4"/>
      <c r="MTE85" s="4"/>
      <c r="MTF85" s="4"/>
      <c r="MTG85" s="4"/>
      <c r="MTH85" s="4"/>
      <c r="MTI85" s="4"/>
      <c r="MTJ85" s="4"/>
      <c r="MTK85" s="4"/>
      <c r="MTL85" s="4"/>
      <c r="MTM85" s="4"/>
      <c r="MTN85" s="4"/>
      <c r="MTO85" s="4"/>
      <c r="MTP85" s="4"/>
      <c r="MTQ85" s="4"/>
      <c r="MTR85" s="4"/>
      <c r="MTS85" s="4"/>
      <c r="MTT85" s="4"/>
      <c r="MTU85" s="4"/>
      <c r="MTV85" s="4"/>
      <c r="MTW85" s="4"/>
      <c r="MTX85" s="4"/>
      <c r="MTY85" s="4"/>
      <c r="MTZ85" s="4"/>
      <c r="MUA85" s="4"/>
      <c r="MUB85" s="4"/>
      <c r="MUC85" s="4"/>
      <c r="MUD85" s="4"/>
      <c r="MUE85" s="4"/>
      <c r="MUF85" s="4"/>
      <c r="MUG85" s="4"/>
      <c r="MUH85" s="4"/>
      <c r="MUI85" s="4"/>
      <c r="MUJ85" s="4"/>
      <c r="MUK85" s="4"/>
      <c r="MUL85" s="4"/>
      <c r="MUM85" s="4"/>
      <c r="MUN85" s="4"/>
      <c r="MUO85" s="4"/>
      <c r="MUP85" s="4"/>
      <c r="MUQ85" s="4"/>
      <c r="MUR85" s="4"/>
      <c r="MUS85" s="4"/>
      <c r="MUT85" s="4"/>
      <c r="MUU85" s="4"/>
      <c r="MUV85" s="4"/>
      <c r="MUW85" s="4"/>
      <c r="MUX85" s="4"/>
      <c r="MUY85" s="4"/>
      <c r="MUZ85" s="4"/>
      <c r="MVA85" s="4"/>
      <c r="MVB85" s="4"/>
      <c r="MVC85" s="4"/>
      <c r="MVD85" s="4"/>
      <c r="MVE85" s="4"/>
      <c r="MVF85" s="4"/>
      <c r="MVG85" s="4"/>
      <c r="MVH85" s="4"/>
      <c r="MVI85" s="4"/>
      <c r="MVJ85" s="4"/>
      <c r="MVK85" s="4"/>
      <c r="MVL85" s="4"/>
      <c r="MVM85" s="4"/>
      <c r="MVN85" s="4"/>
      <c r="MVO85" s="4"/>
      <c r="MVP85" s="4"/>
      <c r="MVQ85" s="4"/>
      <c r="MVR85" s="4"/>
      <c r="MVS85" s="4"/>
      <c r="MVT85" s="4"/>
      <c r="MVU85" s="4"/>
      <c r="MVV85" s="4"/>
      <c r="MVW85" s="4"/>
      <c r="MVX85" s="4"/>
      <c r="MVY85" s="4"/>
      <c r="MVZ85" s="4"/>
      <c r="MWA85" s="4"/>
      <c r="MWB85" s="4"/>
      <c r="MWC85" s="4"/>
      <c r="MWD85" s="4"/>
      <c r="MWE85" s="4"/>
      <c r="MWF85" s="4"/>
      <c r="MWG85" s="4"/>
      <c r="MWH85" s="4"/>
      <c r="MWI85" s="4"/>
      <c r="MWJ85" s="4"/>
      <c r="MWK85" s="4"/>
      <c r="MWL85" s="4"/>
      <c r="MWM85" s="4"/>
      <c r="MWN85" s="4"/>
      <c r="MWO85" s="4"/>
      <c r="MWP85" s="4"/>
      <c r="MWQ85" s="4"/>
      <c r="MWR85" s="4"/>
      <c r="MWS85" s="4"/>
      <c r="MWT85" s="4"/>
      <c r="MWU85" s="4"/>
      <c r="MWV85" s="4"/>
      <c r="MWW85" s="4"/>
      <c r="MWX85" s="4"/>
      <c r="MWY85" s="4"/>
      <c r="MWZ85" s="4"/>
      <c r="MXA85" s="4"/>
      <c r="MXB85" s="4"/>
      <c r="MXC85" s="4"/>
      <c r="MXD85" s="4"/>
      <c r="MXE85" s="4"/>
      <c r="MXF85" s="4"/>
      <c r="MXG85" s="4"/>
      <c r="MXH85" s="4"/>
      <c r="MXI85" s="4"/>
      <c r="MXJ85" s="4"/>
      <c r="MXK85" s="4"/>
      <c r="MXL85" s="4"/>
      <c r="MXM85" s="4"/>
      <c r="MXN85" s="4"/>
      <c r="MXO85" s="4"/>
      <c r="MXP85" s="4"/>
      <c r="MXQ85" s="4"/>
      <c r="MXR85" s="4"/>
      <c r="MXS85" s="4"/>
      <c r="MXT85" s="4"/>
      <c r="MXU85" s="4"/>
      <c r="MXV85" s="4"/>
      <c r="MXW85" s="4"/>
      <c r="MXX85" s="4"/>
      <c r="MXY85" s="4"/>
      <c r="MXZ85" s="4"/>
      <c r="MYA85" s="4"/>
      <c r="MYB85" s="4"/>
      <c r="MYC85" s="4"/>
      <c r="MYD85" s="4"/>
      <c r="MYE85" s="4"/>
      <c r="MYF85" s="4"/>
      <c r="MYG85" s="4"/>
      <c r="MYH85" s="4"/>
      <c r="MYI85" s="4"/>
      <c r="MYJ85" s="4"/>
      <c r="MYK85" s="4"/>
      <c r="MYL85" s="4"/>
      <c r="MYM85" s="4"/>
      <c r="MYN85" s="4"/>
      <c r="MYO85" s="4"/>
      <c r="MYP85" s="4"/>
      <c r="MYQ85" s="4"/>
      <c r="MYR85" s="4"/>
      <c r="MYS85" s="4"/>
      <c r="MYT85" s="4"/>
      <c r="MYU85" s="4"/>
      <c r="MYV85" s="4"/>
      <c r="MYW85" s="4"/>
      <c r="MYX85" s="4"/>
      <c r="MYY85" s="4"/>
      <c r="MYZ85" s="4"/>
      <c r="MZA85" s="4"/>
      <c r="MZB85" s="4"/>
      <c r="MZC85" s="4"/>
      <c r="MZD85" s="4"/>
      <c r="MZE85" s="4"/>
      <c r="MZF85" s="4"/>
      <c r="MZG85" s="4"/>
      <c r="MZH85" s="4"/>
      <c r="MZI85" s="4"/>
      <c r="MZJ85" s="4"/>
      <c r="MZK85" s="4"/>
      <c r="MZL85" s="4"/>
      <c r="MZM85" s="4"/>
      <c r="MZN85" s="4"/>
      <c r="MZO85" s="4"/>
      <c r="MZP85" s="4"/>
      <c r="MZQ85" s="4"/>
      <c r="MZR85" s="4"/>
      <c r="MZS85" s="4"/>
      <c r="MZT85" s="4"/>
      <c r="MZU85" s="4"/>
      <c r="MZV85" s="4"/>
      <c r="MZW85" s="4"/>
      <c r="MZX85" s="4"/>
      <c r="MZY85" s="4"/>
      <c r="MZZ85" s="4"/>
      <c r="NAA85" s="4"/>
      <c r="NAB85" s="4"/>
      <c r="NAC85" s="4"/>
      <c r="NAD85" s="4"/>
      <c r="NAE85" s="4"/>
      <c r="NAF85" s="4"/>
      <c r="NAG85" s="4"/>
      <c r="NAH85" s="4"/>
      <c r="NAI85" s="4"/>
      <c r="NAJ85" s="4"/>
      <c r="NAK85" s="4"/>
      <c r="NAL85" s="4"/>
      <c r="NAM85" s="4"/>
      <c r="NAN85" s="4"/>
      <c r="NAO85" s="4"/>
      <c r="NAP85" s="4"/>
      <c r="NAQ85" s="4"/>
      <c r="NAR85" s="4"/>
      <c r="NAS85" s="4"/>
      <c r="NAT85" s="4"/>
      <c r="NAU85" s="4"/>
      <c r="NAV85" s="4"/>
      <c r="NAW85" s="4"/>
      <c r="NAX85" s="4"/>
      <c r="NAY85" s="4"/>
      <c r="NAZ85" s="4"/>
      <c r="NBA85" s="4"/>
      <c r="NBB85" s="4"/>
      <c r="NBC85" s="4"/>
      <c r="NBD85" s="4"/>
      <c r="NBE85" s="4"/>
      <c r="NBF85" s="4"/>
      <c r="NBG85" s="4"/>
      <c r="NBH85" s="4"/>
      <c r="NBI85" s="4"/>
      <c r="NBJ85" s="4"/>
      <c r="NBK85" s="4"/>
      <c r="NBL85" s="4"/>
      <c r="NBM85" s="4"/>
      <c r="NBN85" s="4"/>
      <c r="NBO85" s="4"/>
      <c r="NBP85" s="4"/>
      <c r="NBQ85" s="4"/>
      <c r="NBR85" s="4"/>
      <c r="NBS85" s="4"/>
      <c r="NBT85" s="4"/>
      <c r="NBU85" s="4"/>
      <c r="NBV85" s="4"/>
      <c r="NBW85" s="4"/>
      <c r="NBX85" s="4"/>
      <c r="NBY85" s="4"/>
      <c r="NBZ85" s="4"/>
      <c r="NCA85" s="4"/>
      <c r="NCB85" s="4"/>
      <c r="NCC85" s="4"/>
      <c r="NCD85" s="4"/>
      <c r="NCE85" s="4"/>
      <c r="NCF85" s="4"/>
      <c r="NCG85" s="4"/>
      <c r="NCH85" s="4"/>
      <c r="NCI85" s="4"/>
      <c r="NCJ85" s="4"/>
      <c r="NCK85" s="4"/>
      <c r="NCL85" s="4"/>
      <c r="NCM85" s="4"/>
      <c r="NCN85" s="4"/>
      <c r="NCO85" s="4"/>
      <c r="NCP85" s="4"/>
      <c r="NCQ85" s="4"/>
      <c r="NCR85" s="4"/>
      <c r="NCS85" s="4"/>
      <c r="NCT85" s="4"/>
      <c r="NCU85" s="4"/>
      <c r="NCV85" s="4"/>
      <c r="NCW85" s="4"/>
      <c r="NCX85" s="4"/>
      <c r="NCY85" s="4"/>
      <c r="NCZ85" s="4"/>
      <c r="NDA85" s="4"/>
      <c r="NDB85" s="4"/>
      <c r="NDC85" s="4"/>
      <c r="NDD85" s="4"/>
      <c r="NDE85" s="4"/>
      <c r="NDF85" s="4"/>
      <c r="NDG85" s="4"/>
      <c r="NDH85" s="4"/>
      <c r="NDI85" s="4"/>
      <c r="NDJ85" s="4"/>
      <c r="NDK85" s="4"/>
      <c r="NDL85" s="4"/>
      <c r="NDM85" s="4"/>
      <c r="NDN85" s="4"/>
      <c r="NDO85" s="4"/>
      <c r="NDP85" s="4"/>
      <c r="NDQ85" s="4"/>
      <c r="NDR85" s="4"/>
      <c r="NDS85" s="4"/>
      <c r="NDT85" s="4"/>
      <c r="NDU85" s="4"/>
      <c r="NDV85" s="4"/>
      <c r="NDW85" s="4"/>
      <c r="NDX85" s="4"/>
      <c r="NDY85" s="4"/>
      <c r="NDZ85" s="4"/>
      <c r="NEA85" s="4"/>
      <c r="NEB85" s="4"/>
      <c r="NEC85" s="4"/>
      <c r="NED85" s="4"/>
      <c r="NEE85" s="4"/>
      <c r="NEF85" s="4"/>
      <c r="NEG85" s="4"/>
      <c r="NEH85" s="4"/>
      <c r="NEI85" s="4"/>
      <c r="NEJ85" s="4"/>
      <c r="NEK85" s="4"/>
      <c r="NEL85" s="4"/>
      <c r="NEM85" s="4"/>
      <c r="NEN85" s="4"/>
      <c r="NEO85" s="4"/>
      <c r="NEP85" s="4"/>
      <c r="NEQ85" s="4"/>
      <c r="NER85" s="4"/>
      <c r="NES85" s="4"/>
      <c r="NET85" s="4"/>
      <c r="NEU85" s="4"/>
      <c r="NEV85" s="4"/>
      <c r="NEW85" s="4"/>
      <c r="NEX85" s="4"/>
      <c r="NEY85" s="4"/>
      <c r="NEZ85" s="4"/>
      <c r="NFA85" s="4"/>
      <c r="NFB85" s="4"/>
      <c r="NFC85" s="4"/>
      <c r="NFD85" s="4"/>
      <c r="NFE85" s="4"/>
      <c r="NFF85" s="4"/>
      <c r="NFG85" s="4"/>
      <c r="NFH85" s="4"/>
      <c r="NFI85" s="4"/>
      <c r="NFJ85" s="4"/>
      <c r="NFK85" s="4"/>
      <c r="NFL85" s="4"/>
      <c r="NFM85" s="4"/>
      <c r="NFN85" s="4"/>
      <c r="NFO85" s="4"/>
      <c r="NFP85" s="4"/>
      <c r="NFQ85" s="4"/>
      <c r="NFR85" s="4"/>
      <c r="NFS85" s="4"/>
      <c r="NFT85" s="4"/>
      <c r="NFU85" s="4"/>
      <c r="NFV85" s="4"/>
      <c r="NFW85" s="4"/>
      <c r="NFX85" s="4"/>
      <c r="NFY85" s="4"/>
      <c r="NFZ85" s="4"/>
      <c r="NGA85" s="4"/>
      <c r="NGB85" s="4"/>
      <c r="NGC85" s="4"/>
      <c r="NGD85" s="4"/>
      <c r="NGE85" s="4"/>
      <c r="NGF85" s="4"/>
      <c r="NGG85" s="4"/>
      <c r="NGH85" s="4"/>
      <c r="NGI85" s="4"/>
      <c r="NGJ85" s="4"/>
      <c r="NGK85" s="4"/>
      <c r="NGL85" s="4"/>
      <c r="NGM85" s="4"/>
      <c r="NGN85" s="4"/>
      <c r="NGO85" s="4"/>
      <c r="NGP85" s="4"/>
      <c r="NGQ85" s="4"/>
      <c r="NGR85" s="4"/>
      <c r="NGS85" s="4"/>
      <c r="NGT85" s="4"/>
      <c r="NGU85" s="4"/>
      <c r="NGV85" s="4"/>
      <c r="NGW85" s="4"/>
      <c r="NGX85" s="4"/>
      <c r="NGY85" s="4"/>
      <c r="NGZ85" s="4"/>
      <c r="NHA85" s="4"/>
      <c r="NHB85" s="4"/>
      <c r="NHC85" s="4"/>
      <c r="NHD85" s="4"/>
      <c r="NHE85" s="4"/>
      <c r="NHF85" s="4"/>
      <c r="NHG85" s="4"/>
      <c r="NHH85" s="4"/>
      <c r="NHI85" s="4"/>
      <c r="NHJ85" s="4"/>
      <c r="NHK85" s="4"/>
      <c r="NHL85" s="4"/>
      <c r="NHM85" s="4"/>
      <c r="NHN85" s="4"/>
      <c r="NHO85" s="4"/>
      <c r="NHP85" s="4"/>
      <c r="NHQ85" s="4"/>
      <c r="NHR85" s="4"/>
      <c r="NHS85" s="4"/>
      <c r="NHT85" s="4"/>
      <c r="NHU85" s="4"/>
      <c r="NHV85" s="4"/>
      <c r="NHW85" s="4"/>
      <c r="NHX85" s="4"/>
      <c r="NHY85" s="4"/>
      <c r="NHZ85" s="4"/>
      <c r="NIA85" s="4"/>
      <c r="NIB85" s="4"/>
      <c r="NIC85" s="4"/>
      <c r="NID85" s="4"/>
      <c r="NIE85" s="4"/>
      <c r="NIF85" s="4"/>
      <c r="NIG85" s="4"/>
      <c r="NIH85" s="4"/>
      <c r="NII85" s="4"/>
      <c r="NIJ85" s="4"/>
      <c r="NIK85" s="4"/>
      <c r="NIL85" s="4"/>
      <c r="NIM85" s="4"/>
      <c r="NIN85" s="4"/>
      <c r="NIO85" s="4"/>
      <c r="NIP85" s="4"/>
      <c r="NIQ85" s="4"/>
      <c r="NIR85" s="4"/>
      <c r="NIS85" s="4"/>
      <c r="NIT85" s="4"/>
      <c r="NIU85" s="4"/>
      <c r="NIV85" s="4"/>
      <c r="NIW85" s="4"/>
      <c r="NIX85" s="4"/>
      <c r="NIY85" s="4"/>
      <c r="NIZ85" s="4"/>
      <c r="NJA85" s="4"/>
      <c r="NJB85" s="4"/>
      <c r="NJC85" s="4"/>
      <c r="NJD85" s="4"/>
      <c r="NJE85" s="4"/>
      <c r="NJF85" s="4"/>
      <c r="NJG85" s="4"/>
      <c r="NJH85" s="4"/>
      <c r="NJI85" s="4"/>
      <c r="NJJ85" s="4"/>
      <c r="NJK85" s="4"/>
      <c r="NJL85" s="4"/>
      <c r="NJM85" s="4"/>
      <c r="NJN85" s="4"/>
      <c r="NJO85" s="4"/>
      <c r="NJP85" s="4"/>
      <c r="NJQ85" s="4"/>
      <c r="NJR85" s="4"/>
      <c r="NJS85" s="4"/>
      <c r="NJT85" s="4"/>
      <c r="NJU85" s="4"/>
      <c r="NJV85" s="4"/>
      <c r="NJW85" s="4"/>
      <c r="NJX85" s="4"/>
      <c r="NJY85" s="4"/>
      <c r="NJZ85" s="4"/>
      <c r="NKA85" s="4"/>
      <c r="NKB85" s="4"/>
      <c r="NKC85" s="4"/>
      <c r="NKD85" s="4"/>
      <c r="NKE85" s="4"/>
      <c r="NKF85" s="4"/>
      <c r="NKG85" s="4"/>
      <c r="NKH85" s="4"/>
      <c r="NKI85" s="4"/>
      <c r="NKJ85" s="4"/>
      <c r="NKK85" s="4"/>
      <c r="NKL85" s="4"/>
      <c r="NKM85" s="4"/>
      <c r="NKN85" s="4"/>
      <c r="NKO85" s="4"/>
      <c r="NKP85" s="4"/>
      <c r="NKQ85" s="4"/>
      <c r="NKR85" s="4"/>
      <c r="NKS85" s="4"/>
      <c r="NKT85" s="4"/>
      <c r="NKU85" s="4"/>
      <c r="NKV85" s="4"/>
      <c r="NKW85" s="4"/>
      <c r="NKX85" s="4"/>
      <c r="NKY85" s="4"/>
      <c r="NKZ85" s="4"/>
      <c r="NLA85" s="4"/>
      <c r="NLB85" s="4"/>
      <c r="NLC85" s="4"/>
      <c r="NLD85" s="4"/>
      <c r="NLE85" s="4"/>
      <c r="NLF85" s="4"/>
      <c r="NLG85" s="4"/>
      <c r="NLH85" s="4"/>
      <c r="NLI85" s="4"/>
      <c r="NLJ85" s="4"/>
      <c r="NLK85" s="4"/>
      <c r="NLL85" s="4"/>
      <c r="NLM85" s="4"/>
      <c r="NLN85" s="4"/>
      <c r="NLO85" s="4"/>
      <c r="NLP85" s="4"/>
      <c r="NLQ85" s="4"/>
      <c r="NLR85" s="4"/>
      <c r="NLS85" s="4"/>
      <c r="NLT85" s="4"/>
      <c r="NLU85" s="4"/>
      <c r="NLV85" s="4"/>
      <c r="NLW85" s="4"/>
      <c r="NLX85" s="4"/>
      <c r="NLY85" s="4"/>
      <c r="NLZ85" s="4"/>
      <c r="NMA85" s="4"/>
      <c r="NMB85" s="4"/>
      <c r="NMC85" s="4"/>
      <c r="NMD85" s="4"/>
      <c r="NME85" s="4"/>
      <c r="NMF85" s="4"/>
      <c r="NMG85" s="4"/>
      <c r="NMH85" s="4"/>
      <c r="NMI85" s="4"/>
      <c r="NMJ85" s="4"/>
      <c r="NMK85" s="4"/>
      <c r="NML85" s="4"/>
      <c r="NMM85" s="4"/>
      <c r="NMN85" s="4"/>
      <c r="NMO85" s="4"/>
      <c r="NMP85" s="4"/>
      <c r="NMQ85" s="4"/>
      <c r="NMR85" s="4"/>
      <c r="NMS85" s="4"/>
      <c r="NMT85" s="4"/>
      <c r="NMU85" s="4"/>
      <c r="NMV85" s="4"/>
      <c r="NMW85" s="4"/>
      <c r="NMX85" s="4"/>
      <c r="NMY85" s="4"/>
      <c r="NMZ85" s="4"/>
      <c r="NNA85" s="4"/>
      <c r="NNB85" s="4"/>
      <c r="NNC85" s="4"/>
      <c r="NND85" s="4"/>
      <c r="NNE85" s="4"/>
      <c r="NNF85" s="4"/>
      <c r="NNG85" s="4"/>
      <c r="NNH85" s="4"/>
      <c r="NNI85" s="4"/>
      <c r="NNJ85" s="4"/>
      <c r="NNK85" s="4"/>
      <c r="NNL85" s="4"/>
      <c r="NNM85" s="4"/>
      <c r="NNN85" s="4"/>
      <c r="NNO85" s="4"/>
      <c r="NNP85" s="4"/>
      <c r="NNQ85" s="4"/>
      <c r="NNR85" s="4"/>
      <c r="NNS85" s="4"/>
      <c r="NNT85" s="4"/>
      <c r="NNU85" s="4"/>
      <c r="NNV85" s="4"/>
      <c r="NNW85" s="4"/>
      <c r="NNX85" s="4"/>
      <c r="NNY85" s="4"/>
      <c r="NNZ85" s="4"/>
      <c r="NOA85" s="4"/>
      <c r="NOB85" s="4"/>
      <c r="NOC85" s="4"/>
      <c r="NOD85" s="4"/>
      <c r="NOE85" s="4"/>
      <c r="NOF85" s="4"/>
      <c r="NOG85" s="4"/>
      <c r="NOH85" s="4"/>
      <c r="NOI85" s="4"/>
      <c r="NOJ85" s="4"/>
      <c r="NOK85" s="4"/>
      <c r="NOL85" s="4"/>
      <c r="NOM85" s="4"/>
      <c r="NON85" s="4"/>
      <c r="NOO85" s="4"/>
      <c r="NOP85" s="4"/>
      <c r="NOQ85" s="4"/>
      <c r="NOR85" s="4"/>
      <c r="NOS85" s="4"/>
      <c r="NOT85" s="4"/>
      <c r="NOU85" s="4"/>
      <c r="NOV85" s="4"/>
      <c r="NOW85" s="4"/>
      <c r="NOX85" s="4"/>
      <c r="NOY85" s="4"/>
      <c r="NOZ85" s="4"/>
      <c r="NPA85" s="4"/>
      <c r="NPB85" s="4"/>
      <c r="NPC85" s="4"/>
      <c r="NPD85" s="4"/>
      <c r="NPE85" s="4"/>
      <c r="NPF85" s="4"/>
      <c r="NPG85" s="4"/>
      <c r="NPH85" s="4"/>
      <c r="NPI85" s="4"/>
      <c r="NPJ85" s="4"/>
      <c r="NPK85" s="4"/>
      <c r="NPL85" s="4"/>
      <c r="NPM85" s="4"/>
      <c r="NPN85" s="4"/>
      <c r="NPO85" s="4"/>
      <c r="NPP85" s="4"/>
      <c r="NPQ85" s="4"/>
      <c r="NPR85" s="4"/>
      <c r="NPS85" s="4"/>
      <c r="NPT85" s="4"/>
      <c r="NPU85" s="4"/>
      <c r="NPV85" s="4"/>
      <c r="NPW85" s="4"/>
      <c r="NPX85" s="4"/>
      <c r="NPY85" s="4"/>
      <c r="NPZ85" s="4"/>
      <c r="NQA85" s="4"/>
      <c r="NQB85" s="4"/>
      <c r="NQC85" s="4"/>
      <c r="NQD85" s="4"/>
      <c r="NQE85" s="4"/>
      <c r="NQF85" s="4"/>
      <c r="NQG85" s="4"/>
      <c r="NQH85" s="4"/>
      <c r="NQI85" s="4"/>
      <c r="NQJ85" s="4"/>
      <c r="NQK85" s="4"/>
      <c r="NQL85" s="4"/>
      <c r="NQM85" s="4"/>
      <c r="NQN85" s="4"/>
      <c r="NQO85" s="4"/>
      <c r="NQP85" s="4"/>
      <c r="NQQ85" s="4"/>
      <c r="NQR85" s="4"/>
      <c r="NQS85" s="4"/>
      <c r="NQT85" s="4"/>
      <c r="NQU85" s="4"/>
      <c r="NQV85" s="4"/>
      <c r="NQW85" s="4"/>
      <c r="NQX85" s="4"/>
      <c r="NQY85" s="4"/>
      <c r="NQZ85" s="4"/>
      <c r="NRA85" s="4"/>
      <c r="NRB85" s="4"/>
      <c r="NRC85" s="4"/>
      <c r="NRD85" s="4"/>
      <c r="NRE85" s="4"/>
      <c r="NRF85" s="4"/>
      <c r="NRG85" s="4"/>
      <c r="NRH85" s="4"/>
      <c r="NRI85" s="4"/>
      <c r="NRJ85" s="4"/>
      <c r="NRK85" s="4"/>
      <c r="NRL85" s="4"/>
      <c r="NRM85" s="4"/>
      <c r="NRN85" s="4"/>
      <c r="NRO85" s="4"/>
      <c r="NRP85" s="4"/>
      <c r="NRQ85" s="4"/>
      <c r="NRR85" s="4"/>
      <c r="NRS85" s="4"/>
      <c r="NRT85" s="4"/>
      <c r="NRU85" s="4"/>
      <c r="NRV85" s="4"/>
      <c r="NRW85" s="4"/>
      <c r="NRX85" s="4"/>
      <c r="NRY85" s="4"/>
      <c r="NRZ85" s="4"/>
      <c r="NSA85" s="4"/>
      <c r="NSB85" s="4"/>
      <c r="NSC85" s="4"/>
      <c r="NSD85" s="4"/>
      <c r="NSE85" s="4"/>
      <c r="NSF85" s="4"/>
      <c r="NSG85" s="4"/>
      <c r="NSH85" s="4"/>
      <c r="NSI85" s="4"/>
      <c r="NSJ85" s="4"/>
      <c r="NSK85" s="4"/>
      <c r="NSL85" s="4"/>
      <c r="NSM85" s="4"/>
      <c r="NSN85" s="4"/>
      <c r="NSO85" s="4"/>
      <c r="NSP85" s="4"/>
      <c r="NSQ85" s="4"/>
      <c r="NSR85" s="4"/>
      <c r="NSS85" s="4"/>
      <c r="NST85" s="4"/>
      <c r="NSU85" s="4"/>
      <c r="NSV85" s="4"/>
      <c r="NSW85" s="4"/>
      <c r="NSX85" s="4"/>
      <c r="NSY85" s="4"/>
      <c r="NSZ85" s="4"/>
      <c r="NTA85" s="4"/>
      <c r="NTB85" s="4"/>
      <c r="NTC85" s="4"/>
      <c r="NTD85" s="4"/>
      <c r="NTE85" s="4"/>
      <c r="NTF85" s="4"/>
      <c r="NTG85" s="4"/>
      <c r="NTH85" s="4"/>
      <c r="NTI85" s="4"/>
      <c r="NTJ85" s="4"/>
      <c r="NTK85" s="4"/>
      <c r="NTL85" s="4"/>
      <c r="NTM85" s="4"/>
      <c r="NTN85" s="4"/>
      <c r="NTO85" s="4"/>
      <c r="NTP85" s="4"/>
      <c r="NTQ85" s="4"/>
      <c r="NTR85" s="4"/>
      <c r="NTS85" s="4"/>
      <c r="NTT85" s="4"/>
      <c r="NTU85" s="4"/>
      <c r="NTV85" s="4"/>
      <c r="NTW85" s="4"/>
      <c r="NTX85" s="4"/>
      <c r="NTY85" s="4"/>
      <c r="NTZ85" s="4"/>
      <c r="NUA85" s="4"/>
      <c r="NUB85" s="4"/>
      <c r="NUC85" s="4"/>
      <c r="NUD85" s="4"/>
      <c r="NUE85" s="4"/>
      <c r="NUF85" s="4"/>
      <c r="NUG85" s="4"/>
      <c r="NUH85" s="4"/>
      <c r="NUI85" s="4"/>
      <c r="NUJ85" s="4"/>
      <c r="NUK85" s="4"/>
      <c r="NUL85" s="4"/>
      <c r="NUM85" s="4"/>
      <c r="NUN85" s="4"/>
      <c r="NUO85" s="4"/>
      <c r="NUP85" s="4"/>
      <c r="NUQ85" s="4"/>
      <c r="NUR85" s="4"/>
      <c r="NUS85" s="4"/>
      <c r="NUT85" s="4"/>
      <c r="NUU85" s="4"/>
      <c r="NUV85" s="4"/>
      <c r="NUW85" s="4"/>
      <c r="NUX85" s="4"/>
      <c r="NUY85" s="4"/>
      <c r="NUZ85" s="4"/>
      <c r="NVA85" s="4"/>
      <c r="NVB85" s="4"/>
      <c r="NVC85" s="4"/>
      <c r="NVD85" s="4"/>
      <c r="NVE85" s="4"/>
      <c r="NVF85" s="4"/>
      <c r="NVG85" s="4"/>
      <c r="NVH85" s="4"/>
      <c r="NVI85" s="4"/>
      <c r="NVJ85" s="4"/>
      <c r="NVK85" s="4"/>
      <c r="NVL85" s="4"/>
      <c r="NVM85" s="4"/>
      <c r="NVN85" s="4"/>
      <c r="NVO85" s="4"/>
      <c r="NVP85" s="4"/>
      <c r="NVQ85" s="4"/>
      <c r="NVR85" s="4"/>
      <c r="NVS85" s="4"/>
      <c r="NVT85" s="4"/>
      <c r="NVU85" s="4"/>
      <c r="NVV85" s="4"/>
      <c r="NVW85" s="4"/>
      <c r="NVX85" s="4"/>
      <c r="NVY85" s="4"/>
      <c r="NVZ85" s="4"/>
      <c r="NWA85" s="4"/>
      <c r="NWB85" s="4"/>
      <c r="NWC85" s="4"/>
      <c r="NWD85" s="4"/>
      <c r="NWE85" s="4"/>
      <c r="NWF85" s="4"/>
      <c r="NWG85" s="4"/>
      <c r="NWH85" s="4"/>
      <c r="NWI85" s="4"/>
      <c r="NWJ85" s="4"/>
      <c r="NWK85" s="4"/>
      <c r="NWL85" s="4"/>
      <c r="NWM85" s="4"/>
      <c r="NWN85" s="4"/>
      <c r="NWO85" s="4"/>
      <c r="NWP85" s="4"/>
      <c r="NWQ85" s="4"/>
      <c r="NWR85" s="4"/>
      <c r="NWS85" s="4"/>
      <c r="NWT85" s="4"/>
      <c r="NWU85" s="4"/>
      <c r="NWV85" s="4"/>
      <c r="NWW85" s="4"/>
      <c r="NWX85" s="4"/>
      <c r="NWY85" s="4"/>
      <c r="NWZ85" s="4"/>
      <c r="NXA85" s="4"/>
      <c r="NXB85" s="4"/>
      <c r="NXC85" s="4"/>
      <c r="NXD85" s="4"/>
      <c r="NXE85" s="4"/>
      <c r="NXF85" s="4"/>
      <c r="NXG85" s="4"/>
      <c r="NXH85" s="4"/>
      <c r="NXI85" s="4"/>
      <c r="NXJ85" s="4"/>
      <c r="NXK85" s="4"/>
      <c r="NXL85" s="4"/>
      <c r="NXM85" s="4"/>
      <c r="NXN85" s="4"/>
      <c r="NXO85" s="4"/>
      <c r="NXP85" s="4"/>
      <c r="NXQ85" s="4"/>
      <c r="NXR85" s="4"/>
      <c r="NXS85" s="4"/>
      <c r="NXT85" s="4"/>
      <c r="NXU85" s="4"/>
      <c r="NXV85" s="4"/>
      <c r="NXW85" s="4"/>
      <c r="NXX85" s="4"/>
      <c r="NXY85" s="4"/>
      <c r="NXZ85" s="4"/>
      <c r="NYA85" s="4"/>
      <c r="NYB85" s="4"/>
      <c r="NYC85" s="4"/>
      <c r="NYD85" s="4"/>
      <c r="NYE85" s="4"/>
      <c r="NYF85" s="4"/>
      <c r="NYG85" s="4"/>
      <c r="NYH85" s="4"/>
      <c r="NYI85" s="4"/>
      <c r="NYJ85" s="4"/>
      <c r="NYK85" s="4"/>
      <c r="NYL85" s="4"/>
      <c r="NYM85" s="4"/>
      <c r="NYN85" s="4"/>
      <c r="NYO85" s="4"/>
      <c r="NYP85" s="4"/>
      <c r="NYQ85" s="4"/>
      <c r="NYR85" s="4"/>
      <c r="NYS85" s="4"/>
      <c r="NYT85" s="4"/>
      <c r="NYU85" s="4"/>
      <c r="NYV85" s="4"/>
      <c r="NYW85" s="4"/>
      <c r="NYX85" s="4"/>
      <c r="NYY85" s="4"/>
      <c r="NYZ85" s="4"/>
      <c r="NZA85" s="4"/>
      <c r="NZB85" s="4"/>
      <c r="NZC85" s="4"/>
      <c r="NZD85" s="4"/>
      <c r="NZE85" s="4"/>
      <c r="NZF85" s="4"/>
      <c r="NZG85" s="4"/>
      <c r="NZH85" s="4"/>
      <c r="NZI85" s="4"/>
      <c r="NZJ85" s="4"/>
      <c r="NZK85" s="4"/>
      <c r="NZL85" s="4"/>
      <c r="NZM85" s="4"/>
      <c r="NZN85" s="4"/>
      <c r="NZO85" s="4"/>
      <c r="NZP85" s="4"/>
      <c r="NZQ85" s="4"/>
      <c r="NZR85" s="4"/>
      <c r="NZS85" s="4"/>
      <c r="NZT85" s="4"/>
      <c r="NZU85" s="4"/>
      <c r="NZV85" s="4"/>
      <c r="NZW85" s="4"/>
      <c r="NZX85" s="4"/>
      <c r="NZY85" s="4"/>
      <c r="NZZ85" s="4"/>
      <c r="OAA85" s="4"/>
      <c r="OAB85" s="4"/>
      <c r="OAC85" s="4"/>
      <c r="OAD85" s="4"/>
      <c r="OAE85" s="4"/>
      <c r="OAF85" s="4"/>
      <c r="OAG85" s="4"/>
      <c r="OAH85" s="4"/>
      <c r="OAI85" s="4"/>
      <c r="OAJ85" s="4"/>
      <c r="OAK85" s="4"/>
      <c r="OAL85" s="4"/>
      <c r="OAM85" s="4"/>
      <c r="OAN85" s="4"/>
      <c r="OAO85" s="4"/>
      <c r="OAP85" s="4"/>
      <c r="OAQ85" s="4"/>
      <c r="OAR85" s="4"/>
      <c r="OAS85" s="4"/>
      <c r="OAT85" s="4"/>
      <c r="OAU85" s="4"/>
      <c r="OAV85" s="4"/>
      <c r="OAW85" s="4"/>
      <c r="OAX85" s="4"/>
      <c r="OAY85" s="4"/>
      <c r="OAZ85" s="4"/>
      <c r="OBA85" s="4"/>
      <c r="OBB85" s="4"/>
      <c r="OBC85" s="4"/>
      <c r="OBD85" s="4"/>
      <c r="OBE85" s="4"/>
      <c r="OBF85" s="4"/>
      <c r="OBG85" s="4"/>
      <c r="OBH85" s="4"/>
      <c r="OBI85" s="4"/>
      <c r="OBJ85" s="4"/>
      <c r="OBK85" s="4"/>
      <c r="OBL85" s="4"/>
      <c r="OBM85" s="4"/>
      <c r="OBN85" s="4"/>
      <c r="OBO85" s="4"/>
      <c r="OBP85" s="4"/>
      <c r="OBQ85" s="4"/>
      <c r="OBR85" s="4"/>
      <c r="OBS85" s="4"/>
      <c r="OBT85" s="4"/>
      <c r="OBU85" s="4"/>
      <c r="OBV85" s="4"/>
      <c r="OBW85" s="4"/>
      <c r="OBX85" s="4"/>
      <c r="OBY85" s="4"/>
      <c r="OBZ85" s="4"/>
      <c r="OCA85" s="4"/>
      <c r="OCB85" s="4"/>
      <c r="OCC85" s="4"/>
      <c r="OCD85" s="4"/>
      <c r="OCE85" s="4"/>
      <c r="OCF85" s="4"/>
      <c r="OCG85" s="4"/>
      <c r="OCH85" s="4"/>
      <c r="OCI85" s="4"/>
      <c r="OCJ85" s="4"/>
      <c r="OCK85" s="4"/>
      <c r="OCL85" s="4"/>
      <c r="OCM85" s="4"/>
      <c r="OCN85" s="4"/>
      <c r="OCO85" s="4"/>
      <c r="OCP85" s="4"/>
      <c r="OCQ85" s="4"/>
      <c r="OCR85" s="4"/>
      <c r="OCS85" s="4"/>
      <c r="OCT85" s="4"/>
      <c r="OCU85" s="4"/>
      <c r="OCV85" s="4"/>
      <c r="OCW85" s="4"/>
      <c r="OCX85" s="4"/>
      <c r="OCY85" s="4"/>
      <c r="OCZ85" s="4"/>
      <c r="ODA85" s="4"/>
      <c r="ODB85" s="4"/>
      <c r="ODC85" s="4"/>
      <c r="ODD85" s="4"/>
      <c r="ODE85" s="4"/>
      <c r="ODF85" s="4"/>
      <c r="ODG85" s="4"/>
      <c r="ODH85" s="4"/>
      <c r="ODI85" s="4"/>
      <c r="ODJ85" s="4"/>
      <c r="ODK85" s="4"/>
      <c r="ODL85" s="4"/>
      <c r="ODM85" s="4"/>
      <c r="ODN85" s="4"/>
      <c r="ODO85" s="4"/>
      <c r="ODP85" s="4"/>
      <c r="ODQ85" s="4"/>
      <c r="ODR85" s="4"/>
      <c r="ODS85" s="4"/>
      <c r="ODT85" s="4"/>
      <c r="ODU85" s="4"/>
      <c r="ODV85" s="4"/>
      <c r="ODW85" s="4"/>
      <c r="ODX85" s="4"/>
      <c r="ODY85" s="4"/>
      <c r="ODZ85" s="4"/>
      <c r="OEA85" s="4"/>
      <c r="OEB85" s="4"/>
      <c r="OEC85" s="4"/>
      <c r="OED85" s="4"/>
      <c r="OEE85" s="4"/>
      <c r="OEF85" s="4"/>
      <c r="OEG85" s="4"/>
      <c r="OEH85" s="4"/>
      <c r="OEI85" s="4"/>
      <c r="OEJ85" s="4"/>
      <c r="OEK85" s="4"/>
      <c r="OEL85" s="4"/>
      <c r="OEM85" s="4"/>
      <c r="OEN85" s="4"/>
      <c r="OEO85" s="4"/>
      <c r="OEP85" s="4"/>
      <c r="OEQ85" s="4"/>
      <c r="OER85" s="4"/>
      <c r="OES85" s="4"/>
      <c r="OET85" s="4"/>
      <c r="OEU85" s="4"/>
      <c r="OEV85" s="4"/>
      <c r="OEW85" s="4"/>
      <c r="OEX85" s="4"/>
      <c r="OEY85" s="4"/>
      <c r="OEZ85" s="4"/>
      <c r="OFA85" s="4"/>
      <c r="OFB85" s="4"/>
      <c r="OFC85" s="4"/>
      <c r="OFD85" s="4"/>
      <c r="OFE85" s="4"/>
      <c r="OFF85" s="4"/>
      <c r="OFG85" s="4"/>
      <c r="OFH85" s="4"/>
      <c r="OFI85" s="4"/>
      <c r="OFJ85" s="4"/>
      <c r="OFK85" s="4"/>
      <c r="OFL85" s="4"/>
      <c r="OFM85" s="4"/>
      <c r="OFN85" s="4"/>
      <c r="OFO85" s="4"/>
      <c r="OFP85" s="4"/>
      <c r="OFQ85" s="4"/>
      <c r="OFR85" s="4"/>
      <c r="OFS85" s="4"/>
      <c r="OFT85" s="4"/>
      <c r="OFU85" s="4"/>
      <c r="OFV85" s="4"/>
      <c r="OFW85" s="4"/>
      <c r="OFX85" s="4"/>
      <c r="OFY85" s="4"/>
      <c r="OFZ85" s="4"/>
      <c r="OGA85" s="4"/>
      <c r="OGB85" s="4"/>
      <c r="OGC85" s="4"/>
      <c r="OGD85" s="4"/>
      <c r="OGE85" s="4"/>
      <c r="OGF85" s="4"/>
      <c r="OGG85" s="4"/>
      <c r="OGH85" s="4"/>
      <c r="OGI85" s="4"/>
      <c r="OGJ85" s="4"/>
      <c r="OGK85" s="4"/>
      <c r="OGL85" s="4"/>
      <c r="OGM85" s="4"/>
      <c r="OGN85" s="4"/>
      <c r="OGO85" s="4"/>
      <c r="OGP85" s="4"/>
      <c r="OGQ85" s="4"/>
      <c r="OGR85" s="4"/>
      <c r="OGS85" s="4"/>
      <c r="OGT85" s="4"/>
      <c r="OGU85" s="4"/>
      <c r="OGV85" s="4"/>
      <c r="OGW85" s="4"/>
      <c r="OGX85" s="4"/>
      <c r="OGY85" s="4"/>
      <c r="OGZ85" s="4"/>
      <c r="OHA85" s="4"/>
      <c r="OHB85" s="4"/>
      <c r="OHC85" s="4"/>
      <c r="OHD85" s="4"/>
      <c r="OHE85" s="4"/>
      <c r="OHF85" s="4"/>
      <c r="OHG85" s="4"/>
      <c r="OHH85" s="4"/>
      <c r="OHI85" s="4"/>
      <c r="OHJ85" s="4"/>
      <c r="OHK85" s="4"/>
      <c r="OHL85" s="4"/>
      <c r="OHM85" s="4"/>
      <c r="OHN85" s="4"/>
      <c r="OHO85" s="4"/>
      <c r="OHP85" s="4"/>
      <c r="OHQ85" s="4"/>
      <c r="OHR85" s="4"/>
      <c r="OHS85" s="4"/>
      <c r="OHT85" s="4"/>
      <c r="OHU85" s="4"/>
      <c r="OHV85" s="4"/>
      <c r="OHW85" s="4"/>
      <c r="OHX85" s="4"/>
      <c r="OHY85" s="4"/>
      <c r="OHZ85" s="4"/>
      <c r="OIA85" s="4"/>
      <c r="OIB85" s="4"/>
      <c r="OIC85" s="4"/>
      <c r="OID85" s="4"/>
      <c r="OIE85" s="4"/>
      <c r="OIF85" s="4"/>
      <c r="OIG85" s="4"/>
      <c r="OIH85" s="4"/>
      <c r="OII85" s="4"/>
      <c r="OIJ85" s="4"/>
      <c r="OIK85" s="4"/>
      <c r="OIL85" s="4"/>
      <c r="OIM85" s="4"/>
      <c r="OIN85" s="4"/>
      <c r="OIO85" s="4"/>
      <c r="OIP85" s="4"/>
      <c r="OIQ85" s="4"/>
      <c r="OIR85" s="4"/>
      <c r="OIS85" s="4"/>
      <c r="OIT85" s="4"/>
      <c r="OIU85" s="4"/>
      <c r="OIV85" s="4"/>
      <c r="OIW85" s="4"/>
      <c r="OIX85" s="4"/>
      <c r="OIY85" s="4"/>
      <c r="OIZ85" s="4"/>
      <c r="OJA85" s="4"/>
      <c r="OJB85" s="4"/>
      <c r="OJC85" s="4"/>
      <c r="OJD85" s="4"/>
      <c r="OJE85" s="4"/>
      <c r="OJF85" s="4"/>
      <c r="OJG85" s="4"/>
      <c r="OJH85" s="4"/>
      <c r="OJI85" s="4"/>
      <c r="OJJ85" s="4"/>
      <c r="OJK85" s="4"/>
      <c r="OJL85" s="4"/>
      <c r="OJM85" s="4"/>
      <c r="OJN85" s="4"/>
      <c r="OJO85" s="4"/>
      <c r="OJP85" s="4"/>
      <c r="OJQ85" s="4"/>
      <c r="OJR85" s="4"/>
      <c r="OJS85" s="4"/>
      <c r="OJT85" s="4"/>
      <c r="OJU85" s="4"/>
      <c r="OJV85" s="4"/>
      <c r="OJW85" s="4"/>
      <c r="OJX85" s="4"/>
      <c r="OJY85" s="4"/>
      <c r="OJZ85" s="4"/>
      <c r="OKA85" s="4"/>
      <c r="OKB85" s="4"/>
      <c r="OKC85" s="4"/>
      <c r="OKD85" s="4"/>
      <c r="OKE85" s="4"/>
      <c r="OKF85" s="4"/>
      <c r="OKG85" s="4"/>
      <c r="OKH85" s="4"/>
      <c r="OKI85" s="4"/>
      <c r="OKJ85" s="4"/>
      <c r="OKK85" s="4"/>
      <c r="OKL85" s="4"/>
      <c r="OKM85" s="4"/>
      <c r="OKN85" s="4"/>
      <c r="OKO85" s="4"/>
      <c r="OKP85" s="4"/>
      <c r="OKQ85" s="4"/>
      <c r="OKR85" s="4"/>
      <c r="OKS85" s="4"/>
      <c r="OKT85" s="4"/>
      <c r="OKU85" s="4"/>
      <c r="OKV85" s="4"/>
      <c r="OKW85" s="4"/>
      <c r="OKX85" s="4"/>
      <c r="OKY85" s="4"/>
      <c r="OKZ85" s="4"/>
      <c r="OLA85" s="4"/>
      <c r="OLB85" s="4"/>
      <c r="OLC85" s="4"/>
      <c r="OLD85" s="4"/>
      <c r="OLE85" s="4"/>
      <c r="OLF85" s="4"/>
      <c r="OLG85" s="4"/>
      <c r="OLH85" s="4"/>
      <c r="OLI85" s="4"/>
      <c r="OLJ85" s="4"/>
      <c r="OLK85" s="4"/>
      <c r="OLL85" s="4"/>
      <c r="OLM85" s="4"/>
      <c r="OLN85" s="4"/>
      <c r="OLO85" s="4"/>
      <c r="OLP85" s="4"/>
      <c r="OLQ85" s="4"/>
      <c r="OLR85" s="4"/>
      <c r="OLS85" s="4"/>
      <c r="OLT85" s="4"/>
      <c r="OLU85" s="4"/>
      <c r="OLV85" s="4"/>
      <c r="OLW85" s="4"/>
      <c r="OLX85" s="4"/>
      <c r="OLY85" s="4"/>
      <c r="OLZ85" s="4"/>
      <c r="OMA85" s="4"/>
      <c r="OMB85" s="4"/>
      <c r="OMC85" s="4"/>
      <c r="OMD85" s="4"/>
      <c r="OME85" s="4"/>
      <c r="OMF85" s="4"/>
      <c r="OMG85" s="4"/>
      <c r="OMH85" s="4"/>
      <c r="OMI85" s="4"/>
      <c r="OMJ85" s="4"/>
      <c r="OMK85" s="4"/>
      <c r="OML85" s="4"/>
      <c r="OMM85" s="4"/>
      <c r="OMN85" s="4"/>
      <c r="OMO85" s="4"/>
      <c r="OMP85" s="4"/>
      <c r="OMQ85" s="4"/>
      <c r="OMR85" s="4"/>
      <c r="OMS85" s="4"/>
      <c r="OMT85" s="4"/>
      <c r="OMU85" s="4"/>
      <c r="OMV85" s="4"/>
      <c r="OMW85" s="4"/>
      <c r="OMX85" s="4"/>
      <c r="OMY85" s="4"/>
      <c r="OMZ85" s="4"/>
      <c r="ONA85" s="4"/>
      <c r="ONB85" s="4"/>
      <c r="ONC85" s="4"/>
      <c r="OND85" s="4"/>
      <c r="ONE85" s="4"/>
      <c r="ONF85" s="4"/>
      <c r="ONG85" s="4"/>
      <c r="ONH85" s="4"/>
      <c r="ONI85" s="4"/>
      <c r="ONJ85" s="4"/>
      <c r="ONK85" s="4"/>
      <c r="ONL85" s="4"/>
      <c r="ONM85" s="4"/>
      <c r="ONN85" s="4"/>
      <c r="ONO85" s="4"/>
      <c r="ONP85" s="4"/>
      <c r="ONQ85" s="4"/>
      <c r="ONR85" s="4"/>
      <c r="ONS85" s="4"/>
      <c r="ONT85" s="4"/>
      <c r="ONU85" s="4"/>
      <c r="ONV85" s="4"/>
      <c r="ONW85" s="4"/>
      <c r="ONX85" s="4"/>
      <c r="ONY85" s="4"/>
      <c r="ONZ85" s="4"/>
      <c r="OOA85" s="4"/>
      <c r="OOB85" s="4"/>
      <c r="OOC85" s="4"/>
      <c r="OOD85" s="4"/>
      <c r="OOE85" s="4"/>
      <c r="OOF85" s="4"/>
      <c r="OOG85" s="4"/>
      <c r="OOH85" s="4"/>
      <c r="OOI85" s="4"/>
      <c r="OOJ85" s="4"/>
      <c r="OOK85" s="4"/>
      <c r="OOL85" s="4"/>
      <c r="OOM85" s="4"/>
      <c r="OON85" s="4"/>
      <c r="OOO85" s="4"/>
      <c r="OOP85" s="4"/>
      <c r="OOQ85" s="4"/>
      <c r="OOR85" s="4"/>
      <c r="OOS85" s="4"/>
      <c r="OOT85" s="4"/>
      <c r="OOU85" s="4"/>
      <c r="OOV85" s="4"/>
      <c r="OOW85" s="4"/>
      <c r="OOX85" s="4"/>
      <c r="OOY85" s="4"/>
      <c r="OOZ85" s="4"/>
      <c r="OPA85" s="4"/>
      <c r="OPB85" s="4"/>
      <c r="OPC85" s="4"/>
      <c r="OPD85" s="4"/>
      <c r="OPE85" s="4"/>
      <c r="OPF85" s="4"/>
      <c r="OPG85" s="4"/>
      <c r="OPH85" s="4"/>
      <c r="OPI85" s="4"/>
      <c r="OPJ85" s="4"/>
      <c r="OPK85" s="4"/>
      <c r="OPL85" s="4"/>
      <c r="OPM85" s="4"/>
      <c r="OPN85" s="4"/>
      <c r="OPO85" s="4"/>
      <c r="OPP85" s="4"/>
      <c r="OPQ85" s="4"/>
      <c r="OPR85" s="4"/>
      <c r="OPS85" s="4"/>
      <c r="OPT85" s="4"/>
      <c r="OPU85" s="4"/>
      <c r="OPV85" s="4"/>
      <c r="OPW85" s="4"/>
      <c r="OPX85" s="4"/>
      <c r="OPY85" s="4"/>
      <c r="OPZ85" s="4"/>
      <c r="OQA85" s="4"/>
      <c r="OQB85" s="4"/>
      <c r="OQC85" s="4"/>
      <c r="OQD85" s="4"/>
      <c r="OQE85" s="4"/>
      <c r="OQF85" s="4"/>
      <c r="OQG85" s="4"/>
      <c r="OQH85" s="4"/>
      <c r="OQI85" s="4"/>
      <c r="OQJ85" s="4"/>
      <c r="OQK85" s="4"/>
      <c r="OQL85" s="4"/>
      <c r="OQM85" s="4"/>
      <c r="OQN85" s="4"/>
      <c r="OQO85" s="4"/>
      <c r="OQP85" s="4"/>
      <c r="OQQ85" s="4"/>
      <c r="OQR85" s="4"/>
      <c r="OQS85" s="4"/>
      <c r="OQT85" s="4"/>
      <c r="OQU85" s="4"/>
      <c r="OQV85" s="4"/>
      <c r="OQW85" s="4"/>
      <c r="OQX85" s="4"/>
      <c r="OQY85" s="4"/>
      <c r="OQZ85" s="4"/>
      <c r="ORA85" s="4"/>
      <c r="ORB85" s="4"/>
      <c r="ORC85" s="4"/>
      <c r="ORD85" s="4"/>
      <c r="ORE85" s="4"/>
      <c r="ORF85" s="4"/>
      <c r="ORG85" s="4"/>
      <c r="ORH85" s="4"/>
      <c r="ORI85" s="4"/>
      <c r="ORJ85" s="4"/>
      <c r="ORK85" s="4"/>
      <c r="ORL85" s="4"/>
      <c r="ORM85" s="4"/>
      <c r="ORN85" s="4"/>
      <c r="ORO85" s="4"/>
      <c r="ORP85" s="4"/>
      <c r="ORQ85" s="4"/>
      <c r="ORR85" s="4"/>
      <c r="ORS85" s="4"/>
      <c r="ORT85" s="4"/>
      <c r="ORU85" s="4"/>
      <c r="ORV85" s="4"/>
      <c r="ORW85" s="4"/>
      <c r="ORX85" s="4"/>
      <c r="ORY85" s="4"/>
      <c r="ORZ85" s="4"/>
      <c r="OSA85" s="4"/>
      <c r="OSB85" s="4"/>
      <c r="OSC85" s="4"/>
      <c r="OSD85" s="4"/>
      <c r="OSE85" s="4"/>
      <c r="OSF85" s="4"/>
      <c r="OSG85" s="4"/>
      <c r="OSH85" s="4"/>
      <c r="OSI85" s="4"/>
      <c r="OSJ85" s="4"/>
      <c r="OSK85" s="4"/>
      <c r="OSL85" s="4"/>
      <c r="OSM85" s="4"/>
      <c r="OSN85" s="4"/>
      <c r="OSO85" s="4"/>
      <c r="OSP85" s="4"/>
      <c r="OSQ85" s="4"/>
      <c r="OSR85" s="4"/>
      <c r="OSS85" s="4"/>
      <c r="OST85" s="4"/>
      <c r="OSU85" s="4"/>
      <c r="OSV85" s="4"/>
      <c r="OSW85" s="4"/>
      <c r="OSX85" s="4"/>
      <c r="OSY85" s="4"/>
      <c r="OSZ85" s="4"/>
      <c r="OTA85" s="4"/>
      <c r="OTB85" s="4"/>
      <c r="OTC85" s="4"/>
      <c r="OTD85" s="4"/>
      <c r="OTE85" s="4"/>
      <c r="OTF85" s="4"/>
      <c r="OTG85" s="4"/>
      <c r="OTH85" s="4"/>
      <c r="OTI85" s="4"/>
      <c r="OTJ85" s="4"/>
      <c r="OTK85" s="4"/>
      <c r="OTL85" s="4"/>
      <c r="OTM85" s="4"/>
      <c r="OTN85" s="4"/>
      <c r="OTO85" s="4"/>
      <c r="OTP85" s="4"/>
      <c r="OTQ85" s="4"/>
      <c r="OTR85" s="4"/>
      <c r="OTS85" s="4"/>
      <c r="OTT85" s="4"/>
      <c r="OTU85" s="4"/>
      <c r="OTV85" s="4"/>
      <c r="OTW85" s="4"/>
      <c r="OTX85" s="4"/>
      <c r="OTY85" s="4"/>
      <c r="OTZ85" s="4"/>
      <c r="OUA85" s="4"/>
      <c r="OUB85" s="4"/>
      <c r="OUC85" s="4"/>
      <c r="OUD85" s="4"/>
      <c r="OUE85" s="4"/>
      <c r="OUF85" s="4"/>
      <c r="OUG85" s="4"/>
      <c r="OUH85" s="4"/>
      <c r="OUI85" s="4"/>
      <c r="OUJ85" s="4"/>
      <c r="OUK85" s="4"/>
      <c r="OUL85" s="4"/>
      <c r="OUM85" s="4"/>
      <c r="OUN85" s="4"/>
      <c r="OUO85" s="4"/>
      <c r="OUP85" s="4"/>
      <c r="OUQ85" s="4"/>
      <c r="OUR85" s="4"/>
      <c r="OUS85" s="4"/>
      <c r="OUT85" s="4"/>
      <c r="OUU85" s="4"/>
      <c r="OUV85" s="4"/>
      <c r="OUW85" s="4"/>
      <c r="OUX85" s="4"/>
      <c r="OUY85" s="4"/>
      <c r="OUZ85" s="4"/>
      <c r="OVA85" s="4"/>
      <c r="OVB85" s="4"/>
      <c r="OVC85" s="4"/>
      <c r="OVD85" s="4"/>
      <c r="OVE85" s="4"/>
      <c r="OVF85" s="4"/>
      <c r="OVG85" s="4"/>
      <c r="OVH85" s="4"/>
      <c r="OVI85" s="4"/>
      <c r="OVJ85" s="4"/>
      <c r="OVK85" s="4"/>
      <c r="OVL85" s="4"/>
      <c r="OVM85" s="4"/>
      <c r="OVN85" s="4"/>
      <c r="OVO85" s="4"/>
      <c r="OVP85" s="4"/>
      <c r="OVQ85" s="4"/>
      <c r="OVR85" s="4"/>
      <c r="OVS85" s="4"/>
      <c r="OVT85" s="4"/>
      <c r="OVU85" s="4"/>
      <c r="OVV85" s="4"/>
      <c r="OVW85" s="4"/>
      <c r="OVX85" s="4"/>
      <c r="OVY85" s="4"/>
      <c r="OVZ85" s="4"/>
      <c r="OWA85" s="4"/>
      <c r="OWB85" s="4"/>
      <c r="OWC85" s="4"/>
      <c r="OWD85" s="4"/>
      <c r="OWE85" s="4"/>
      <c r="OWF85" s="4"/>
      <c r="OWG85" s="4"/>
      <c r="OWH85" s="4"/>
      <c r="OWI85" s="4"/>
      <c r="OWJ85" s="4"/>
      <c r="OWK85" s="4"/>
      <c r="OWL85" s="4"/>
      <c r="OWM85" s="4"/>
      <c r="OWN85" s="4"/>
      <c r="OWO85" s="4"/>
      <c r="OWP85" s="4"/>
      <c r="OWQ85" s="4"/>
      <c r="OWR85" s="4"/>
      <c r="OWS85" s="4"/>
      <c r="OWT85" s="4"/>
      <c r="OWU85" s="4"/>
      <c r="OWV85" s="4"/>
      <c r="OWW85" s="4"/>
      <c r="OWX85" s="4"/>
      <c r="OWY85" s="4"/>
      <c r="OWZ85" s="4"/>
      <c r="OXA85" s="4"/>
      <c r="OXB85" s="4"/>
      <c r="OXC85" s="4"/>
      <c r="OXD85" s="4"/>
      <c r="OXE85" s="4"/>
      <c r="OXF85" s="4"/>
      <c r="OXG85" s="4"/>
      <c r="OXH85" s="4"/>
      <c r="OXI85" s="4"/>
      <c r="OXJ85" s="4"/>
      <c r="OXK85" s="4"/>
      <c r="OXL85" s="4"/>
      <c r="OXM85" s="4"/>
      <c r="OXN85" s="4"/>
      <c r="OXO85" s="4"/>
      <c r="OXP85" s="4"/>
      <c r="OXQ85" s="4"/>
      <c r="OXR85" s="4"/>
      <c r="OXS85" s="4"/>
      <c r="OXT85" s="4"/>
      <c r="OXU85" s="4"/>
      <c r="OXV85" s="4"/>
      <c r="OXW85" s="4"/>
      <c r="OXX85" s="4"/>
      <c r="OXY85" s="4"/>
      <c r="OXZ85" s="4"/>
      <c r="OYA85" s="4"/>
      <c r="OYB85" s="4"/>
      <c r="OYC85" s="4"/>
      <c r="OYD85" s="4"/>
      <c r="OYE85" s="4"/>
      <c r="OYF85" s="4"/>
      <c r="OYG85" s="4"/>
      <c r="OYH85" s="4"/>
      <c r="OYI85" s="4"/>
      <c r="OYJ85" s="4"/>
      <c r="OYK85" s="4"/>
      <c r="OYL85" s="4"/>
      <c r="OYM85" s="4"/>
      <c r="OYN85" s="4"/>
      <c r="OYO85" s="4"/>
      <c r="OYP85" s="4"/>
      <c r="OYQ85" s="4"/>
      <c r="OYR85" s="4"/>
      <c r="OYS85" s="4"/>
      <c r="OYT85" s="4"/>
      <c r="OYU85" s="4"/>
      <c r="OYV85" s="4"/>
      <c r="OYW85" s="4"/>
      <c r="OYX85" s="4"/>
      <c r="OYY85" s="4"/>
      <c r="OYZ85" s="4"/>
      <c r="OZA85" s="4"/>
      <c r="OZB85" s="4"/>
      <c r="OZC85" s="4"/>
      <c r="OZD85" s="4"/>
      <c r="OZE85" s="4"/>
      <c r="OZF85" s="4"/>
      <c r="OZG85" s="4"/>
      <c r="OZH85" s="4"/>
      <c r="OZI85" s="4"/>
      <c r="OZJ85" s="4"/>
      <c r="OZK85" s="4"/>
      <c r="OZL85" s="4"/>
      <c r="OZM85" s="4"/>
      <c r="OZN85" s="4"/>
      <c r="OZO85" s="4"/>
      <c r="OZP85" s="4"/>
      <c r="OZQ85" s="4"/>
      <c r="OZR85" s="4"/>
      <c r="OZS85" s="4"/>
      <c r="OZT85" s="4"/>
      <c r="OZU85" s="4"/>
      <c r="OZV85" s="4"/>
      <c r="OZW85" s="4"/>
      <c r="OZX85" s="4"/>
      <c r="OZY85" s="4"/>
      <c r="OZZ85" s="4"/>
      <c r="PAA85" s="4"/>
      <c r="PAB85" s="4"/>
      <c r="PAC85" s="4"/>
      <c r="PAD85" s="4"/>
      <c r="PAE85" s="4"/>
      <c r="PAF85" s="4"/>
      <c r="PAG85" s="4"/>
      <c r="PAH85" s="4"/>
      <c r="PAI85" s="4"/>
      <c r="PAJ85" s="4"/>
      <c r="PAK85" s="4"/>
      <c r="PAL85" s="4"/>
      <c r="PAM85" s="4"/>
      <c r="PAN85" s="4"/>
      <c r="PAO85" s="4"/>
      <c r="PAP85" s="4"/>
      <c r="PAQ85" s="4"/>
      <c r="PAR85" s="4"/>
      <c r="PAS85" s="4"/>
      <c r="PAT85" s="4"/>
      <c r="PAU85" s="4"/>
      <c r="PAV85" s="4"/>
      <c r="PAW85" s="4"/>
      <c r="PAX85" s="4"/>
      <c r="PAY85" s="4"/>
      <c r="PAZ85" s="4"/>
      <c r="PBA85" s="4"/>
      <c r="PBB85" s="4"/>
      <c r="PBC85" s="4"/>
      <c r="PBD85" s="4"/>
      <c r="PBE85" s="4"/>
      <c r="PBF85" s="4"/>
      <c r="PBG85" s="4"/>
      <c r="PBH85" s="4"/>
      <c r="PBI85" s="4"/>
      <c r="PBJ85" s="4"/>
      <c r="PBK85" s="4"/>
      <c r="PBL85" s="4"/>
      <c r="PBM85" s="4"/>
      <c r="PBN85" s="4"/>
      <c r="PBO85" s="4"/>
      <c r="PBP85" s="4"/>
      <c r="PBQ85" s="4"/>
      <c r="PBR85" s="4"/>
      <c r="PBS85" s="4"/>
      <c r="PBT85" s="4"/>
      <c r="PBU85" s="4"/>
      <c r="PBV85" s="4"/>
      <c r="PBW85" s="4"/>
      <c r="PBX85" s="4"/>
      <c r="PBY85" s="4"/>
      <c r="PBZ85" s="4"/>
      <c r="PCA85" s="4"/>
      <c r="PCB85" s="4"/>
      <c r="PCC85" s="4"/>
      <c r="PCD85" s="4"/>
      <c r="PCE85" s="4"/>
      <c r="PCF85" s="4"/>
      <c r="PCG85" s="4"/>
      <c r="PCH85" s="4"/>
      <c r="PCI85" s="4"/>
      <c r="PCJ85" s="4"/>
      <c r="PCK85" s="4"/>
      <c r="PCL85" s="4"/>
      <c r="PCM85" s="4"/>
      <c r="PCN85" s="4"/>
      <c r="PCO85" s="4"/>
      <c r="PCP85" s="4"/>
      <c r="PCQ85" s="4"/>
      <c r="PCR85" s="4"/>
      <c r="PCS85" s="4"/>
      <c r="PCT85" s="4"/>
      <c r="PCU85" s="4"/>
      <c r="PCV85" s="4"/>
      <c r="PCW85" s="4"/>
      <c r="PCX85" s="4"/>
      <c r="PCY85" s="4"/>
      <c r="PCZ85" s="4"/>
      <c r="PDA85" s="4"/>
      <c r="PDB85" s="4"/>
      <c r="PDC85" s="4"/>
      <c r="PDD85" s="4"/>
      <c r="PDE85" s="4"/>
      <c r="PDF85" s="4"/>
      <c r="PDG85" s="4"/>
      <c r="PDH85" s="4"/>
      <c r="PDI85" s="4"/>
      <c r="PDJ85" s="4"/>
      <c r="PDK85" s="4"/>
      <c r="PDL85" s="4"/>
      <c r="PDM85" s="4"/>
      <c r="PDN85" s="4"/>
      <c r="PDO85" s="4"/>
      <c r="PDP85" s="4"/>
      <c r="PDQ85" s="4"/>
      <c r="PDR85" s="4"/>
      <c r="PDS85" s="4"/>
      <c r="PDT85" s="4"/>
      <c r="PDU85" s="4"/>
      <c r="PDV85" s="4"/>
      <c r="PDW85" s="4"/>
      <c r="PDX85" s="4"/>
      <c r="PDY85" s="4"/>
      <c r="PDZ85" s="4"/>
      <c r="PEA85" s="4"/>
      <c r="PEB85" s="4"/>
      <c r="PEC85" s="4"/>
      <c r="PED85" s="4"/>
      <c r="PEE85" s="4"/>
      <c r="PEF85" s="4"/>
      <c r="PEG85" s="4"/>
      <c r="PEH85" s="4"/>
      <c r="PEI85" s="4"/>
      <c r="PEJ85" s="4"/>
      <c r="PEK85" s="4"/>
      <c r="PEL85" s="4"/>
      <c r="PEM85" s="4"/>
      <c r="PEN85" s="4"/>
      <c r="PEO85" s="4"/>
      <c r="PEP85" s="4"/>
      <c r="PEQ85" s="4"/>
      <c r="PER85" s="4"/>
      <c r="PES85" s="4"/>
      <c r="PET85" s="4"/>
      <c r="PEU85" s="4"/>
      <c r="PEV85" s="4"/>
      <c r="PEW85" s="4"/>
      <c r="PEX85" s="4"/>
      <c r="PEY85" s="4"/>
      <c r="PEZ85" s="4"/>
      <c r="PFA85" s="4"/>
      <c r="PFB85" s="4"/>
      <c r="PFC85" s="4"/>
      <c r="PFD85" s="4"/>
      <c r="PFE85" s="4"/>
      <c r="PFF85" s="4"/>
      <c r="PFG85" s="4"/>
      <c r="PFH85" s="4"/>
      <c r="PFI85" s="4"/>
      <c r="PFJ85" s="4"/>
      <c r="PFK85" s="4"/>
      <c r="PFL85" s="4"/>
      <c r="PFM85" s="4"/>
      <c r="PFN85" s="4"/>
      <c r="PFO85" s="4"/>
      <c r="PFP85" s="4"/>
      <c r="PFQ85" s="4"/>
      <c r="PFR85" s="4"/>
      <c r="PFS85" s="4"/>
      <c r="PFT85" s="4"/>
      <c r="PFU85" s="4"/>
      <c r="PFV85" s="4"/>
      <c r="PFW85" s="4"/>
      <c r="PFX85" s="4"/>
      <c r="PFY85" s="4"/>
      <c r="PFZ85" s="4"/>
      <c r="PGA85" s="4"/>
      <c r="PGB85" s="4"/>
      <c r="PGC85" s="4"/>
      <c r="PGD85" s="4"/>
      <c r="PGE85" s="4"/>
      <c r="PGF85" s="4"/>
      <c r="PGG85" s="4"/>
      <c r="PGH85" s="4"/>
      <c r="PGI85" s="4"/>
      <c r="PGJ85" s="4"/>
      <c r="PGK85" s="4"/>
      <c r="PGL85" s="4"/>
      <c r="PGM85" s="4"/>
      <c r="PGN85" s="4"/>
      <c r="PGO85" s="4"/>
      <c r="PGP85" s="4"/>
      <c r="PGQ85" s="4"/>
      <c r="PGR85" s="4"/>
      <c r="PGS85" s="4"/>
      <c r="PGT85" s="4"/>
      <c r="PGU85" s="4"/>
      <c r="PGV85" s="4"/>
      <c r="PGW85" s="4"/>
      <c r="PGX85" s="4"/>
      <c r="PGY85" s="4"/>
      <c r="PGZ85" s="4"/>
      <c r="PHA85" s="4"/>
      <c r="PHB85" s="4"/>
      <c r="PHC85" s="4"/>
      <c r="PHD85" s="4"/>
      <c r="PHE85" s="4"/>
      <c r="PHF85" s="4"/>
      <c r="PHG85" s="4"/>
      <c r="PHH85" s="4"/>
      <c r="PHI85" s="4"/>
      <c r="PHJ85" s="4"/>
      <c r="PHK85" s="4"/>
      <c r="PHL85" s="4"/>
      <c r="PHM85" s="4"/>
      <c r="PHN85" s="4"/>
      <c r="PHO85" s="4"/>
      <c r="PHP85" s="4"/>
      <c r="PHQ85" s="4"/>
      <c r="PHR85" s="4"/>
      <c r="PHS85" s="4"/>
      <c r="PHT85" s="4"/>
      <c r="PHU85" s="4"/>
      <c r="PHV85" s="4"/>
      <c r="PHW85" s="4"/>
      <c r="PHX85" s="4"/>
      <c r="PHY85" s="4"/>
      <c r="PHZ85" s="4"/>
      <c r="PIA85" s="4"/>
      <c r="PIB85" s="4"/>
      <c r="PIC85" s="4"/>
      <c r="PID85" s="4"/>
      <c r="PIE85" s="4"/>
      <c r="PIF85" s="4"/>
      <c r="PIG85" s="4"/>
      <c r="PIH85" s="4"/>
      <c r="PII85" s="4"/>
      <c r="PIJ85" s="4"/>
      <c r="PIK85" s="4"/>
      <c r="PIL85" s="4"/>
      <c r="PIM85" s="4"/>
      <c r="PIN85" s="4"/>
      <c r="PIO85" s="4"/>
      <c r="PIP85" s="4"/>
      <c r="PIQ85" s="4"/>
      <c r="PIR85" s="4"/>
      <c r="PIS85" s="4"/>
      <c r="PIT85" s="4"/>
      <c r="PIU85" s="4"/>
      <c r="PIV85" s="4"/>
      <c r="PIW85" s="4"/>
      <c r="PIX85" s="4"/>
      <c r="PIY85" s="4"/>
      <c r="PIZ85" s="4"/>
      <c r="PJA85" s="4"/>
      <c r="PJB85" s="4"/>
      <c r="PJC85" s="4"/>
      <c r="PJD85" s="4"/>
      <c r="PJE85" s="4"/>
      <c r="PJF85" s="4"/>
      <c r="PJG85" s="4"/>
      <c r="PJH85" s="4"/>
      <c r="PJI85" s="4"/>
      <c r="PJJ85" s="4"/>
      <c r="PJK85" s="4"/>
      <c r="PJL85" s="4"/>
      <c r="PJM85" s="4"/>
      <c r="PJN85" s="4"/>
      <c r="PJO85" s="4"/>
      <c r="PJP85" s="4"/>
      <c r="PJQ85" s="4"/>
      <c r="PJR85" s="4"/>
      <c r="PJS85" s="4"/>
      <c r="PJT85" s="4"/>
      <c r="PJU85" s="4"/>
      <c r="PJV85" s="4"/>
      <c r="PJW85" s="4"/>
      <c r="PJX85" s="4"/>
      <c r="PJY85" s="4"/>
      <c r="PJZ85" s="4"/>
      <c r="PKA85" s="4"/>
      <c r="PKB85" s="4"/>
      <c r="PKC85" s="4"/>
      <c r="PKD85" s="4"/>
      <c r="PKE85" s="4"/>
      <c r="PKF85" s="4"/>
      <c r="PKG85" s="4"/>
      <c r="PKH85" s="4"/>
      <c r="PKI85" s="4"/>
      <c r="PKJ85" s="4"/>
      <c r="PKK85" s="4"/>
      <c r="PKL85" s="4"/>
      <c r="PKM85" s="4"/>
      <c r="PKN85" s="4"/>
      <c r="PKO85" s="4"/>
      <c r="PKP85" s="4"/>
      <c r="PKQ85" s="4"/>
      <c r="PKR85" s="4"/>
      <c r="PKS85" s="4"/>
      <c r="PKT85" s="4"/>
      <c r="PKU85" s="4"/>
      <c r="PKV85" s="4"/>
      <c r="PKW85" s="4"/>
      <c r="PKX85" s="4"/>
      <c r="PKY85" s="4"/>
      <c r="PKZ85" s="4"/>
      <c r="PLA85" s="4"/>
      <c r="PLB85" s="4"/>
      <c r="PLC85" s="4"/>
      <c r="PLD85" s="4"/>
      <c r="PLE85" s="4"/>
      <c r="PLF85" s="4"/>
      <c r="PLG85" s="4"/>
      <c r="PLH85" s="4"/>
      <c r="PLI85" s="4"/>
      <c r="PLJ85" s="4"/>
      <c r="PLK85" s="4"/>
      <c r="PLL85" s="4"/>
      <c r="PLM85" s="4"/>
      <c r="PLN85" s="4"/>
      <c r="PLO85" s="4"/>
      <c r="PLP85" s="4"/>
      <c r="PLQ85" s="4"/>
      <c r="PLR85" s="4"/>
      <c r="PLS85" s="4"/>
      <c r="PLT85" s="4"/>
      <c r="PLU85" s="4"/>
      <c r="PLV85" s="4"/>
      <c r="PLW85" s="4"/>
      <c r="PLX85" s="4"/>
      <c r="PLY85" s="4"/>
      <c r="PLZ85" s="4"/>
      <c r="PMA85" s="4"/>
      <c r="PMB85" s="4"/>
      <c r="PMC85" s="4"/>
      <c r="PMD85" s="4"/>
      <c r="PME85" s="4"/>
      <c r="PMF85" s="4"/>
      <c r="PMG85" s="4"/>
      <c r="PMH85" s="4"/>
      <c r="PMI85" s="4"/>
      <c r="PMJ85" s="4"/>
      <c r="PMK85" s="4"/>
      <c r="PML85" s="4"/>
      <c r="PMM85" s="4"/>
      <c r="PMN85" s="4"/>
      <c r="PMO85" s="4"/>
      <c r="PMP85" s="4"/>
      <c r="PMQ85" s="4"/>
      <c r="PMR85" s="4"/>
      <c r="PMS85" s="4"/>
      <c r="PMT85" s="4"/>
      <c r="PMU85" s="4"/>
      <c r="PMV85" s="4"/>
      <c r="PMW85" s="4"/>
      <c r="PMX85" s="4"/>
      <c r="PMY85" s="4"/>
      <c r="PMZ85" s="4"/>
      <c r="PNA85" s="4"/>
      <c r="PNB85" s="4"/>
      <c r="PNC85" s="4"/>
      <c r="PND85" s="4"/>
      <c r="PNE85" s="4"/>
      <c r="PNF85" s="4"/>
      <c r="PNG85" s="4"/>
      <c r="PNH85" s="4"/>
      <c r="PNI85" s="4"/>
      <c r="PNJ85" s="4"/>
      <c r="PNK85" s="4"/>
      <c r="PNL85" s="4"/>
      <c r="PNM85" s="4"/>
      <c r="PNN85" s="4"/>
      <c r="PNO85" s="4"/>
      <c r="PNP85" s="4"/>
      <c r="PNQ85" s="4"/>
      <c r="PNR85" s="4"/>
      <c r="PNS85" s="4"/>
      <c r="PNT85" s="4"/>
      <c r="PNU85" s="4"/>
      <c r="PNV85" s="4"/>
      <c r="PNW85" s="4"/>
      <c r="PNX85" s="4"/>
      <c r="PNY85" s="4"/>
      <c r="PNZ85" s="4"/>
      <c r="POA85" s="4"/>
      <c r="POB85" s="4"/>
      <c r="POC85" s="4"/>
      <c r="POD85" s="4"/>
      <c r="POE85" s="4"/>
      <c r="POF85" s="4"/>
      <c r="POG85" s="4"/>
      <c r="POH85" s="4"/>
      <c r="POI85" s="4"/>
      <c r="POJ85" s="4"/>
      <c r="POK85" s="4"/>
      <c r="POL85" s="4"/>
      <c r="POM85" s="4"/>
      <c r="PON85" s="4"/>
      <c r="POO85" s="4"/>
      <c r="POP85" s="4"/>
      <c r="POQ85" s="4"/>
      <c r="POR85" s="4"/>
      <c r="POS85" s="4"/>
      <c r="POT85" s="4"/>
      <c r="POU85" s="4"/>
      <c r="POV85" s="4"/>
      <c r="POW85" s="4"/>
      <c r="POX85" s="4"/>
      <c r="POY85" s="4"/>
      <c r="POZ85" s="4"/>
      <c r="PPA85" s="4"/>
      <c r="PPB85" s="4"/>
      <c r="PPC85" s="4"/>
      <c r="PPD85" s="4"/>
      <c r="PPE85" s="4"/>
      <c r="PPF85" s="4"/>
      <c r="PPG85" s="4"/>
      <c r="PPH85" s="4"/>
      <c r="PPI85" s="4"/>
      <c r="PPJ85" s="4"/>
      <c r="PPK85" s="4"/>
      <c r="PPL85" s="4"/>
      <c r="PPM85" s="4"/>
      <c r="PPN85" s="4"/>
      <c r="PPO85" s="4"/>
      <c r="PPP85" s="4"/>
      <c r="PPQ85" s="4"/>
      <c r="PPR85" s="4"/>
      <c r="PPS85" s="4"/>
      <c r="PPT85" s="4"/>
      <c r="PPU85" s="4"/>
      <c r="PPV85" s="4"/>
      <c r="PPW85" s="4"/>
      <c r="PPX85" s="4"/>
      <c r="PPY85" s="4"/>
      <c r="PPZ85" s="4"/>
      <c r="PQA85" s="4"/>
      <c r="PQB85" s="4"/>
      <c r="PQC85" s="4"/>
      <c r="PQD85" s="4"/>
      <c r="PQE85" s="4"/>
      <c r="PQF85" s="4"/>
      <c r="PQG85" s="4"/>
      <c r="PQH85" s="4"/>
      <c r="PQI85" s="4"/>
      <c r="PQJ85" s="4"/>
      <c r="PQK85" s="4"/>
      <c r="PQL85" s="4"/>
      <c r="PQM85" s="4"/>
      <c r="PQN85" s="4"/>
      <c r="PQO85" s="4"/>
      <c r="PQP85" s="4"/>
      <c r="PQQ85" s="4"/>
      <c r="PQR85" s="4"/>
      <c r="PQS85" s="4"/>
      <c r="PQT85" s="4"/>
      <c r="PQU85" s="4"/>
      <c r="PQV85" s="4"/>
      <c r="PQW85" s="4"/>
      <c r="PQX85" s="4"/>
      <c r="PQY85" s="4"/>
      <c r="PQZ85" s="4"/>
      <c r="PRA85" s="4"/>
      <c r="PRB85" s="4"/>
      <c r="PRC85" s="4"/>
      <c r="PRD85" s="4"/>
      <c r="PRE85" s="4"/>
      <c r="PRF85" s="4"/>
      <c r="PRG85" s="4"/>
      <c r="PRH85" s="4"/>
      <c r="PRI85" s="4"/>
      <c r="PRJ85" s="4"/>
      <c r="PRK85" s="4"/>
      <c r="PRL85" s="4"/>
      <c r="PRM85" s="4"/>
      <c r="PRN85" s="4"/>
      <c r="PRO85" s="4"/>
      <c r="PRP85" s="4"/>
      <c r="PRQ85" s="4"/>
      <c r="PRR85" s="4"/>
      <c r="PRS85" s="4"/>
      <c r="PRT85" s="4"/>
      <c r="PRU85" s="4"/>
      <c r="PRV85" s="4"/>
      <c r="PRW85" s="4"/>
      <c r="PRX85" s="4"/>
      <c r="PRY85" s="4"/>
      <c r="PRZ85" s="4"/>
      <c r="PSA85" s="4"/>
      <c r="PSB85" s="4"/>
      <c r="PSC85" s="4"/>
      <c r="PSD85" s="4"/>
      <c r="PSE85" s="4"/>
      <c r="PSF85" s="4"/>
      <c r="PSG85" s="4"/>
      <c r="PSH85" s="4"/>
      <c r="PSI85" s="4"/>
      <c r="PSJ85" s="4"/>
      <c r="PSK85" s="4"/>
      <c r="PSL85" s="4"/>
      <c r="PSM85" s="4"/>
      <c r="PSN85" s="4"/>
      <c r="PSO85" s="4"/>
      <c r="PSP85" s="4"/>
      <c r="PSQ85" s="4"/>
      <c r="PSR85" s="4"/>
      <c r="PSS85" s="4"/>
      <c r="PST85" s="4"/>
      <c r="PSU85" s="4"/>
      <c r="PSV85" s="4"/>
      <c r="PSW85" s="4"/>
      <c r="PSX85" s="4"/>
      <c r="PSY85" s="4"/>
      <c r="PSZ85" s="4"/>
      <c r="PTA85" s="4"/>
      <c r="PTB85" s="4"/>
      <c r="PTC85" s="4"/>
      <c r="PTD85" s="4"/>
      <c r="PTE85" s="4"/>
      <c r="PTF85" s="4"/>
      <c r="PTG85" s="4"/>
      <c r="PTH85" s="4"/>
      <c r="PTI85" s="4"/>
      <c r="PTJ85" s="4"/>
      <c r="PTK85" s="4"/>
      <c r="PTL85" s="4"/>
      <c r="PTM85" s="4"/>
      <c r="PTN85" s="4"/>
      <c r="PTO85" s="4"/>
      <c r="PTP85" s="4"/>
      <c r="PTQ85" s="4"/>
      <c r="PTR85" s="4"/>
      <c r="PTS85" s="4"/>
      <c r="PTT85" s="4"/>
      <c r="PTU85" s="4"/>
      <c r="PTV85" s="4"/>
      <c r="PTW85" s="4"/>
      <c r="PTX85" s="4"/>
      <c r="PTY85" s="4"/>
      <c r="PTZ85" s="4"/>
      <c r="PUA85" s="4"/>
      <c r="PUB85" s="4"/>
      <c r="PUC85" s="4"/>
      <c r="PUD85" s="4"/>
      <c r="PUE85" s="4"/>
      <c r="PUF85" s="4"/>
      <c r="PUG85" s="4"/>
      <c r="PUH85" s="4"/>
      <c r="PUI85" s="4"/>
      <c r="PUJ85" s="4"/>
      <c r="PUK85" s="4"/>
      <c r="PUL85" s="4"/>
      <c r="PUM85" s="4"/>
      <c r="PUN85" s="4"/>
      <c r="PUO85" s="4"/>
      <c r="PUP85" s="4"/>
      <c r="PUQ85" s="4"/>
      <c r="PUR85" s="4"/>
      <c r="PUS85" s="4"/>
      <c r="PUT85" s="4"/>
      <c r="PUU85" s="4"/>
      <c r="PUV85" s="4"/>
      <c r="PUW85" s="4"/>
      <c r="PUX85" s="4"/>
      <c r="PUY85" s="4"/>
      <c r="PUZ85" s="4"/>
      <c r="PVA85" s="4"/>
      <c r="PVB85" s="4"/>
      <c r="PVC85" s="4"/>
      <c r="PVD85" s="4"/>
      <c r="PVE85" s="4"/>
      <c r="PVF85" s="4"/>
      <c r="PVG85" s="4"/>
      <c r="PVH85" s="4"/>
      <c r="PVI85" s="4"/>
      <c r="PVJ85" s="4"/>
      <c r="PVK85" s="4"/>
      <c r="PVL85" s="4"/>
      <c r="PVM85" s="4"/>
      <c r="PVN85" s="4"/>
      <c r="PVO85" s="4"/>
      <c r="PVP85" s="4"/>
      <c r="PVQ85" s="4"/>
      <c r="PVR85" s="4"/>
      <c r="PVS85" s="4"/>
      <c r="PVT85" s="4"/>
      <c r="PVU85" s="4"/>
      <c r="PVV85" s="4"/>
      <c r="PVW85" s="4"/>
      <c r="PVX85" s="4"/>
      <c r="PVY85" s="4"/>
      <c r="PVZ85" s="4"/>
      <c r="PWA85" s="4"/>
      <c r="PWB85" s="4"/>
      <c r="PWC85" s="4"/>
      <c r="PWD85" s="4"/>
      <c r="PWE85" s="4"/>
      <c r="PWF85" s="4"/>
      <c r="PWG85" s="4"/>
      <c r="PWH85" s="4"/>
      <c r="PWI85" s="4"/>
      <c r="PWJ85" s="4"/>
      <c r="PWK85" s="4"/>
      <c r="PWL85" s="4"/>
      <c r="PWM85" s="4"/>
      <c r="PWN85" s="4"/>
      <c r="PWO85" s="4"/>
      <c r="PWP85" s="4"/>
      <c r="PWQ85" s="4"/>
      <c r="PWR85" s="4"/>
      <c r="PWS85" s="4"/>
      <c r="PWT85" s="4"/>
      <c r="PWU85" s="4"/>
      <c r="PWV85" s="4"/>
      <c r="PWW85" s="4"/>
      <c r="PWX85" s="4"/>
      <c r="PWY85" s="4"/>
      <c r="PWZ85" s="4"/>
      <c r="PXA85" s="4"/>
      <c r="PXB85" s="4"/>
      <c r="PXC85" s="4"/>
      <c r="PXD85" s="4"/>
      <c r="PXE85" s="4"/>
      <c r="PXF85" s="4"/>
      <c r="PXG85" s="4"/>
      <c r="PXH85" s="4"/>
      <c r="PXI85" s="4"/>
      <c r="PXJ85" s="4"/>
      <c r="PXK85" s="4"/>
      <c r="PXL85" s="4"/>
      <c r="PXM85" s="4"/>
      <c r="PXN85" s="4"/>
      <c r="PXO85" s="4"/>
      <c r="PXP85" s="4"/>
      <c r="PXQ85" s="4"/>
      <c r="PXR85" s="4"/>
      <c r="PXS85" s="4"/>
      <c r="PXT85" s="4"/>
      <c r="PXU85" s="4"/>
      <c r="PXV85" s="4"/>
      <c r="PXW85" s="4"/>
      <c r="PXX85" s="4"/>
      <c r="PXY85" s="4"/>
      <c r="PXZ85" s="4"/>
      <c r="PYA85" s="4"/>
      <c r="PYB85" s="4"/>
      <c r="PYC85" s="4"/>
      <c r="PYD85" s="4"/>
      <c r="PYE85" s="4"/>
      <c r="PYF85" s="4"/>
      <c r="PYG85" s="4"/>
      <c r="PYH85" s="4"/>
      <c r="PYI85" s="4"/>
      <c r="PYJ85" s="4"/>
      <c r="PYK85" s="4"/>
      <c r="PYL85" s="4"/>
      <c r="PYM85" s="4"/>
      <c r="PYN85" s="4"/>
      <c r="PYO85" s="4"/>
      <c r="PYP85" s="4"/>
      <c r="PYQ85" s="4"/>
      <c r="PYR85" s="4"/>
      <c r="PYS85" s="4"/>
      <c r="PYT85" s="4"/>
      <c r="PYU85" s="4"/>
      <c r="PYV85" s="4"/>
      <c r="PYW85" s="4"/>
      <c r="PYX85" s="4"/>
      <c r="PYY85" s="4"/>
      <c r="PYZ85" s="4"/>
      <c r="PZA85" s="4"/>
      <c r="PZB85" s="4"/>
      <c r="PZC85" s="4"/>
      <c r="PZD85" s="4"/>
      <c r="PZE85" s="4"/>
      <c r="PZF85" s="4"/>
      <c r="PZG85" s="4"/>
      <c r="PZH85" s="4"/>
      <c r="PZI85" s="4"/>
      <c r="PZJ85" s="4"/>
      <c r="PZK85" s="4"/>
      <c r="PZL85" s="4"/>
      <c r="PZM85" s="4"/>
      <c r="PZN85" s="4"/>
      <c r="PZO85" s="4"/>
      <c r="PZP85" s="4"/>
      <c r="PZQ85" s="4"/>
      <c r="PZR85" s="4"/>
      <c r="PZS85" s="4"/>
      <c r="PZT85" s="4"/>
      <c r="PZU85" s="4"/>
      <c r="PZV85" s="4"/>
      <c r="PZW85" s="4"/>
      <c r="PZX85" s="4"/>
      <c r="PZY85" s="4"/>
      <c r="PZZ85" s="4"/>
      <c r="QAA85" s="4"/>
      <c r="QAB85" s="4"/>
      <c r="QAC85" s="4"/>
      <c r="QAD85" s="4"/>
      <c r="QAE85" s="4"/>
      <c r="QAF85" s="4"/>
      <c r="QAG85" s="4"/>
      <c r="QAH85" s="4"/>
      <c r="QAI85" s="4"/>
      <c r="QAJ85" s="4"/>
      <c r="QAK85" s="4"/>
      <c r="QAL85" s="4"/>
      <c r="QAM85" s="4"/>
      <c r="QAN85" s="4"/>
      <c r="QAO85" s="4"/>
      <c r="QAP85" s="4"/>
      <c r="QAQ85" s="4"/>
      <c r="QAR85" s="4"/>
      <c r="QAS85" s="4"/>
      <c r="QAT85" s="4"/>
      <c r="QAU85" s="4"/>
      <c r="QAV85" s="4"/>
      <c r="QAW85" s="4"/>
      <c r="QAX85" s="4"/>
      <c r="QAY85" s="4"/>
      <c r="QAZ85" s="4"/>
      <c r="QBA85" s="4"/>
      <c r="QBB85" s="4"/>
      <c r="QBC85" s="4"/>
      <c r="QBD85" s="4"/>
      <c r="QBE85" s="4"/>
      <c r="QBF85" s="4"/>
      <c r="QBG85" s="4"/>
      <c r="QBH85" s="4"/>
      <c r="QBI85" s="4"/>
      <c r="QBJ85" s="4"/>
      <c r="QBK85" s="4"/>
      <c r="QBL85" s="4"/>
      <c r="QBM85" s="4"/>
      <c r="QBN85" s="4"/>
      <c r="QBO85" s="4"/>
      <c r="QBP85" s="4"/>
      <c r="QBQ85" s="4"/>
      <c r="QBR85" s="4"/>
      <c r="QBS85" s="4"/>
      <c r="QBT85" s="4"/>
      <c r="QBU85" s="4"/>
      <c r="QBV85" s="4"/>
      <c r="QBW85" s="4"/>
      <c r="QBX85" s="4"/>
      <c r="QBY85" s="4"/>
      <c r="QBZ85" s="4"/>
      <c r="QCA85" s="4"/>
      <c r="QCB85" s="4"/>
      <c r="QCC85" s="4"/>
      <c r="QCD85" s="4"/>
      <c r="QCE85" s="4"/>
      <c r="QCF85" s="4"/>
      <c r="QCG85" s="4"/>
      <c r="QCH85" s="4"/>
      <c r="QCI85" s="4"/>
      <c r="QCJ85" s="4"/>
      <c r="QCK85" s="4"/>
      <c r="QCL85" s="4"/>
      <c r="QCM85" s="4"/>
      <c r="QCN85" s="4"/>
      <c r="QCO85" s="4"/>
      <c r="QCP85" s="4"/>
      <c r="QCQ85" s="4"/>
      <c r="QCR85" s="4"/>
      <c r="QCS85" s="4"/>
      <c r="QCT85" s="4"/>
      <c r="QCU85" s="4"/>
      <c r="QCV85" s="4"/>
      <c r="QCW85" s="4"/>
      <c r="QCX85" s="4"/>
      <c r="QCY85" s="4"/>
      <c r="QCZ85" s="4"/>
      <c r="QDA85" s="4"/>
      <c r="QDB85" s="4"/>
      <c r="QDC85" s="4"/>
      <c r="QDD85" s="4"/>
      <c r="QDE85" s="4"/>
      <c r="QDF85" s="4"/>
      <c r="QDG85" s="4"/>
      <c r="QDH85" s="4"/>
      <c r="QDI85" s="4"/>
      <c r="QDJ85" s="4"/>
      <c r="QDK85" s="4"/>
      <c r="QDL85" s="4"/>
      <c r="QDM85" s="4"/>
      <c r="QDN85" s="4"/>
      <c r="QDO85" s="4"/>
      <c r="QDP85" s="4"/>
      <c r="QDQ85" s="4"/>
      <c r="QDR85" s="4"/>
      <c r="QDS85" s="4"/>
      <c r="QDT85" s="4"/>
      <c r="QDU85" s="4"/>
      <c r="QDV85" s="4"/>
      <c r="QDW85" s="4"/>
      <c r="QDX85" s="4"/>
      <c r="QDY85" s="4"/>
      <c r="QDZ85" s="4"/>
      <c r="QEA85" s="4"/>
      <c r="QEB85" s="4"/>
      <c r="QEC85" s="4"/>
      <c r="QED85" s="4"/>
      <c r="QEE85" s="4"/>
      <c r="QEF85" s="4"/>
      <c r="QEG85" s="4"/>
      <c r="QEH85" s="4"/>
      <c r="QEI85" s="4"/>
      <c r="QEJ85" s="4"/>
      <c r="QEK85" s="4"/>
      <c r="QEL85" s="4"/>
      <c r="QEM85" s="4"/>
      <c r="QEN85" s="4"/>
      <c r="QEO85" s="4"/>
      <c r="QEP85" s="4"/>
      <c r="QEQ85" s="4"/>
      <c r="QER85" s="4"/>
      <c r="QES85" s="4"/>
      <c r="QET85" s="4"/>
      <c r="QEU85" s="4"/>
      <c r="QEV85" s="4"/>
      <c r="QEW85" s="4"/>
      <c r="QEX85" s="4"/>
      <c r="QEY85" s="4"/>
      <c r="QEZ85" s="4"/>
      <c r="QFA85" s="4"/>
      <c r="QFB85" s="4"/>
      <c r="QFC85" s="4"/>
      <c r="QFD85" s="4"/>
      <c r="QFE85" s="4"/>
      <c r="QFF85" s="4"/>
      <c r="QFG85" s="4"/>
      <c r="QFH85" s="4"/>
      <c r="QFI85" s="4"/>
      <c r="QFJ85" s="4"/>
      <c r="QFK85" s="4"/>
      <c r="QFL85" s="4"/>
      <c r="QFM85" s="4"/>
      <c r="QFN85" s="4"/>
      <c r="QFO85" s="4"/>
      <c r="QFP85" s="4"/>
      <c r="QFQ85" s="4"/>
      <c r="QFR85" s="4"/>
      <c r="QFS85" s="4"/>
      <c r="QFT85" s="4"/>
      <c r="QFU85" s="4"/>
      <c r="QFV85" s="4"/>
      <c r="QFW85" s="4"/>
      <c r="QFX85" s="4"/>
      <c r="QFY85" s="4"/>
      <c r="QFZ85" s="4"/>
      <c r="QGA85" s="4"/>
      <c r="QGB85" s="4"/>
      <c r="QGC85" s="4"/>
      <c r="QGD85" s="4"/>
      <c r="QGE85" s="4"/>
      <c r="QGF85" s="4"/>
      <c r="QGG85" s="4"/>
      <c r="QGH85" s="4"/>
      <c r="QGI85" s="4"/>
      <c r="QGJ85" s="4"/>
      <c r="QGK85" s="4"/>
      <c r="QGL85" s="4"/>
      <c r="QGM85" s="4"/>
      <c r="QGN85" s="4"/>
      <c r="QGO85" s="4"/>
      <c r="QGP85" s="4"/>
      <c r="QGQ85" s="4"/>
      <c r="QGR85" s="4"/>
      <c r="QGS85" s="4"/>
      <c r="QGT85" s="4"/>
      <c r="QGU85" s="4"/>
      <c r="QGV85" s="4"/>
      <c r="QGW85" s="4"/>
      <c r="QGX85" s="4"/>
      <c r="QGY85" s="4"/>
      <c r="QGZ85" s="4"/>
      <c r="QHA85" s="4"/>
      <c r="QHB85" s="4"/>
      <c r="QHC85" s="4"/>
      <c r="QHD85" s="4"/>
      <c r="QHE85" s="4"/>
      <c r="QHF85" s="4"/>
      <c r="QHG85" s="4"/>
      <c r="QHH85" s="4"/>
      <c r="QHI85" s="4"/>
      <c r="QHJ85" s="4"/>
      <c r="QHK85" s="4"/>
      <c r="QHL85" s="4"/>
      <c r="QHM85" s="4"/>
      <c r="QHN85" s="4"/>
      <c r="QHO85" s="4"/>
      <c r="QHP85" s="4"/>
      <c r="QHQ85" s="4"/>
      <c r="QHR85" s="4"/>
      <c r="QHS85" s="4"/>
      <c r="QHT85" s="4"/>
      <c r="QHU85" s="4"/>
      <c r="QHV85" s="4"/>
      <c r="QHW85" s="4"/>
      <c r="QHX85" s="4"/>
      <c r="QHY85" s="4"/>
      <c r="QHZ85" s="4"/>
      <c r="QIA85" s="4"/>
      <c r="QIB85" s="4"/>
      <c r="QIC85" s="4"/>
      <c r="QID85" s="4"/>
      <c r="QIE85" s="4"/>
      <c r="QIF85" s="4"/>
      <c r="QIG85" s="4"/>
      <c r="QIH85" s="4"/>
      <c r="QII85" s="4"/>
      <c r="QIJ85" s="4"/>
      <c r="QIK85" s="4"/>
      <c r="QIL85" s="4"/>
      <c r="QIM85" s="4"/>
      <c r="QIN85" s="4"/>
      <c r="QIO85" s="4"/>
      <c r="QIP85" s="4"/>
      <c r="QIQ85" s="4"/>
      <c r="QIR85" s="4"/>
      <c r="QIS85" s="4"/>
      <c r="QIT85" s="4"/>
      <c r="QIU85" s="4"/>
      <c r="QIV85" s="4"/>
      <c r="QIW85" s="4"/>
      <c r="QIX85" s="4"/>
      <c r="QIY85" s="4"/>
      <c r="QIZ85" s="4"/>
      <c r="QJA85" s="4"/>
      <c r="QJB85" s="4"/>
      <c r="QJC85" s="4"/>
      <c r="QJD85" s="4"/>
      <c r="QJE85" s="4"/>
      <c r="QJF85" s="4"/>
      <c r="QJG85" s="4"/>
      <c r="QJH85" s="4"/>
      <c r="QJI85" s="4"/>
      <c r="QJJ85" s="4"/>
      <c r="QJK85" s="4"/>
      <c r="QJL85" s="4"/>
      <c r="QJM85" s="4"/>
      <c r="QJN85" s="4"/>
      <c r="QJO85" s="4"/>
      <c r="QJP85" s="4"/>
      <c r="QJQ85" s="4"/>
      <c r="QJR85" s="4"/>
      <c r="QJS85" s="4"/>
      <c r="QJT85" s="4"/>
      <c r="QJU85" s="4"/>
      <c r="QJV85" s="4"/>
      <c r="QJW85" s="4"/>
      <c r="QJX85" s="4"/>
      <c r="QJY85" s="4"/>
      <c r="QJZ85" s="4"/>
      <c r="QKA85" s="4"/>
      <c r="QKB85" s="4"/>
      <c r="QKC85" s="4"/>
      <c r="QKD85" s="4"/>
      <c r="QKE85" s="4"/>
      <c r="QKF85" s="4"/>
      <c r="QKG85" s="4"/>
      <c r="QKH85" s="4"/>
      <c r="QKI85" s="4"/>
      <c r="QKJ85" s="4"/>
      <c r="QKK85" s="4"/>
      <c r="QKL85" s="4"/>
      <c r="QKM85" s="4"/>
      <c r="QKN85" s="4"/>
      <c r="QKO85" s="4"/>
      <c r="QKP85" s="4"/>
      <c r="QKQ85" s="4"/>
      <c r="QKR85" s="4"/>
      <c r="QKS85" s="4"/>
      <c r="QKT85" s="4"/>
      <c r="QKU85" s="4"/>
      <c r="QKV85" s="4"/>
      <c r="QKW85" s="4"/>
      <c r="QKX85" s="4"/>
      <c r="QKY85" s="4"/>
      <c r="QKZ85" s="4"/>
      <c r="QLA85" s="4"/>
      <c r="QLB85" s="4"/>
      <c r="QLC85" s="4"/>
      <c r="QLD85" s="4"/>
      <c r="QLE85" s="4"/>
      <c r="QLF85" s="4"/>
      <c r="QLG85" s="4"/>
      <c r="QLH85" s="4"/>
      <c r="QLI85" s="4"/>
      <c r="QLJ85" s="4"/>
      <c r="QLK85" s="4"/>
      <c r="QLL85" s="4"/>
      <c r="QLM85" s="4"/>
      <c r="QLN85" s="4"/>
      <c r="QLO85" s="4"/>
      <c r="QLP85" s="4"/>
      <c r="QLQ85" s="4"/>
      <c r="QLR85" s="4"/>
      <c r="QLS85" s="4"/>
      <c r="QLT85" s="4"/>
      <c r="QLU85" s="4"/>
      <c r="QLV85" s="4"/>
      <c r="QLW85" s="4"/>
      <c r="QLX85" s="4"/>
      <c r="QLY85" s="4"/>
      <c r="QLZ85" s="4"/>
      <c r="QMA85" s="4"/>
      <c r="QMB85" s="4"/>
      <c r="QMC85" s="4"/>
      <c r="QMD85" s="4"/>
      <c r="QME85" s="4"/>
      <c r="QMF85" s="4"/>
      <c r="QMG85" s="4"/>
      <c r="QMH85" s="4"/>
      <c r="QMI85" s="4"/>
      <c r="QMJ85" s="4"/>
      <c r="QMK85" s="4"/>
      <c r="QML85" s="4"/>
      <c r="QMM85" s="4"/>
      <c r="QMN85" s="4"/>
      <c r="QMO85" s="4"/>
      <c r="QMP85" s="4"/>
      <c r="QMQ85" s="4"/>
      <c r="QMR85" s="4"/>
      <c r="QMS85" s="4"/>
      <c r="QMT85" s="4"/>
      <c r="QMU85" s="4"/>
      <c r="QMV85" s="4"/>
      <c r="QMW85" s="4"/>
      <c r="QMX85" s="4"/>
      <c r="QMY85" s="4"/>
      <c r="QMZ85" s="4"/>
      <c r="QNA85" s="4"/>
      <c r="QNB85" s="4"/>
      <c r="QNC85" s="4"/>
      <c r="QND85" s="4"/>
      <c r="QNE85" s="4"/>
      <c r="QNF85" s="4"/>
      <c r="QNG85" s="4"/>
      <c r="QNH85" s="4"/>
      <c r="QNI85" s="4"/>
      <c r="QNJ85" s="4"/>
      <c r="QNK85" s="4"/>
      <c r="QNL85" s="4"/>
      <c r="QNM85" s="4"/>
      <c r="QNN85" s="4"/>
      <c r="QNO85" s="4"/>
      <c r="QNP85" s="4"/>
      <c r="QNQ85" s="4"/>
      <c r="QNR85" s="4"/>
      <c r="QNS85" s="4"/>
      <c r="QNT85" s="4"/>
      <c r="QNU85" s="4"/>
      <c r="QNV85" s="4"/>
      <c r="QNW85" s="4"/>
      <c r="QNX85" s="4"/>
      <c r="QNY85" s="4"/>
      <c r="QNZ85" s="4"/>
      <c r="QOA85" s="4"/>
      <c r="QOB85" s="4"/>
      <c r="QOC85" s="4"/>
      <c r="QOD85" s="4"/>
      <c r="QOE85" s="4"/>
      <c r="QOF85" s="4"/>
      <c r="QOG85" s="4"/>
      <c r="QOH85" s="4"/>
      <c r="QOI85" s="4"/>
      <c r="QOJ85" s="4"/>
      <c r="QOK85" s="4"/>
      <c r="QOL85" s="4"/>
      <c r="QOM85" s="4"/>
      <c r="QON85" s="4"/>
      <c r="QOO85" s="4"/>
      <c r="QOP85" s="4"/>
      <c r="QOQ85" s="4"/>
      <c r="QOR85" s="4"/>
      <c r="QOS85" s="4"/>
      <c r="QOT85" s="4"/>
      <c r="QOU85" s="4"/>
      <c r="QOV85" s="4"/>
      <c r="QOW85" s="4"/>
      <c r="QOX85" s="4"/>
      <c r="QOY85" s="4"/>
      <c r="QOZ85" s="4"/>
      <c r="QPA85" s="4"/>
      <c r="QPB85" s="4"/>
      <c r="QPC85" s="4"/>
      <c r="QPD85" s="4"/>
      <c r="QPE85" s="4"/>
      <c r="QPF85" s="4"/>
      <c r="QPG85" s="4"/>
      <c r="QPH85" s="4"/>
      <c r="QPI85" s="4"/>
      <c r="QPJ85" s="4"/>
      <c r="QPK85" s="4"/>
      <c r="QPL85" s="4"/>
      <c r="QPM85" s="4"/>
      <c r="QPN85" s="4"/>
      <c r="QPO85" s="4"/>
      <c r="QPP85" s="4"/>
      <c r="QPQ85" s="4"/>
      <c r="QPR85" s="4"/>
      <c r="QPS85" s="4"/>
      <c r="QPT85" s="4"/>
      <c r="QPU85" s="4"/>
      <c r="QPV85" s="4"/>
      <c r="QPW85" s="4"/>
      <c r="QPX85" s="4"/>
      <c r="QPY85" s="4"/>
      <c r="QPZ85" s="4"/>
      <c r="QQA85" s="4"/>
      <c r="QQB85" s="4"/>
      <c r="QQC85" s="4"/>
      <c r="QQD85" s="4"/>
      <c r="QQE85" s="4"/>
      <c r="QQF85" s="4"/>
      <c r="QQG85" s="4"/>
      <c r="QQH85" s="4"/>
      <c r="QQI85" s="4"/>
      <c r="QQJ85" s="4"/>
      <c r="QQK85" s="4"/>
      <c r="QQL85" s="4"/>
      <c r="QQM85" s="4"/>
      <c r="QQN85" s="4"/>
      <c r="QQO85" s="4"/>
      <c r="QQP85" s="4"/>
      <c r="QQQ85" s="4"/>
      <c r="QQR85" s="4"/>
      <c r="QQS85" s="4"/>
      <c r="QQT85" s="4"/>
      <c r="QQU85" s="4"/>
      <c r="QQV85" s="4"/>
      <c r="QQW85" s="4"/>
      <c r="QQX85" s="4"/>
      <c r="QQY85" s="4"/>
      <c r="QQZ85" s="4"/>
      <c r="QRA85" s="4"/>
      <c r="QRB85" s="4"/>
      <c r="QRC85" s="4"/>
      <c r="QRD85" s="4"/>
      <c r="QRE85" s="4"/>
      <c r="QRF85" s="4"/>
      <c r="QRG85" s="4"/>
      <c r="QRH85" s="4"/>
      <c r="QRI85" s="4"/>
      <c r="QRJ85" s="4"/>
      <c r="QRK85" s="4"/>
      <c r="QRL85" s="4"/>
      <c r="QRM85" s="4"/>
      <c r="QRN85" s="4"/>
      <c r="QRO85" s="4"/>
      <c r="QRP85" s="4"/>
      <c r="QRQ85" s="4"/>
      <c r="QRR85" s="4"/>
      <c r="QRS85" s="4"/>
      <c r="QRT85" s="4"/>
      <c r="QRU85" s="4"/>
      <c r="QRV85" s="4"/>
      <c r="QRW85" s="4"/>
      <c r="QRX85" s="4"/>
      <c r="QRY85" s="4"/>
      <c r="QRZ85" s="4"/>
      <c r="QSA85" s="4"/>
      <c r="QSB85" s="4"/>
      <c r="QSC85" s="4"/>
      <c r="QSD85" s="4"/>
      <c r="QSE85" s="4"/>
      <c r="QSF85" s="4"/>
      <c r="QSG85" s="4"/>
      <c r="QSH85" s="4"/>
      <c r="QSI85" s="4"/>
      <c r="QSJ85" s="4"/>
      <c r="QSK85" s="4"/>
      <c r="QSL85" s="4"/>
      <c r="QSM85" s="4"/>
      <c r="QSN85" s="4"/>
      <c r="QSO85" s="4"/>
      <c r="QSP85" s="4"/>
      <c r="QSQ85" s="4"/>
      <c r="QSR85" s="4"/>
      <c r="QSS85" s="4"/>
      <c r="QST85" s="4"/>
      <c r="QSU85" s="4"/>
      <c r="QSV85" s="4"/>
      <c r="QSW85" s="4"/>
      <c r="QSX85" s="4"/>
      <c r="QSY85" s="4"/>
      <c r="QSZ85" s="4"/>
      <c r="QTA85" s="4"/>
      <c r="QTB85" s="4"/>
      <c r="QTC85" s="4"/>
      <c r="QTD85" s="4"/>
      <c r="QTE85" s="4"/>
      <c r="QTF85" s="4"/>
      <c r="QTG85" s="4"/>
      <c r="QTH85" s="4"/>
      <c r="QTI85" s="4"/>
      <c r="QTJ85" s="4"/>
      <c r="QTK85" s="4"/>
      <c r="QTL85" s="4"/>
      <c r="QTM85" s="4"/>
      <c r="QTN85" s="4"/>
      <c r="QTO85" s="4"/>
      <c r="QTP85" s="4"/>
      <c r="QTQ85" s="4"/>
      <c r="QTR85" s="4"/>
      <c r="QTS85" s="4"/>
      <c r="QTT85" s="4"/>
      <c r="QTU85" s="4"/>
      <c r="QTV85" s="4"/>
      <c r="QTW85" s="4"/>
      <c r="QTX85" s="4"/>
      <c r="QTY85" s="4"/>
      <c r="QTZ85" s="4"/>
      <c r="QUA85" s="4"/>
      <c r="QUB85" s="4"/>
      <c r="QUC85" s="4"/>
      <c r="QUD85" s="4"/>
      <c r="QUE85" s="4"/>
      <c r="QUF85" s="4"/>
      <c r="QUG85" s="4"/>
      <c r="QUH85" s="4"/>
      <c r="QUI85" s="4"/>
      <c r="QUJ85" s="4"/>
      <c r="QUK85" s="4"/>
      <c r="QUL85" s="4"/>
      <c r="QUM85" s="4"/>
      <c r="QUN85" s="4"/>
      <c r="QUO85" s="4"/>
      <c r="QUP85" s="4"/>
      <c r="QUQ85" s="4"/>
      <c r="QUR85" s="4"/>
      <c r="QUS85" s="4"/>
      <c r="QUT85" s="4"/>
      <c r="QUU85" s="4"/>
      <c r="QUV85" s="4"/>
      <c r="QUW85" s="4"/>
      <c r="QUX85" s="4"/>
      <c r="QUY85" s="4"/>
      <c r="QUZ85" s="4"/>
      <c r="QVA85" s="4"/>
      <c r="QVB85" s="4"/>
      <c r="QVC85" s="4"/>
      <c r="QVD85" s="4"/>
      <c r="QVE85" s="4"/>
      <c r="QVF85" s="4"/>
      <c r="QVG85" s="4"/>
      <c r="QVH85" s="4"/>
      <c r="QVI85" s="4"/>
      <c r="QVJ85" s="4"/>
      <c r="QVK85" s="4"/>
      <c r="QVL85" s="4"/>
      <c r="QVM85" s="4"/>
      <c r="QVN85" s="4"/>
      <c r="QVO85" s="4"/>
      <c r="QVP85" s="4"/>
      <c r="QVQ85" s="4"/>
      <c r="QVR85" s="4"/>
      <c r="QVS85" s="4"/>
      <c r="QVT85" s="4"/>
      <c r="QVU85" s="4"/>
      <c r="QVV85" s="4"/>
      <c r="QVW85" s="4"/>
      <c r="QVX85" s="4"/>
      <c r="QVY85" s="4"/>
      <c r="QVZ85" s="4"/>
      <c r="QWA85" s="4"/>
      <c r="QWB85" s="4"/>
      <c r="QWC85" s="4"/>
      <c r="QWD85" s="4"/>
      <c r="QWE85" s="4"/>
      <c r="QWF85" s="4"/>
      <c r="QWG85" s="4"/>
      <c r="QWH85" s="4"/>
      <c r="QWI85" s="4"/>
      <c r="QWJ85" s="4"/>
      <c r="QWK85" s="4"/>
      <c r="QWL85" s="4"/>
      <c r="QWM85" s="4"/>
      <c r="QWN85" s="4"/>
      <c r="QWO85" s="4"/>
      <c r="QWP85" s="4"/>
      <c r="QWQ85" s="4"/>
      <c r="QWR85" s="4"/>
      <c r="QWS85" s="4"/>
      <c r="QWT85" s="4"/>
      <c r="QWU85" s="4"/>
      <c r="QWV85" s="4"/>
      <c r="QWW85" s="4"/>
      <c r="QWX85" s="4"/>
      <c r="QWY85" s="4"/>
      <c r="QWZ85" s="4"/>
      <c r="QXA85" s="4"/>
      <c r="QXB85" s="4"/>
      <c r="QXC85" s="4"/>
      <c r="QXD85" s="4"/>
      <c r="QXE85" s="4"/>
      <c r="QXF85" s="4"/>
      <c r="QXG85" s="4"/>
      <c r="QXH85" s="4"/>
      <c r="QXI85" s="4"/>
      <c r="QXJ85" s="4"/>
      <c r="QXK85" s="4"/>
      <c r="QXL85" s="4"/>
      <c r="QXM85" s="4"/>
      <c r="QXN85" s="4"/>
      <c r="QXO85" s="4"/>
      <c r="QXP85" s="4"/>
      <c r="QXQ85" s="4"/>
      <c r="QXR85" s="4"/>
      <c r="QXS85" s="4"/>
      <c r="QXT85" s="4"/>
      <c r="QXU85" s="4"/>
      <c r="QXV85" s="4"/>
      <c r="QXW85" s="4"/>
      <c r="QXX85" s="4"/>
      <c r="QXY85" s="4"/>
      <c r="QXZ85" s="4"/>
      <c r="QYA85" s="4"/>
      <c r="QYB85" s="4"/>
      <c r="QYC85" s="4"/>
      <c r="QYD85" s="4"/>
      <c r="QYE85" s="4"/>
      <c r="QYF85" s="4"/>
      <c r="QYG85" s="4"/>
      <c r="QYH85" s="4"/>
      <c r="QYI85" s="4"/>
      <c r="QYJ85" s="4"/>
      <c r="QYK85" s="4"/>
      <c r="QYL85" s="4"/>
      <c r="QYM85" s="4"/>
      <c r="QYN85" s="4"/>
      <c r="QYO85" s="4"/>
      <c r="QYP85" s="4"/>
      <c r="QYQ85" s="4"/>
      <c r="QYR85" s="4"/>
      <c r="QYS85" s="4"/>
      <c r="QYT85" s="4"/>
      <c r="QYU85" s="4"/>
      <c r="QYV85" s="4"/>
      <c r="QYW85" s="4"/>
      <c r="QYX85" s="4"/>
      <c r="QYY85" s="4"/>
      <c r="QYZ85" s="4"/>
      <c r="QZA85" s="4"/>
      <c r="QZB85" s="4"/>
      <c r="QZC85" s="4"/>
      <c r="QZD85" s="4"/>
      <c r="QZE85" s="4"/>
      <c r="QZF85" s="4"/>
      <c r="QZG85" s="4"/>
      <c r="QZH85" s="4"/>
      <c r="QZI85" s="4"/>
      <c r="QZJ85" s="4"/>
      <c r="QZK85" s="4"/>
      <c r="QZL85" s="4"/>
      <c r="QZM85" s="4"/>
      <c r="QZN85" s="4"/>
      <c r="QZO85" s="4"/>
      <c r="QZP85" s="4"/>
      <c r="QZQ85" s="4"/>
      <c r="QZR85" s="4"/>
      <c r="QZS85" s="4"/>
      <c r="QZT85" s="4"/>
      <c r="QZU85" s="4"/>
      <c r="QZV85" s="4"/>
      <c r="QZW85" s="4"/>
      <c r="QZX85" s="4"/>
      <c r="QZY85" s="4"/>
      <c r="QZZ85" s="4"/>
      <c r="RAA85" s="4"/>
      <c r="RAB85" s="4"/>
      <c r="RAC85" s="4"/>
      <c r="RAD85" s="4"/>
      <c r="RAE85" s="4"/>
      <c r="RAF85" s="4"/>
      <c r="RAG85" s="4"/>
      <c r="RAH85" s="4"/>
      <c r="RAI85" s="4"/>
      <c r="RAJ85" s="4"/>
      <c r="RAK85" s="4"/>
      <c r="RAL85" s="4"/>
      <c r="RAM85" s="4"/>
      <c r="RAN85" s="4"/>
      <c r="RAO85" s="4"/>
      <c r="RAP85" s="4"/>
      <c r="RAQ85" s="4"/>
      <c r="RAR85" s="4"/>
      <c r="RAS85" s="4"/>
      <c r="RAT85" s="4"/>
      <c r="RAU85" s="4"/>
      <c r="RAV85" s="4"/>
      <c r="RAW85" s="4"/>
      <c r="RAX85" s="4"/>
      <c r="RAY85" s="4"/>
      <c r="RAZ85" s="4"/>
      <c r="RBA85" s="4"/>
      <c r="RBB85" s="4"/>
      <c r="RBC85" s="4"/>
      <c r="RBD85" s="4"/>
      <c r="RBE85" s="4"/>
      <c r="RBF85" s="4"/>
      <c r="RBG85" s="4"/>
      <c r="RBH85" s="4"/>
      <c r="RBI85" s="4"/>
      <c r="RBJ85" s="4"/>
      <c r="RBK85" s="4"/>
      <c r="RBL85" s="4"/>
      <c r="RBM85" s="4"/>
      <c r="RBN85" s="4"/>
      <c r="RBO85" s="4"/>
      <c r="RBP85" s="4"/>
      <c r="RBQ85" s="4"/>
      <c r="RBR85" s="4"/>
      <c r="RBS85" s="4"/>
      <c r="RBT85" s="4"/>
      <c r="RBU85" s="4"/>
      <c r="RBV85" s="4"/>
      <c r="RBW85" s="4"/>
      <c r="RBX85" s="4"/>
      <c r="RBY85" s="4"/>
      <c r="RBZ85" s="4"/>
      <c r="RCA85" s="4"/>
      <c r="RCB85" s="4"/>
      <c r="RCC85" s="4"/>
      <c r="RCD85" s="4"/>
      <c r="RCE85" s="4"/>
      <c r="RCF85" s="4"/>
      <c r="RCG85" s="4"/>
      <c r="RCH85" s="4"/>
      <c r="RCI85" s="4"/>
      <c r="RCJ85" s="4"/>
      <c r="RCK85" s="4"/>
      <c r="RCL85" s="4"/>
      <c r="RCM85" s="4"/>
      <c r="RCN85" s="4"/>
      <c r="RCO85" s="4"/>
      <c r="RCP85" s="4"/>
      <c r="RCQ85" s="4"/>
      <c r="RCR85" s="4"/>
      <c r="RCS85" s="4"/>
      <c r="RCT85" s="4"/>
      <c r="RCU85" s="4"/>
      <c r="RCV85" s="4"/>
      <c r="RCW85" s="4"/>
      <c r="RCX85" s="4"/>
      <c r="RCY85" s="4"/>
      <c r="RCZ85" s="4"/>
      <c r="RDA85" s="4"/>
      <c r="RDB85" s="4"/>
      <c r="RDC85" s="4"/>
      <c r="RDD85" s="4"/>
      <c r="RDE85" s="4"/>
      <c r="RDF85" s="4"/>
      <c r="RDG85" s="4"/>
      <c r="RDH85" s="4"/>
      <c r="RDI85" s="4"/>
      <c r="RDJ85" s="4"/>
      <c r="RDK85" s="4"/>
      <c r="RDL85" s="4"/>
      <c r="RDM85" s="4"/>
      <c r="RDN85" s="4"/>
      <c r="RDO85" s="4"/>
      <c r="RDP85" s="4"/>
      <c r="RDQ85" s="4"/>
      <c r="RDR85" s="4"/>
      <c r="RDS85" s="4"/>
      <c r="RDT85" s="4"/>
      <c r="RDU85" s="4"/>
      <c r="RDV85" s="4"/>
      <c r="RDW85" s="4"/>
      <c r="RDX85" s="4"/>
      <c r="RDY85" s="4"/>
      <c r="RDZ85" s="4"/>
      <c r="REA85" s="4"/>
      <c r="REB85" s="4"/>
      <c r="REC85" s="4"/>
      <c r="RED85" s="4"/>
      <c r="REE85" s="4"/>
      <c r="REF85" s="4"/>
      <c r="REG85" s="4"/>
      <c r="REH85" s="4"/>
      <c r="REI85" s="4"/>
      <c r="REJ85" s="4"/>
      <c r="REK85" s="4"/>
      <c r="REL85" s="4"/>
      <c r="REM85" s="4"/>
      <c r="REN85" s="4"/>
      <c r="REO85" s="4"/>
      <c r="REP85" s="4"/>
      <c r="REQ85" s="4"/>
      <c r="RER85" s="4"/>
      <c r="RES85" s="4"/>
      <c r="RET85" s="4"/>
      <c r="REU85" s="4"/>
      <c r="REV85" s="4"/>
      <c r="REW85" s="4"/>
      <c r="REX85" s="4"/>
      <c r="REY85" s="4"/>
      <c r="REZ85" s="4"/>
      <c r="RFA85" s="4"/>
      <c r="RFB85" s="4"/>
      <c r="RFC85" s="4"/>
      <c r="RFD85" s="4"/>
      <c r="RFE85" s="4"/>
      <c r="RFF85" s="4"/>
      <c r="RFG85" s="4"/>
      <c r="RFH85" s="4"/>
      <c r="RFI85" s="4"/>
      <c r="RFJ85" s="4"/>
      <c r="RFK85" s="4"/>
      <c r="RFL85" s="4"/>
      <c r="RFM85" s="4"/>
      <c r="RFN85" s="4"/>
      <c r="RFO85" s="4"/>
      <c r="RFP85" s="4"/>
      <c r="RFQ85" s="4"/>
      <c r="RFR85" s="4"/>
      <c r="RFS85" s="4"/>
      <c r="RFT85" s="4"/>
      <c r="RFU85" s="4"/>
      <c r="RFV85" s="4"/>
      <c r="RFW85" s="4"/>
      <c r="RFX85" s="4"/>
      <c r="RFY85" s="4"/>
      <c r="RFZ85" s="4"/>
      <c r="RGA85" s="4"/>
      <c r="RGB85" s="4"/>
      <c r="RGC85" s="4"/>
      <c r="RGD85" s="4"/>
      <c r="RGE85" s="4"/>
      <c r="RGF85" s="4"/>
      <c r="RGG85" s="4"/>
      <c r="RGH85" s="4"/>
      <c r="RGI85" s="4"/>
      <c r="RGJ85" s="4"/>
      <c r="RGK85" s="4"/>
      <c r="RGL85" s="4"/>
      <c r="RGM85" s="4"/>
      <c r="RGN85" s="4"/>
      <c r="RGO85" s="4"/>
      <c r="RGP85" s="4"/>
      <c r="RGQ85" s="4"/>
      <c r="RGR85" s="4"/>
      <c r="RGS85" s="4"/>
      <c r="RGT85" s="4"/>
      <c r="RGU85" s="4"/>
      <c r="RGV85" s="4"/>
      <c r="RGW85" s="4"/>
      <c r="RGX85" s="4"/>
      <c r="RGY85" s="4"/>
      <c r="RGZ85" s="4"/>
      <c r="RHA85" s="4"/>
      <c r="RHB85" s="4"/>
      <c r="RHC85" s="4"/>
      <c r="RHD85" s="4"/>
      <c r="RHE85" s="4"/>
      <c r="RHF85" s="4"/>
      <c r="RHG85" s="4"/>
      <c r="RHH85" s="4"/>
      <c r="RHI85" s="4"/>
      <c r="RHJ85" s="4"/>
      <c r="RHK85" s="4"/>
      <c r="RHL85" s="4"/>
      <c r="RHM85" s="4"/>
      <c r="RHN85" s="4"/>
      <c r="RHO85" s="4"/>
      <c r="RHP85" s="4"/>
      <c r="RHQ85" s="4"/>
      <c r="RHR85" s="4"/>
      <c r="RHS85" s="4"/>
      <c r="RHT85" s="4"/>
      <c r="RHU85" s="4"/>
      <c r="RHV85" s="4"/>
      <c r="RHW85" s="4"/>
      <c r="RHX85" s="4"/>
      <c r="RHY85" s="4"/>
      <c r="RHZ85" s="4"/>
      <c r="RIA85" s="4"/>
      <c r="RIB85" s="4"/>
      <c r="RIC85" s="4"/>
      <c r="RID85" s="4"/>
      <c r="RIE85" s="4"/>
      <c r="RIF85" s="4"/>
      <c r="RIG85" s="4"/>
      <c r="RIH85" s="4"/>
      <c r="RII85" s="4"/>
      <c r="RIJ85" s="4"/>
      <c r="RIK85" s="4"/>
      <c r="RIL85" s="4"/>
      <c r="RIM85" s="4"/>
      <c r="RIN85" s="4"/>
      <c r="RIO85" s="4"/>
      <c r="RIP85" s="4"/>
      <c r="RIQ85" s="4"/>
      <c r="RIR85" s="4"/>
      <c r="RIS85" s="4"/>
      <c r="RIT85" s="4"/>
      <c r="RIU85" s="4"/>
      <c r="RIV85" s="4"/>
      <c r="RIW85" s="4"/>
      <c r="RIX85" s="4"/>
      <c r="RIY85" s="4"/>
      <c r="RIZ85" s="4"/>
      <c r="RJA85" s="4"/>
      <c r="RJB85" s="4"/>
      <c r="RJC85" s="4"/>
      <c r="RJD85" s="4"/>
      <c r="RJE85" s="4"/>
      <c r="RJF85" s="4"/>
      <c r="RJG85" s="4"/>
      <c r="RJH85" s="4"/>
      <c r="RJI85" s="4"/>
      <c r="RJJ85" s="4"/>
      <c r="RJK85" s="4"/>
      <c r="RJL85" s="4"/>
      <c r="RJM85" s="4"/>
      <c r="RJN85" s="4"/>
      <c r="RJO85" s="4"/>
      <c r="RJP85" s="4"/>
      <c r="RJQ85" s="4"/>
      <c r="RJR85" s="4"/>
      <c r="RJS85" s="4"/>
      <c r="RJT85" s="4"/>
      <c r="RJU85" s="4"/>
      <c r="RJV85" s="4"/>
      <c r="RJW85" s="4"/>
      <c r="RJX85" s="4"/>
      <c r="RJY85" s="4"/>
      <c r="RJZ85" s="4"/>
      <c r="RKA85" s="4"/>
      <c r="RKB85" s="4"/>
      <c r="RKC85" s="4"/>
      <c r="RKD85" s="4"/>
      <c r="RKE85" s="4"/>
      <c r="RKF85" s="4"/>
      <c r="RKG85" s="4"/>
      <c r="RKH85" s="4"/>
      <c r="RKI85" s="4"/>
      <c r="RKJ85" s="4"/>
      <c r="RKK85" s="4"/>
      <c r="RKL85" s="4"/>
      <c r="RKM85" s="4"/>
      <c r="RKN85" s="4"/>
      <c r="RKO85" s="4"/>
      <c r="RKP85" s="4"/>
      <c r="RKQ85" s="4"/>
      <c r="RKR85" s="4"/>
      <c r="RKS85" s="4"/>
      <c r="RKT85" s="4"/>
      <c r="RKU85" s="4"/>
      <c r="RKV85" s="4"/>
      <c r="RKW85" s="4"/>
      <c r="RKX85" s="4"/>
      <c r="RKY85" s="4"/>
      <c r="RKZ85" s="4"/>
      <c r="RLA85" s="4"/>
      <c r="RLB85" s="4"/>
      <c r="RLC85" s="4"/>
      <c r="RLD85" s="4"/>
      <c r="RLE85" s="4"/>
      <c r="RLF85" s="4"/>
      <c r="RLG85" s="4"/>
      <c r="RLH85" s="4"/>
      <c r="RLI85" s="4"/>
      <c r="RLJ85" s="4"/>
      <c r="RLK85" s="4"/>
      <c r="RLL85" s="4"/>
      <c r="RLM85" s="4"/>
      <c r="RLN85" s="4"/>
      <c r="RLO85" s="4"/>
      <c r="RLP85" s="4"/>
      <c r="RLQ85" s="4"/>
      <c r="RLR85" s="4"/>
      <c r="RLS85" s="4"/>
      <c r="RLT85" s="4"/>
      <c r="RLU85" s="4"/>
      <c r="RLV85" s="4"/>
      <c r="RLW85" s="4"/>
      <c r="RLX85" s="4"/>
      <c r="RLY85" s="4"/>
      <c r="RLZ85" s="4"/>
      <c r="RMA85" s="4"/>
      <c r="RMB85" s="4"/>
      <c r="RMC85" s="4"/>
      <c r="RMD85" s="4"/>
      <c r="RME85" s="4"/>
      <c r="RMF85" s="4"/>
      <c r="RMG85" s="4"/>
      <c r="RMH85" s="4"/>
      <c r="RMI85" s="4"/>
      <c r="RMJ85" s="4"/>
      <c r="RMK85" s="4"/>
      <c r="RML85" s="4"/>
      <c r="RMM85" s="4"/>
      <c r="RMN85" s="4"/>
      <c r="RMO85" s="4"/>
      <c r="RMP85" s="4"/>
      <c r="RMQ85" s="4"/>
      <c r="RMR85" s="4"/>
      <c r="RMS85" s="4"/>
      <c r="RMT85" s="4"/>
      <c r="RMU85" s="4"/>
      <c r="RMV85" s="4"/>
      <c r="RMW85" s="4"/>
      <c r="RMX85" s="4"/>
      <c r="RMY85" s="4"/>
      <c r="RMZ85" s="4"/>
      <c r="RNA85" s="4"/>
      <c r="RNB85" s="4"/>
      <c r="RNC85" s="4"/>
      <c r="RND85" s="4"/>
      <c r="RNE85" s="4"/>
      <c r="RNF85" s="4"/>
      <c r="RNG85" s="4"/>
      <c r="RNH85" s="4"/>
      <c r="RNI85" s="4"/>
      <c r="RNJ85" s="4"/>
      <c r="RNK85" s="4"/>
      <c r="RNL85" s="4"/>
      <c r="RNM85" s="4"/>
      <c r="RNN85" s="4"/>
      <c r="RNO85" s="4"/>
      <c r="RNP85" s="4"/>
      <c r="RNQ85" s="4"/>
      <c r="RNR85" s="4"/>
      <c r="RNS85" s="4"/>
      <c r="RNT85" s="4"/>
      <c r="RNU85" s="4"/>
      <c r="RNV85" s="4"/>
      <c r="RNW85" s="4"/>
      <c r="RNX85" s="4"/>
      <c r="RNY85" s="4"/>
      <c r="RNZ85" s="4"/>
      <c r="ROA85" s="4"/>
      <c r="ROB85" s="4"/>
      <c r="ROC85" s="4"/>
      <c r="ROD85" s="4"/>
      <c r="ROE85" s="4"/>
      <c r="ROF85" s="4"/>
      <c r="ROG85" s="4"/>
      <c r="ROH85" s="4"/>
      <c r="ROI85" s="4"/>
      <c r="ROJ85" s="4"/>
      <c r="ROK85" s="4"/>
      <c r="ROL85" s="4"/>
      <c r="ROM85" s="4"/>
      <c r="RON85" s="4"/>
      <c r="ROO85" s="4"/>
      <c r="ROP85" s="4"/>
      <c r="ROQ85" s="4"/>
      <c r="ROR85" s="4"/>
      <c r="ROS85" s="4"/>
      <c r="ROT85" s="4"/>
      <c r="ROU85" s="4"/>
      <c r="ROV85" s="4"/>
      <c r="ROW85" s="4"/>
      <c r="ROX85" s="4"/>
      <c r="ROY85" s="4"/>
      <c r="ROZ85" s="4"/>
      <c r="RPA85" s="4"/>
      <c r="RPB85" s="4"/>
      <c r="RPC85" s="4"/>
      <c r="RPD85" s="4"/>
      <c r="RPE85" s="4"/>
      <c r="RPF85" s="4"/>
      <c r="RPG85" s="4"/>
      <c r="RPH85" s="4"/>
      <c r="RPI85" s="4"/>
      <c r="RPJ85" s="4"/>
      <c r="RPK85" s="4"/>
      <c r="RPL85" s="4"/>
      <c r="RPM85" s="4"/>
      <c r="RPN85" s="4"/>
      <c r="RPO85" s="4"/>
      <c r="RPP85" s="4"/>
      <c r="RPQ85" s="4"/>
      <c r="RPR85" s="4"/>
      <c r="RPS85" s="4"/>
      <c r="RPT85" s="4"/>
      <c r="RPU85" s="4"/>
      <c r="RPV85" s="4"/>
      <c r="RPW85" s="4"/>
      <c r="RPX85" s="4"/>
      <c r="RPY85" s="4"/>
      <c r="RPZ85" s="4"/>
      <c r="RQA85" s="4"/>
      <c r="RQB85" s="4"/>
      <c r="RQC85" s="4"/>
      <c r="RQD85" s="4"/>
      <c r="RQE85" s="4"/>
      <c r="RQF85" s="4"/>
      <c r="RQG85" s="4"/>
      <c r="RQH85" s="4"/>
      <c r="RQI85" s="4"/>
      <c r="RQJ85" s="4"/>
      <c r="RQK85" s="4"/>
      <c r="RQL85" s="4"/>
      <c r="RQM85" s="4"/>
      <c r="RQN85" s="4"/>
      <c r="RQO85" s="4"/>
      <c r="RQP85" s="4"/>
      <c r="RQQ85" s="4"/>
      <c r="RQR85" s="4"/>
      <c r="RQS85" s="4"/>
      <c r="RQT85" s="4"/>
      <c r="RQU85" s="4"/>
      <c r="RQV85" s="4"/>
      <c r="RQW85" s="4"/>
      <c r="RQX85" s="4"/>
      <c r="RQY85" s="4"/>
      <c r="RQZ85" s="4"/>
      <c r="RRA85" s="4"/>
      <c r="RRB85" s="4"/>
      <c r="RRC85" s="4"/>
      <c r="RRD85" s="4"/>
      <c r="RRE85" s="4"/>
      <c r="RRF85" s="4"/>
      <c r="RRG85" s="4"/>
      <c r="RRH85" s="4"/>
      <c r="RRI85" s="4"/>
      <c r="RRJ85" s="4"/>
      <c r="RRK85" s="4"/>
      <c r="RRL85" s="4"/>
      <c r="RRM85" s="4"/>
      <c r="RRN85" s="4"/>
      <c r="RRO85" s="4"/>
      <c r="RRP85" s="4"/>
      <c r="RRQ85" s="4"/>
      <c r="RRR85" s="4"/>
      <c r="RRS85" s="4"/>
      <c r="RRT85" s="4"/>
      <c r="RRU85" s="4"/>
      <c r="RRV85" s="4"/>
      <c r="RRW85" s="4"/>
      <c r="RRX85" s="4"/>
      <c r="RRY85" s="4"/>
      <c r="RRZ85" s="4"/>
      <c r="RSA85" s="4"/>
      <c r="RSB85" s="4"/>
      <c r="RSC85" s="4"/>
      <c r="RSD85" s="4"/>
      <c r="RSE85" s="4"/>
      <c r="RSF85" s="4"/>
      <c r="RSG85" s="4"/>
      <c r="RSH85" s="4"/>
      <c r="RSI85" s="4"/>
      <c r="RSJ85" s="4"/>
      <c r="RSK85" s="4"/>
      <c r="RSL85" s="4"/>
      <c r="RSM85" s="4"/>
      <c r="RSN85" s="4"/>
      <c r="RSO85" s="4"/>
      <c r="RSP85" s="4"/>
      <c r="RSQ85" s="4"/>
      <c r="RSR85" s="4"/>
      <c r="RSS85" s="4"/>
      <c r="RST85" s="4"/>
      <c r="RSU85" s="4"/>
      <c r="RSV85" s="4"/>
      <c r="RSW85" s="4"/>
      <c r="RSX85" s="4"/>
      <c r="RSY85" s="4"/>
      <c r="RSZ85" s="4"/>
      <c r="RTA85" s="4"/>
      <c r="RTB85" s="4"/>
      <c r="RTC85" s="4"/>
      <c r="RTD85" s="4"/>
      <c r="RTE85" s="4"/>
      <c r="RTF85" s="4"/>
      <c r="RTG85" s="4"/>
      <c r="RTH85" s="4"/>
      <c r="RTI85" s="4"/>
      <c r="RTJ85" s="4"/>
      <c r="RTK85" s="4"/>
      <c r="RTL85" s="4"/>
      <c r="RTM85" s="4"/>
      <c r="RTN85" s="4"/>
      <c r="RTO85" s="4"/>
      <c r="RTP85" s="4"/>
      <c r="RTQ85" s="4"/>
      <c r="RTR85" s="4"/>
      <c r="RTS85" s="4"/>
      <c r="RTT85" s="4"/>
      <c r="RTU85" s="4"/>
      <c r="RTV85" s="4"/>
      <c r="RTW85" s="4"/>
      <c r="RTX85" s="4"/>
      <c r="RTY85" s="4"/>
      <c r="RTZ85" s="4"/>
      <c r="RUA85" s="4"/>
      <c r="RUB85" s="4"/>
      <c r="RUC85" s="4"/>
      <c r="RUD85" s="4"/>
      <c r="RUE85" s="4"/>
      <c r="RUF85" s="4"/>
      <c r="RUG85" s="4"/>
      <c r="RUH85" s="4"/>
      <c r="RUI85" s="4"/>
      <c r="RUJ85" s="4"/>
      <c r="RUK85" s="4"/>
      <c r="RUL85" s="4"/>
      <c r="RUM85" s="4"/>
      <c r="RUN85" s="4"/>
      <c r="RUO85" s="4"/>
      <c r="RUP85" s="4"/>
      <c r="RUQ85" s="4"/>
      <c r="RUR85" s="4"/>
      <c r="RUS85" s="4"/>
      <c r="RUT85" s="4"/>
      <c r="RUU85" s="4"/>
      <c r="RUV85" s="4"/>
      <c r="RUW85" s="4"/>
      <c r="RUX85" s="4"/>
      <c r="RUY85" s="4"/>
      <c r="RUZ85" s="4"/>
      <c r="RVA85" s="4"/>
      <c r="RVB85" s="4"/>
      <c r="RVC85" s="4"/>
      <c r="RVD85" s="4"/>
      <c r="RVE85" s="4"/>
      <c r="RVF85" s="4"/>
      <c r="RVG85" s="4"/>
      <c r="RVH85" s="4"/>
      <c r="RVI85" s="4"/>
      <c r="RVJ85" s="4"/>
      <c r="RVK85" s="4"/>
      <c r="RVL85" s="4"/>
      <c r="RVM85" s="4"/>
      <c r="RVN85" s="4"/>
      <c r="RVO85" s="4"/>
      <c r="RVP85" s="4"/>
      <c r="RVQ85" s="4"/>
      <c r="RVR85" s="4"/>
      <c r="RVS85" s="4"/>
      <c r="RVT85" s="4"/>
      <c r="RVU85" s="4"/>
      <c r="RVV85" s="4"/>
      <c r="RVW85" s="4"/>
      <c r="RVX85" s="4"/>
      <c r="RVY85" s="4"/>
      <c r="RVZ85" s="4"/>
      <c r="RWA85" s="4"/>
      <c r="RWB85" s="4"/>
      <c r="RWC85" s="4"/>
      <c r="RWD85" s="4"/>
      <c r="RWE85" s="4"/>
      <c r="RWF85" s="4"/>
      <c r="RWG85" s="4"/>
      <c r="RWH85" s="4"/>
      <c r="RWI85" s="4"/>
      <c r="RWJ85" s="4"/>
      <c r="RWK85" s="4"/>
      <c r="RWL85" s="4"/>
      <c r="RWM85" s="4"/>
      <c r="RWN85" s="4"/>
      <c r="RWO85" s="4"/>
      <c r="RWP85" s="4"/>
      <c r="RWQ85" s="4"/>
      <c r="RWR85" s="4"/>
      <c r="RWS85" s="4"/>
      <c r="RWT85" s="4"/>
      <c r="RWU85" s="4"/>
      <c r="RWV85" s="4"/>
      <c r="RWW85" s="4"/>
      <c r="RWX85" s="4"/>
      <c r="RWY85" s="4"/>
      <c r="RWZ85" s="4"/>
      <c r="RXA85" s="4"/>
      <c r="RXB85" s="4"/>
      <c r="RXC85" s="4"/>
      <c r="RXD85" s="4"/>
      <c r="RXE85" s="4"/>
      <c r="RXF85" s="4"/>
      <c r="RXG85" s="4"/>
      <c r="RXH85" s="4"/>
      <c r="RXI85" s="4"/>
      <c r="RXJ85" s="4"/>
      <c r="RXK85" s="4"/>
      <c r="RXL85" s="4"/>
      <c r="RXM85" s="4"/>
      <c r="RXN85" s="4"/>
      <c r="RXO85" s="4"/>
      <c r="RXP85" s="4"/>
      <c r="RXQ85" s="4"/>
      <c r="RXR85" s="4"/>
      <c r="RXS85" s="4"/>
      <c r="RXT85" s="4"/>
      <c r="RXU85" s="4"/>
      <c r="RXV85" s="4"/>
      <c r="RXW85" s="4"/>
      <c r="RXX85" s="4"/>
      <c r="RXY85" s="4"/>
      <c r="RXZ85" s="4"/>
      <c r="RYA85" s="4"/>
      <c r="RYB85" s="4"/>
      <c r="RYC85" s="4"/>
      <c r="RYD85" s="4"/>
      <c r="RYE85" s="4"/>
      <c r="RYF85" s="4"/>
      <c r="RYG85" s="4"/>
      <c r="RYH85" s="4"/>
      <c r="RYI85" s="4"/>
      <c r="RYJ85" s="4"/>
      <c r="RYK85" s="4"/>
      <c r="RYL85" s="4"/>
      <c r="RYM85" s="4"/>
      <c r="RYN85" s="4"/>
      <c r="RYO85" s="4"/>
      <c r="RYP85" s="4"/>
      <c r="RYQ85" s="4"/>
      <c r="RYR85" s="4"/>
      <c r="RYS85" s="4"/>
      <c r="RYT85" s="4"/>
      <c r="RYU85" s="4"/>
      <c r="RYV85" s="4"/>
      <c r="RYW85" s="4"/>
      <c r="RYX85" s="4"/>
      <c r="RYY85" s="4"/>
      <c r="RYZ85" s="4"/>
      <c r="RZA85" s="4"/>
      <c r="RZB85" s="4"/>
      <c r="RZC85" s="4"/>
      <c r="RZD85" s="4"/>
      <c r="RZE85" s="4"/>
      <c r="RZF85" s="4"/>
      <c r="RZG85" s="4"/>
      <c r="RZH85" s="4"/>
      <c r="RZI85" s="4"/>
      <c r="RZJ85" s="4"/>
      <c r="RZK85" s="4"/>
      <c r="RZL85" s="4"/>
      <c r="RZM85" s="4"/>
      <c r="RZN85" s="4"/>
      <c r="RZO85" s="4"/>
      <c r="RZP85" s="4"/>
      <c r="RZQ85" s="4"/>
      <c r="RZR85" s="4"/>
      <c r="RZS85" s="4"/>
      <c r="RZT85" s="4"/>
      <c r="RZU85" s="4"/>
      <c r="RZV85" s="4"/>
      <c r="RZW85" s="4"/>
      <c r="RZX85" s="4"/>
      <c r="RZY85" s="4"/>
      <c r="RZZ85" s="4"/>
      <c r="SAA85" s="4"/>
      <c r="SAB85" s="4"/>
      <c r="SAC85" s="4"/>
      <c r="SAD85" s="4"/>
      <c r="SAE85" s="4"/>
      <c r="SAF85" s="4"/>
      <c r="SAG85" s="4"/>
      <c r="SAH85" s="4"/>
      <c r="SAI85" s="4"/>
      <c r="SAJ85" s="4"/>
      <c r="SAK85" s="4"/>
      <c r="SAL85" s="4"/>
      <c r="SAM85" s="4"/>
      <c r="SAN85" s="4"/>
      <c r="SAO85" s="4"/>
      <c r="SAP85" s="4"/>
      <c r="SAQ85" s="4"/>
      <c r="SAR85" s="4"/>
      <c r="SAS85" s="4"/>
      <c r="SAT85" s="4"/>
      <c r="SAU85" s="4"/>
      <c r="SAV85" s="4"/>
      <c r="SAW85" s="4"/>
      <c r="SAX85" s="4"/>
      <c r="SAY85" s="4"/>
      <c r="SAZ85" s="4"/>
      <c r="SBA85" s="4"/>
      <c r="SBB85" s="4"/>
      <c r="SBC85" s="4"/>
      <c r="SBD85" s="4"/>
      <c r="SBE85" s="4"/>
      <c r="SBF85" s="4"/>
      <c r="SBG85" s="4"/>
      <c r="SBH85" s="4"/>
      <c r="SBI85" s="4"/>
      <c r="SBJ85" s="4"/>
      <c r="SBK85" s="4"/>
      <c r="SBL85" s="4"/>
      <c r="SBM85" s="4"/>
      <c r="SBN85" s="4"/>
      <c r="SBO85" s="4"/>
      <c r="SBP85" s="4"/>
      <c r="SBQ85" s="4"/>
      <c r="SBR85" s="4"/>
      <c r="SBS85" s="4"/>
      <c r="SBT85" s="4"/>
      <c r="SBU85" s="4"/>
      <c r="SBV85" s="4"/>
      <c r="SBW85" s="4"/>
      <c r="SBX85" s="4"/>
      <c r="SBY85" s="4"/>
      <c r="SBZ85" s="4"/>
      <c r="SCA85" s="4"/>
      <c r="SCB85" s="4"/>
      <c r="SCC85" s="4"/>
      <c r="SCD85" s="4"/>
      <c r="SCE85" s="4"/>
      <c r="SCF85" s="4"/>
      <c r="SCG85" s="4"/>
      <c r="SCH85" s="4"/>
      <c r="SCI85" s="4"/>
      <c r="SCJ85" s="4"/>
      <c r="SCK85" s="4"/>
      <c r="SCL85" s="4"/>
      <c r="SCM85" s="4"/>
      <c r="SCN85" s="4"/>
      <c r="SCO85" s="4"/>
      <c r="SCP85" s="4"/>
      <c r="SCQ85" s="4"/>
      <c r="SCR85" s="4"/>
      <c r="SCS85" s="4"/>
      <c r="SCT85" s="4"/>
      <c r="SCU85" s="4"/>
      <c r="SCV85" s="4"/>
      <c r="SCW85" s="4"/>
      <c r="SCX85" s="4"/>
      <c r="SCY85" s="4"/>
      <c r="SCZ85" s="4"/>
      <c r="SDA85" s="4"/>
      <c r="SDB85" s="4"/>
      <c r="SDC85" s="4"/>
      <c r="SDD85" s="4"/>
      <c r="SDE85" s="4"/>
      <c r="SDF85" s="4"/>
      <c r="SDG85" s="4"/>
      <c r="SDH85" s="4"/>
      <c r="SDI85" s="4"/>
      <c r="SDJ85" s="4"/>
      <c r="SDK85" s="4"/>
      <c r="SDL85" s="4"/>
      <c r="SDM85" s="4"/>
      <c r="SDN85" s="4"/>
      <c r="SDO85" s="4"/>
      <c r="SDP85" s="4"/>
      <c r="SDQ85" s="4"/>
      <c r="SDR85" s="4"/>
      <c r="SDS85" s="4"/>
      <c r="SDT85" s="4"/>
      <c r="SDU85" s="4"/>
      <c r="SDV85" s="4"/>
      <c r="SDW85" s="4"/>
      <c r="SDX85" s="4"/>
      <c r="SDY85" s="4"/>
      <c r="SDZ85" s="4"/>
      <c r="SEA85" s="4"/>
      <c r="SEB85" s="4"/>
      <c r="SEC85" s="4"/>
      <c r="SED85" s="4"/>
      <c r="SEE85" s="4"/>
      <c r="SEF85" s="4"/>
      <c r="SEG85" s="4"/>
      <c r="SEH85" s="4"/>
      <c r="SEI85" s="4"/>
      <c r="SEJ85" s="4"/>
      <c r="SEK85" s="4"/>
      <c r="SEL85" s="4"/>
      <c r="SEM85" s="4"/>
      <c r="SEN85" s="4"/>
      <c r="SEO85" s="4"/>
      <c r="SEP85" s="4"/>
      <c r="SEQ85" s="4"/>
      <c r="SER85" s="4"/>
      <c r="SES85" s="4"/>
      <c r="SET85" s="4"/>
      <c r="SEU85" s="4"/>
      <c r="SEV85" s="4"/>
      <c r="SEW85" s="4"/>
      <c r="SEX85" s="4"/>
      <c r="SEY85" s="4"/>
      <c r="SEZ85" s="4"/>
      <c r="SFA85" s="4"/>
      <c r="SFB85" s="4"/>
      <c r="SFC85" s="4"/>
      <c r="SFD85" s="4"/>
      <c r="SFE85" s="4"/>
      <c r="SFF85" s="4"/>
      <c r="SFG85" s="4"/>
      <c r="SFH85" s="4"/>
      <c r="SFI85" s="4"/>
      <c r="SFJ85" s="4"/>
      <c r="SFK85" s="4"/>
      <c r="SFL85" s="4"/>
      <c r="SFM85" s="4"/>
      <c r="SFN85" s="4"/>
      <c r="SFO85" s="4"/>
      <c r="SFP85" s="4"/>
      <c r="SFQ85" s="4"/>
      <c r="SFR85" s="4"/>
      <c r="SFS85" s="4"/>
      <c r="SFT85" s="4"/>
      <c r="SFU85" s="4"/>
      <c r="SFV85" s="4"/>
      <c r="SFW85" s="4"/>
      <c r="SFX85" s="4"/>
      <c r="SFY85" s="4"/>
      <c r="SFZ85" s="4"/>
      <c r="SGA85" s="4"/>
      <c r="SGB85" s="4"/>
      <c r="SGC85" s="4"/>
      <c r="SGD85" s="4"/>
      <c r="SGE85" s="4"/>
      <c r="SGF85" s="4"/>
      <c r="SGG85" s="4"/>
      <c r="SGH85" s="4"/>
      <c r="SGI85" s="4"/>
      <c r="SGJ85" s="4"/>
      <c r="SGK85" s="4"/>
      <c r="SGL85" s="4"/>
      <c r="SGM85" s="4"/>
      <c r="SGN85" s="4"/>
      <c r="SGO85" s="4"/>
      <c r="SGP85" s="4"/>
      <c r="SGQ85" s="4"/>
      <c r="SGR85" s="4"/>
      <c r="SGS85" s="4"/>
      <c r="SGT85" s="4"/>
      <c r="SGU85" s="4"/>
      <c r="SGV85" s="4"/>
      <c r="SGW85" s="4"/>
      <c r="SGX85" s="4"/>
      <c r="SGY85" s="4"/>
      <c r="SGZ85" s="4"/>
      <c r="SHA85" s="4"/>
      <c r="SHB85" s="4"/>
      <c r="SHC85" s="4"/>
      <c r="SHD85" s="4"/>
      <c r="SHE85" s="4"/>
      <c r="SHF85" s="4"/>
      <c r="SHG85" s="4"/>
      <c r="SHH85" s="4"/>
      <c r="SHI85" s="4"/>
      <c r="SHJ85" s="4"/>
      <c r="SHK85" s="4"/>
      <c r="SHL85" s="4"/>
      <c r="SHM85" s="4"/>
      <c r="SHN85" s="4"/>
      <c r="SHO85" s="4"/>
      <c r="SHP85" s="4"/>
      <c r="SHQ85" s="4"/>
      <c r="SHR85" s="4"/>
      <c r="SHS85" s="4"/>
      <c r="SHT85" s="4"/>
      <c r="SHU85" s="4"/>
      <c r="SHV85" s="4"/>
      <c r="SHW85" s="4"/>
      <c r="SHX85" s="4"/>
      <c r="SHY85" s="4"/>
      <c r="SHZ85" s="4"/>
      <c r="SIA85" s="4"/>
      <c r="SIB85" s="4"/>
      <c r="SIC85" s="4"/>
      <c r="SID85" s="4"/>
      <c r="SIE85" s="4"/>
      <c r="SIF85" s="4"/>
      <c r="SIG85" s="4"/>
      <c r="SIH85" s="4"/>
      <c r="SII85" s="4"/>
      <c r="SIJ85" s="4"/>
      <c r="SIK85" s="4"/>
      <c r="SIL85" s="4"/>
      <c r="SIM85" s="4"/>
      <c r="SIN85" s="4"/>
      <c r="SIO85" s="4"/>
      <c r="SIP85" s="4"/>
      <c r="SIQ85" s="4"/>
      <c r="SIR85" s="4"/>
      <c r="SIS85" s="4"/>
      <c r="SIT85" s="4"/>
      <c r="SIU85" s="4"/>
      <c r="SIV85" s="4"/>
      <c r="SIW85" s="4"/>
      <c r="SIX85" s="4"/>
      <c r="SIY85" s="4"/>
      <c r="SIZ85" s="4"/>
      <c r="SJA85" s="4"/>
      <c r="SJB85" s="4"/>
      <c r="SJC85" s="4"/>
      <c r="SJD85" s="4"/>
      <c r="SJE85" s="4"/>
      <c r="SJF85" s="4"/>
      <c r="SJG85" s="4"/>
      <c r="SJH85" s="4"/>
      <c r="SJI85" s="4"/>
      <c r="SJJ85" s="4"/>
      <c r="SJK85" s="4"/>
      <c r="SJL85" s="4"/>
      <c r="SJM85" s="4"/>
      <c r="SJN85" s="4"/>
      <c r="SJO85" s="4"/>
      <c r="SJP85" s="4"/>
      <c r="SJQ85" s="4"/>
      <c r="SJR85" s="4"/>
      <c r="SJS85" s="4"/>
      <c r="SJT85" s="4"/>
      <c r="SJU85" s="4"/>
      <c r="SJV85" s="4"/>
      <c r="SJW85" s="4"/>
      <c r="SJX85" s="4"/>
      <c r="SJY85" s="4"/>
      <c r="SJZ85" s="4"/>
      <c r="SKA85" s="4"/>
      <c r="SKB85" s="4"/>
      <c r="SKC85" s="4"/>
      <c r="SKD85" s="4"/>
      <c r="SKE85" s="4"/>
      <c r="SKF85" s="4"/>
      <c r="SKG85" s="4"/>
      <c r="SKH85" s="4"/>
      <c r="SKI85" s="4"/>
      <c r="SKJ85" s="4"/>
      <c r="SKK85" s="4"/>
      <c r="SKL85" s="4"/>
      <c r="SKM85" s="4"/>
      <c r="SKN85" s="4"/>
      <c r="SKO85" s="4"/>
      <c r="SKP85" s="4"/>
      <c r="SKQ85" s="4"/>
      <c r="SKR85" s="4"/>
      <c r="SKS85" s="4"/>
      <c r="SKT85" s="4"/>
      <c r="SKU85" s="4"/>
      <c r="SKV85" s="4"/>
      <c r="SKW85" s="4"/>
      <c r="SKX85" s="4"/>
      <c r="SKY85" s="4"/>
      <c r="SKZ85" s="4"/>
      <c r="SLA85" s="4"/>
      <c r="SLB85" s="4"/>
      <c r="SLC85" s="4"/>
      <c r="SLD85" s="4"/>
      <c r="SLE85" s="4"/>
      <c r="SLF85" s="4"/>
      <c r="SLG85" s="4"/>
      <c r="SLH85" s="4"/>
      <c r="SLI85" s="4"/>
      <c r="SLJ85" s="4"/>
      <c r="SLK85" s="4"/>
      <c r="SLL85" s="4"/>
      <c r="SLM85" s="4"/>
      <c r="SLN85" s="4"/>
      <c r="SLO85" s="4"/>
      <c r="SLP85" s="4"/>
      <c r="SLQ85" s="4"/>
      <c r="SLR85" s="4"/>
      <c r="SLS85" s="4"/>
      <c r="SLT85" s="4"/>
      <c r="SLU85" s="4"/>
      <c r="SLV85" s="4"/>
      <c r="SLW85" s="4"/>
      <c r="SLX85" s="4"/>
      <c r="SLY85" s="4"/>
      <c r="SLZ85" s="4"/>
      <c r="SMA85" s="4"/>
      <c r="SMB85" s="4"/>
      <c r="SMC85" s="4"/>
      <c r="SMD85" s="4"/>
      <c r="SME85" s="4"/>
      <c r="SMF85" s="4"/>
      <c r="SMG85" s="4"/>
      <c r="SMH85" s="4"/>
      <c r="SMI85" s="4"/>
      <c r="SMJ85" s="4"/>
      <c r="SMK85" s="4"/>
      <c r="SML85" s="4"/>
      <c r="SMM85" s="4"/>
      <c r="SMN85" s="4"/>
      <c r="SMO85" s="4"/>
      <c r="SMP85" s="4"/>
      <c r="SMQ85" s="4"/>
      <c r="SMR85" s="4"/>
      <c r="SMS85" s="4"/>
      <c r="SMT85" s="4"/>
      <c r="SMU85" s="4"/>
      <c r="SMV85" s="4"/>
      <c r="SMW85" s="4"/>
      <c r="SMX85" s="4"/>
      <c r="SMY85" s="4"/>
      <c r="SMZ85" s="4"/>
      <c r="SNA85" s="4"/>
      <c r="SNB85" s="4"/>
      <c r="SNC85" s="4"/>
      <c r="SND85" s="4"/>
      <c r="SNE85" s="4"/>
      <c r="SNF85" s="4"/>
      <c r="SNG85" s="4"/>
      <c r="SNH85" s="4"/>
      <c r="SNI85" s="4"/>
      <c r="SNJ85" s="4"/>
      <c r="SNK85" s="4"/>
      <c r="SNL85" s="4"/>
      <c r="SNM85" s="4"/>
      <c r="SNN85" s="4"/>
      <c r="SNO85" s="4"/>
      <c r="SNP85" s="4"/>
      <c r="SNQ85" s="4"/>
      <c r="SNR85" s="4"/>
      <c r="SNS85" s="4"/>
      <c r="SNT85" s="4"/>
      <c r="SNU85" s="4"/>
      <c r="SNV85" s="4"/>
      <c r="SNW85" s="4"/>
      <c r="SNX85" s="4"/>
      <c r="SNY85" s="4"/>
      <c r="SNZ85" s="4"/>
      <c r="SOA85" s="4"/>
      <c r="SOB85" s="4"/>
      <c r="SOC85" s="4"/>
      <c r="SOD85" s="4"/>
      <c r="SOE85" s="4"/>
      <c r="SOF85" s="4"/>
      <c r="SOG85" s="4"/>
      <c r="SOH85" s="4"/>
      <c r="SOI85" s="4"/>
      <c r="SOJ85" s="4"/>
      <c r="SOK85" s="4"/>
      <c r="SOL85" s="4"/>
      <c r="SOM85" s="4"/>
      <c r="SON85" s="4"/>
      <c r="SOO85" s="4"/>
      <c r="SOP85" s="4"/>
      <c r="SOQ85" s="4"/>
      <c r="SOR85" s="4"/>
      <c r="SOS85" s="4"/>
      <c r="SOT85" s="4"/>
      <c r="SOU85" s="4"/>
      <c r="SOV85" s="4"/>
      <c r="SOW85" s="4"/>
      <c r="SOX85" s="4"/>
      <c r="SOY85" s="4"/>
      <c r="SOZ85" s="4"/>
      <c r="SPA85" s="4"/>
      <c r="SPB85" s="4"/>
      <c r="SPC85" s="4"/>
      <c r="SPD85" s="4"/>
      <c r="SPE85" s="4"/>
      <c r="SPF85" s="4"/>
      <c r="SPG85" s="4"/>
      <c r="SPH85" s="4"/>
      <c r="SPI85" s="4"/>
      <c r="SPJ85" s="4"/>
      <c r="SPK85" s="4"/>
      <c r="SPL85" s="4"/>
      <c r="SPM85" s="4"/>
      <c r="SPN85" s="4"/>
      <c r="SPO85" s="4"/>
      <c r="SPP85" s="4"/>
      <c r="SPQ85" s="4"/>
      <c r="SPR85" s="4"/>
      <c r="SPS85" s="4"/>
      <c r="SPT85" s="4"/>
      <c r="SPU85" s="4"/>
      <c r="SPV85" s="4"/>
      <c r="SPW85" s="4"/>
      <c r="SPX85" s="4"/>
      <c r="SPY85" s="4"/>
      <c r="SPZ85" s="4"/>
      <c r="SQA85" s="4"/>
      <c r="SQB85" s="4"/>
      <c r="SQC85" s="4"/>
      <c r="SQD85" s="4"/>
      <c r="SQE85" s="4"/>
      <c r="SQF85" s="4"/>
      <c r="SQG85" s="4"/>
      <c r="SQH85" s="4"/>
      <c r="SQI85" s="4"/>
      <c r="SQJ85" s="4"/>
      <c r="SQK85" s="4"/>
      <c r="SQL85" s="4"/>
      <c r="SQM85" s="4"/>
      <c r="SQN85" s="4"/>
      <c r="SQO85" s="4"/>
      <c r="SQP85" s="4"/>
      <c r="SQQ85" s="4"/>
      <c r="SQR85" s="4"/>
      <c r="SQS85" s="4"/>
      <c r="SQT85" s="4"/>
      <c r="SQU85" s="4"/>
      <c r="SQV85" s="4"/>
      <c r="SQW85" s="4"/>
      <c r="SQX85" s="4"/>
      <c r="SQY85" s="4"/>
      <c r="SQZ85" s="4"/>
      <c r="SRA85" s="4"/>
      <c r="SRB85" s="4"/>
      <c r="SRC85" s="4"/>
      <c r="SRD85" s="4"/>
      <c r="SRE85" s="4"/>
      <c r="SRF85" s="4"/>
      <c r="SRG85" s="4"/>
      <c r="SRH85" s="4"/>
      <c r="SRI85" s="4"/>
      <c r="SRJ85" s="4"/>
      <c r="SRK85" s="4"/>
      <c r="SRL85" s="4"/>
      <c r="SRM85" s="4"/>
      <c r="SRN85" s="4"/>
      <c r="SRO85" s="4"/>
      <c r="SRP85" s="4"/>
      <c r="SRQ85" s="4"/>
      <c r="SRR85" s="4"/>
      <c r="SRS85" s="4"/>
      <c r="SRT85" s="4"/>
      <c r="SRU85" s="4"/>
      <c r="SRV85" s="4"/>
      <c r="SRW85" s="4"/>
      <c r="SRX85" s="4"/>
      <c r="SRY85" s="4"/>
      <c r="SRZ85" s="4"/>
      <c r="SSA85" s="4"/>
      <c r="SSB85" s="4"/>
      <c r="SSC85" s="4"/>
      <c r="SSD85" s="4"/>
      <c r="SSE85" s="4"/>
      <c r="SSF85" s="4"/>
      <c r="SSG85" s="4"/>
      <c r="SSH85" s="4"/>
      <c r="SSI85" s="4"/>
      <c r="SSJ85" s="4"/>
      <c r="SSK85" s="4"/>
      <c r="SSL85" s="4"/>
      <c r="SSM85" s="4"/>
      <c r="SSN85" s="4"/>
      <c r="SSO85" s="4"/>
      <c r="SSP85" s="4"/>
      <c r="SSQ85" s="4"/>
      <c r="SSR85" s="4"/>
      <c r="SSS85" s="4"/>
      <c r="SST85" s="4"/>
      <c r="SSU85" s="4"/>
      <c r="SSV85" s="4"/>
      <c r="SSW85" s="4"/>
      <c r="SSX85" s="4"/>
      <c r="SSY85" s="4"/>
      <c r="SSZ85" s="4"/>
      <c r="STA85" s="4"/>
      <c r="STB85" s="4"/>
      <c r="STC85" s="4"/>
      <c r="STD85" s="4"/>
      <c r="STE85" s="4"/>
      <c r="STF85" s="4"/>
      <c r="STG85" s="4"/>
      <c r="STH85" s="4"/>
      <c r="STI85" s="4"/>
      <c r="STJ85" s="4"/>
      <c r="STK85" s="4"/>
      <c r="STL85" s="4"/>
      <c r="STM85" s="4"/>
      <c r="STN85" s="4"/>
      <c r="STO85" s="4"/>
      <c r="STP85" s="4"/>
      <c r="STQ85" s="4"/>
      <c r="STR85" s="4"/>
      <c r="STS85" s="4"/>
      <c r="STT85" s="4"/>
      <c r="STU85" s="4"/>
      <c r="STV85" s="4"/>
      <c r="STW85" s="4"/>
      <c r="STX85" s="4"/>
      <c r="STY85" s="4"/>
      <c r="STZ85" s="4"/>
      <c r="SUA85" s="4"/>
      <c r="SUB85" s="4"/>
      <c r="SUC85" s="4"/>
      <c r="SUD85" s="4"/>
      <c r="SUE85" s="4"/>
      <c r="SUF85" s="4"/>
      <c r="SUG85" s="4"/>
      <c r="SUH85" s="4"/>
      <c r="SUI85" s="4"/>
      <c r="SUJ85" s="4"/>
      <c r="SUK85" s="4"/>
      <c r="SUL85" s="4"/>
      <c r="SUM85" s="4"/>
      <c r="SUN85" s="4"/>
      <c r="SUO85" s="4"/>
      <c r="SUP85" s="4"/>
      <c r="SUQ85" s="4"/>
      <c r="SUR85" s="4"/>
      <c r="SUS85" s="4"/>
      <c r="SUT85" s="4"/>
      <c r="SUU85" s="4"/>
      <c r="SUV85" s="4"/>
      <c r="SUW85" s="4"/>
      <c r="SUX85" s="4"/>
      <c r="SUY85" s="4"/>
      <c r="SUZ85" s="4"/>
      <c r="SVA85" s="4"/>
      <c r="SVB85" s="4"/>
      <c r="SVC85" s="4"/>
      <c r="SVD85" s="4"/>
      <c r="SVE85" s="4"/>
      <c r="SVF85" s="4"/>
      <c r="SVG85" s="4"/>
      <c r="SVH85" s="4"/>
      <c r="SVI85" s="4"/>
      <c r="SVJ85" s="4"/>
      <c r="SVK85" s="4"/>
      <c r="SVL85" s="4"/>
      <c r="SVM85" s="4"/>
      <c r="SVN85" s="4"/>
      <c r="SVO85" s="4"/>
      <c r="SVP85" s="4"/>
      <c r="SVQ85" s="4"/>
      <c r="SVR85" s="4"/>
      <c r="SVS85" s="4"/>
      <c r="SVT85" s="4"/>
      <c r="SVU85" s="4"/>
      <c r="SVV85" s="4"/>
      <c r="SVW85" s="4"/>
      <c r="SVX85" s="4"/>
      <c r="SVY85" s="4"/>
      <c r="SVZ85" s="4"/>
      <c r="SWA85" s="4"/>
      <c r="SWB85" s="4"/>
      <c r="SWC85" s="4"/>
      <c r="SWD85" s="4"/>
      <c r="SWE85" s="4"/>
      <c r="SWF85" s="4"/>
      <c r="SWG85" s="4"/>
      <c r="SWH85" s="4"/>
      <c r="SWI85" s="4"/>
      <c r="SWJ85" s="4"/>
      <c r="SWK85" s="4"/>
      <c r="SWL85" s="4"/>
      <c r="SWM85" s="4"/>
      <c r="SWN85" s="4"/>
      <c r="SWO85" s="4"/>
      <c r="SWP85" s="4"/>
      <c r="SWQ85" s="4"/>
      <c r="SWR85" s="4"/>
      <c r="SWS85" s="4"/>
      <c r="SWT85" s="4"/>
      <c r="SWU85" s="4"/>
      <c r="SWV85" s="4"/>
      <c r="SWW85" s="4"/>
      <c r="SWX85" s="4"/>
      <c r="SWY85" s="4"/>
      <c r="SWZ85" s="4"/>
      <c r="SXA85" s="4"/>
      <c r="SXB85" s="4"/>
      <c r="SXC85" s="4"/>
      <c r="SXD85" s="4"/>
      <c r="SXE85" s="4"/>
      <c r="SXF85" s="4"/>
      <c r="SXG85" s="4"/>
      <c r="SXH85" s="4"/>
      <c r="SXI85" s="4"/>
      <c r="SXJ85" s="4"/>
      <c r="SXK85" s="4"/>
      <c r="SXL85" s="4"/>
      <c r="SXM85" s="4"/>
      <c r="SXN85" s="4"/>
      <c r="SXO85" s="4"/>
      <c r="SXP85" s="4"/>
      <c r="SXQ85" s="4"/>
      <c r="SXR85" s="4"/>
      <c r="SXS85" s="4"/>
      <c r="SXT85" s="4"/>
      <c r="SXU85" s="4"/>
      <c r="SXV85" s="4"/>
      <c r="SXW85" s="4"/>
      <c r="SXX85" s="4"/>
      <c r="SXY85" s="4"/>
      <c r="SXZ85" s="4"/>
      <c r="SYA85" s="4"/>
      <c r="SYB85" s="4"/>
      <c r="SYC85" s="4"/>
      <c r="SYD85" s="4"/>
      <c r="SYE85" s="4"/>
      <c r="SYF85" s="4"/>
      <c r="SYG85" s="4"/>
      <c r="SYH85" s="4"/>
      <c r="SYI85" s="4"/>
      <c r="SYJ85" s="4"/>
      <c r="SYK85" s="4"/>
      <c r="SYL85" s="4"/>
      <c r="SYM85" s="4"/>
      <c r="SYN85" s="4"/>
      <c r="SYO85" s="4"/>
      <c r="SYP85" s="4"/>
      <c r="SYQ85" s="4"/>
      <c r="SYR85" s="4"/>
      <c r="SYS85" s="4"/>
      <c r="SYT85" s="4"/>
      <c r="SYU85" s="4"/>
      <c r="SYV85" s="4"/>
      <c r="SYW85" s="4"/>
      <c r="SYX85" s="4"/>
      <c r="SYY85" s="4"/>
      <c r="SYZ85" s="4"/>
      <c r="SZA85" s="4"/>
      <c r="SZB85" s="4"/>
      <c r="SZC85" s="4"/>
      <c r="SZD85" s="4"/>
      <c r="SZE85" s="4"/>
      <c r="SZF85" s="4"/>
      <c r="SZG85" s="4"/>
      <c r="SZH85" s="4"/>
      <c r="SZI85" s="4"/>
      <c r="SZJ85" s="4"/>
      <c r="SZK85" s="4"/>
      <c r="SZL85" s="4"/>
      <c r="SZM85" s="4"/>
      <c r="SZN85" s="4"/>
      <c r="SZO85" s="4"/>
      <c r="SZP85" s="4"/>
      <c r="SZQ85" s="4"/>
      <c r="SZR85" s="4"/>
      <c r="SZS85" s="4"/>
      <c r="SZT85" s="4"/>
      <c r="SZU85" s="4"/>
      <c r="SZV85" s="4"/>
      <c r="SZW85" s="4"/>
      <c r="SZX85" s="4"/>
      <c r="SZY85" s="4"/>
      <c r="SZZ85" s="4"/>
      <c r="TAA85" s="4"/>
      <c r="TAB85" s="4"/>
      <c r="TAC85" s="4"/>
      <c r="TAD85" s="4"/>
      <c r="TAE85" s="4"/>
      <c r="TAF85" s="4"/>
      <c r="TAG85" s="4"/>
      <c r="TAH85" s="4"/>
      <c r="TAI85" s="4"/>
      <c r="TAJ85" s="4"/>
      <c r="TAK85" s="4"/>
      <c r="TAL85" s="4"/>
      <c r="TAM85" s="4"/>
      <c r="TAN85" s="4"/>
      <c r="TAO85" s="4"/>
      <c r="TAP85" s="4"/>
      <c r="TAQ85" s="4"/>
      <c r="TAR85" s="4"/>
      <c r="TAS85" s="4"/>
      <c r="TAT85" s="4"/>
      <c r="TAU85" s="4"/>
      <c r="TAV85" s="4"/>
      <c r="TAW85" s="4"/>
      <c r="TAX85" s="4"/>
      <c r="TAY85" s="4"/>
      <c r="TAZ85" s="4"/>
      <c r="TBA85" s="4"/>
      <c r="TBB85" s="4"/>
      <c r="TBC85" s="4"/>
      <c r="TBD85" s="4"/>
      <c r="TBE85" s="4"/>
      <c r="TBF85" s="4"/>
      <c r="TBG85" s="4"/>
      <c r="TBH85" s="4"/>
      <c r="TBI85" s="4"/>
      <c r="TBJ85" s="4"/>
      <c r="TBK85" s="4"/>
      <c r="TBL85" s="4"/>
      <c r="TBM85" s="4"/>
      <c r="TBN85" s="4"/>
      <c r="TBO85" s="4"/>
      <c r="TBP85" s="4"/>
      <c r="TBQ85" s="4"/>
      <c r="TBR85" s="4"/>
      <c r="TBS85" s="4"/>
      <c r="TBT85" s="4"/>
      <c r="TBU85" s="4"/>
      <c r="TBV85" s="4"/>
      <c r="TBW85" s="4"/>
      <c r="TBX85" s="4"/>
      <c r="TBY85" s="4"/>
      <c r="TBZ85" s="4"/>
      <c r="TCA85" s="4"/>
      <c r="TCB85" s="4"/>
      <c r="TCC85" s="4"/>
      <c r="TCD85" s="4"/>
      <c r="TCE85" s="4"/>
      <c r="TCF85" s="4"/>
      <c r="TCG85" s="4"/>
      <c r="TCH85" s="4"/>
      <c r="TCI85" s="4"/>
      <c r="TCJ85" s="4"/>
      <c r="TCK85" s="4"/>
      <c r="TCL85" s="4"/>
      <c r="TCM85" s="4"/>
      <c r="TCN85" s="4"/>
      <c r="TCO85" s="4"/>
      <c r="TCP85" s="4"/>
      <c r="TCQ85" s="4"/>
      <c r="TCR85" s="4"/>
      <c r="TCS85" s="4"/>
      <c r="TCT85" s="4"/>
      <c r="TCU85" s="4"/>
      <c r="TCV85" s="4"/>
      <c r="TCW85" s="4"/>
      <c r="TCX85" s="4"/>
      <c r="TCY85" s="4"/>
      <c r="TCZ85" s="4"/>
      <c r="TDA85" s="4"/>
      <c r="TDB85" s="4"/>
      <c r="TDC85" s="4"/>
      <c r="TDD85" s="4"/>
      <c r="TDE85" s="4"/>
      <c r="TDF85" s="4"/>
      <c r="TDG85" s="4"/>
      <c r="TDH85" s="4"/>
      <c r="TDI85" s="4"/>
      <c r="TDJ85" s="4"/>
      <c r="TDK85" s="4"/>
      <c r="TDL85" s="4"/>
      <c r="TDM85" s="4"/>
      <c r="TDN85" s="4"/>
      <c r="TDO85" s="4"/>
      <c r="TDP85" s="4"/>
      <c r="TDQ85" s="4"/>
      <c r="TDR85" s="4"/>
      <c r="TDS85" s="4"/>
      <c r="TDT85" s="4"/>
      <c r="TDU85" s="4"/>
      <c r="TDV85" s="4"/>
      <c r="TDW85" s="4"/>
      <c r="TDX85" s="4"/>
      <c r="TDY85" s="4"/>
      <c r="TDZ85" s="4"/>
      <c r="TEA85" s="4"/>
      <c r="TEB85" s="4"/>
      <c r="TEC85" s="4"/>
      <c r="TED85" s="4"/>
      <c r="TEE85" s="4"/>
      <c r="TEF85" s="4"/>
      <c r="TEG85" s="4"/>
      <c r="TEH85" s="4"/>
      <c r="TEI85" s="4"/>
      <c r="TEJ85" s="4"/>
      <c r="TEK85" s="4"/>
      <c r="TEL85" s="4"/>
      <c r="TEM85" s="4"/>
      <c r="TEN85" s="4"/>
      <c r="TEO85" s="4"/>
      <c r="TEP85" s="4"/>
      <c r="TEQ85" s="4"/>
      <c r="TER85" s="4"/>
      <c r="TES85" s="4"/>
      <c r="TET85" s="4"/>
      <c r="TEU85" s="4"/>
      <c r="TEV85" s="4"/>
      <c r="TEW85" s="4"/>
      <c r="TEX85" s="4"/>
      <c r="TEY85" s="4"/>
      <c r="TEZ85" s="4"/>
      <c r="TFA85" s="4"/>
      <c r="TFB85" s="4"/>
      <c r="TFC85" s="4"/>
      <c r="TFD85" s="4"/>
      <c r="TFE85" s="4"/>
      <c r="TFF85" s="4"/>
      <c r="TFG85" s="4"/>
      <c r="TFH85" s="4"/>
      <c r="TFI85" s="4"/>
      <c r="TFJ85" s="4"/>
      <c r="TFK85" s="4"/>
      <c r="TFL85" s="4"/>
      <c r="TFM85" s="4"/>
      <c r="TFN85" s="4"/>
      <c r="TFO85" s="4"/>
      <c r="TFP85" s="4"/>
      <c r="TFQ85" s="4"/>
      <c r="TFR85" s="4"/>
      <c r="TFS85" s="4"/>
      <c r="TFT85" s="4"/>
      <c r="TFU85" s="4"/>
      <c r="TFV85" s="4"/>
      <c r="TFW85" s="4"/>
      <c r="TFX85" s="4"/>
      <c r="TFY85" s="4"/>
      <c r="TFZ85" s="4"/>
      <c r="TGA85" s="4"/>
      <c r="TGB85" s="4"/>
      <c r="TGC85" s="4"/>
      <c r="TGD85" s="4"/>
      <c r="TGE85" s="4"/>
      <c r="TGF85" s="4"/>
      <c r="TGG85" s="4"/>
      <c r="TGH85" s="4"/>
      <c r="TGI85" s="4"/>
      <c r="TGJ85" s="4"/>
      <c r="TGK85" s="4"/>
      <c r="TGL85" s="4"/>
      <c r="TGM85" s="4"/>
      <c r="TGN85" s="4"/>
      <c r="TGO85" s="4"/>
      <c r="TGP85" s="4"/>
      <c r="TGQ85" s="4"/>
      <c r="TGR85" s="4"/>
      <c r="TGS85" s="4"/>
      <c r="TGT85" s="4"/>
      <c r="TGU85" s="4"/>
      <c r="TGV85" s="4"/>
      <c r="TGW85" s="4"/>
      <c r="TGX85" s="4"/>
      <c r="TGY85" s="4"/>
      <c r="TGZ85" s="4"/>
      <c r="THA85" s="4"/>
      <c r="THB85" s="4"/>
      <c r="THC85" s="4"/>
      <c r="THD85" s="4"/>
      <c r="THE85" s="4"/>
      <c r="THF85" s="4"/>
      <c r="THG85" s="4"/>
      <c r="THH85" s="4"/>
      <c r="THI85" s="4"/>
      <c r="THJ85" s="4"/>
      <c r="THK85" s="4"/>
      <c r="THL85" s="4"/>
      <c r="THM85" s="4"/>
      <c r="THN85" s="4"/>
      <c r="THO85" s="4"/>
      <c r="THP85" s="4"/>
      <c r="THQ85" s="4"/>
      <c r="THR85" s="4"/>
      <c r="THS85" s="4"/>
      <c r="THT85" s="4"/>
      <c r="THU85" s="4"/>
      <c r="THV85" s="4"/>
      <c r="THW85" s="4"/>
      <c r="THX85" s="4"/>
      <c r="THY85" s="4"/>
      <c r="THZ85" s="4"/>
      <c r="TIA85" s="4"/>
      <c r="TIB85" s="4"/>
      <c r="TIC85" s="4"/>
      <c r="TID85" s="4"/>
      <c r="TIE85" s="4"/>
      <c r="TIF85" s="4"/>
      <c r="TIG85" s="4"/>
      <c r="TIH85" s="4"/>
      <c r="TII85" s="4"/>
      <c r="TIJ85" s="4"/>
      <c r="TIK85" s="4"/>
      <c r="TIL85" s="4"/>
      <c r="TIM85" s="4"/>
      <c r="TIN85" s="4"/>
      <c r="TIO85" s="4"/>
      <c r="TIP85" s="4"/>
      <c r="TIQ85" s="4"/>
      <c r="TIR85" s="4"/>
      <c r="TIS85" s="4"/>
      <c r="TIT85" s="4"/>
      <c r="TIU85" s="4"/>
      <c r="TIV85" s="4"/>
      <c r="TIW85" s="4"/>
      <c r="TIX85" s="4"/>
      <c r="TIY85" s="4"/>
      <c r="TIZ85" s="4"/>
      <c r="TJA85" s="4"/>
      <c r="TJB85" s="4"/>
      <c r="TJC85" s="4"/>
      <c r="TJD85" s="4"/>
      <c r="TJE85" s="4"/>
      <c r="TJF85" s="4"/>
      <c r="TJG85" s="4"/>
      <c r="TJH85" s="4"/>
      <c r="TJI85" s="4"/>
      <c r="TJJ85" s="4"/>
      <c r="TJK85" s="4"/>
      <c r="TJL85" s="4"/>
      <c r="TJM85" s="4"/>
      <c r="TJN85" s="4"/>
      <c r="TJO85" s="4"/>
      <c r="TJP85" s="4"/>
      <c r="TJQ85" s="4"/>
      <c r="TJR85" s="4"/>
      <c r="TJS85" s="4"/>
      <c r="TJT85" s="4"/>
      <c r="TJU85" s="4"/>
      <c r="TJV85" s="4"/>
      <c r="TJW85" s="4"/>
      <c r="TJX85" s="4"/>
      <c r="TJY85" s="4"/>
      <c r="TJZ85" s="4"/>
      <c r="TKA85" s="4"/>
      <c r="TKB85" s="4"/>
      <c r="TKC85" s="4"/>
      <c r="TKD85" s="4"/>
      <c r="TKE85" s="4"/>
      <c r="TKF85" s="4"/>
      <c r="TKG85" s="4"/>
      <c r="TKH85" s="4"/>
      <c r="TKI85" s="4"/>
      <c r="TKJ85" s="4"/>
      <c r="TKK85" s="4"/>
      <c r="TKL85" s="4"/>
      <c r="TKM85" s="4"/>
      <c r="TKN85" s="4"/>
      <c r="TKO85" s="4"/>
      <c r="TKP85" s="4"/>
      <c r="TKQ85" s="4"/>
      <c r="TKR85" s="4"/>
      <c r="TKS85" s="4"/>
      <c r="TKT85" s="4"/>
      <c r="TKU85" s="4"/>
      <c r="TKV85" s="4"/>
      <c r="TKW85" s="4"/>
      <c r="TKX85" s="4"/>
      <c r="TKY85" s="4"/>
      <c r="TKZ85" s="4"/>
      <c r="TLA85" s="4"/>
      <c r="TLB85" s="4"/>
      <c r="TLC85" s="4"/>
      <c r="TLD85" s="4"/>
      <c r="TLE85" s="4"/>
      <c r="TLF85" s="4"/>
      <c r="TLG85" s="4"/>
      <c r="TLH85" s="4"/>
      <c r="TLI85" s="4"/>
      <c r="TLJ85" s="4"/>
      <c r="TLK85" s="4"/>
      <c r="TLL85" s="4"/>
      <c r="TLM85" s="4"/>
      <c r="TLN85" s="4"/>
      <c r="TLO85" s="4"/>
      <c r="TLP85" s="4"/>
      <c r="TLQ85" s="4"/>
      <c r="TLR85" s="4"/>
      <c r="TLS85" s="4"/>
      <c r="TLT85" s="4"/>
      <c r="TLU85" s="4"/>
      <c r="TLV85" s="4"/>
      <c r="TLW85" s="4"/>
      <c r="TLX85" s="4"/>
      <c r="TLY85" s="4"/>
      <c r="TLZ85" s="4"/>
      <c r="TMA85" s="4"/>
      <c r="TMB85" s="4"/>
      <c r="TMC85" s="4"/>
      <c r="TMD85" s="4"/>
      <c r="TME85" s="4"/>
      <c r="TMF85" s="4"/>
      <c r="TMG85" s="4"/>
      <c r="TMH85" s="4"/>
      <c r="TMI85" s="4"/>
      <c r="TMJ85" s="4"/>
      <c r="TMK85" s="4"/>
      <c r="TML85" s="4"/>
      <c r="TMM85" s="4"/>
      <c r="TMN85" s="4"/>
      <c r="TMO85" s="4"/>
      <c r="TMP85" s="4"/>
      <c r="TMQ85" s="4"/>
      <c r="TMR85" s="4"/>
      <c r="TMS85" s="4"/>
      <c r="TMT85" s="4"/>
      <c r="TMU85" s="4"/>
      <c r="TMV85" s="4"/>
      <c r="TMW85" s="4"/>
      <c r="TMX85" s="4"/>
      <c r="TMY85" s="4"/>
      <c r="TMZ85" s="4"/>
      <c r="TNA85" s="4"/>
      <c r="TNB85" s="4"/>
      <c r="TNC85" s="4"/>
      <c r="TND85" s="4"/>
      <c r="TNE85" s="4"/>
      <c r="TNF85" s="4"/>
      <c r="TNG85" s="4"/>
      <c r="TNH85" s="4"/>
      <c r="TNI85" s="4"/>
      <c r="TNJ85" s="4"/>
      <c r="TNK85" s="4"/>
      <c r="TNL85" s="4"/>
      <c r="TNM85" s="4"/>
      <c r="TNN85" s="4"/>
      <c r="TNO85" s="4"/>
      <c r="TNP85" s="4"/>
      <c r="TNQ85" s="4"/>
      <c r="TNR85" s="4"/>
      <c r="TNS85" s="4"/>
      <c r="TNT85" s="4"/>
      <c r="TNU85" s="4"/>
      <c r="TNV85" s="4"/>
      <c r="TNW85" s="4"/>
      <c r="TNX85" s="4"/>
      <c r="TNY85" s="4"/>
      <c r="TNZ85" s="4"/>
      <c r="TOA85" s="4"/>
      <c r="TOB85" s="4"/>
      <c r="TOC85" s="4"/>
      <c r="TOD85" s="4"/>
      <c r="TOE85" s="4"/>
      <c r="TOF85" s="4"/>
      <c r="TOG85" s="4"/>
      <c r="TOH85" s="4"/>
      <c r="TOI85" s="4"/>
      <c r="TOJ85" s="4"/>
      <c r="TOK85" s="4"/>
      <c r="TOL85" s="4"/>
      <c r="TOM85" s="4"/>
      <c r="TON85" s="4"/>
      <c r="TOO85" s="4"/>
      <c r="TOP85" s="4"/>
      <c r="TOQ85" s="4"/>
      <c r="TOR85" s="4"/>
      <c r="TOS85" s="4"/>
      <c r="TOT85" s="4"/>
      <c r="TOU85" s="4"/>
      <c r="TOV85" s="4"/>
      <c r="TOW85" s="4"/>
      <c r="TOX85" s="4"/>
      <c r="TOY85" s="4"/>
      <c r="TOZ85" s="4"/>
      <c r="TPA85" s="4"/>
      <c r="TPB85" s="4"/>
      <c r="TPC85" s="4"/>
      <c r="TPD85" s="4"/>
      <c r="TPE85" s="4"/>
      <c r="TPF85" s="4"/>
      <c r="TPG85" s="4"/>
      <c r="TPH85" s="4"/>
      <c r="TPI85" s="4"/>
      <c r="TPJ85" s="4"/>
      <c r="TPK85" s="4"/>
      <c r="TPL85" s="4"/>
      <c r="TPM85" s="4"/>
      <c r="TPN85" s="4"/>
      <c r="TPO85" s="4"/>
      <c r="TPP85" s="4"/>
      <c r="TPQ85" s="4"/>
      <c r="TPR85" s="4"/>
      <c r="TPS85" s="4"/>
      <c r="TPT85" s="4"/>
      <c r="TPU85" s="4"/>
      <c r="TPV85" s="4"/>
      <c r="TPW85" s="4"/>
      <c r="TPX85" s="4"/>
      <c r="TPY85" s="4"/>
      <c r="TPZ85" s="4"/>
      <c r="TQA85" s="4"/>
      <c r="TQB85" s="4"/>
      <c r="TQC85" s="4"/>
      <c r="TQD85" s="4"/>
      <c r="TQE85" s="4"/>
      <c r="TQF85" s="4"/>
      <c r="TQG85" s="4"/>
      <c r="TQH85" s="4"/>
      <c r="TQI85" s="4"/>
      <c r="TQJ85" s="4"/>
      <c r="TQK85" s="4"/>
      <c r="TQL85" s="4"/>
      <c r="TQM85" s="4"/>
      <c r="TQN85" s="4"/>
      <c r="TQO85" s="4"/>
      <c r="TQP85" s="4"/>
      <c r="TQQ85" s="4"/>
      <c r="TQR85" s="4"/>
      <c r="TQS85" s="4"/>
      <c r="TQT85" s="4"/>
      <c r="TQU85" s="4"/>
      <c r="TQV85" s="4"/>
      <c r="TQW85" s="4"/>
      <c r="TQX85" s="4"/>
      <c r="TQY85" s="4"/>
      <c r="TQZ85" s="4"/>
      <c r="TRA85" s="4"/>
      <c r="TRB85" s="4"/>
      <c r="TRC85" s="4"/>
      <c r="TRD85" s="4"/>
      <c r="TRE85" s="4"/>
      <c r="TRF85" s="4"/>
      <c r="TRG85" s="4"/>
      <c r="TRH85" s="4"/>
      <c r="TRI85" s="4"/>
      <c r="TRJ85" s="4"/>
      <c r="TRK85" s="4"/>
      <c r="TRL85" s="4"/>
      <c r="TRM85" s="4"/>
      <c r="TRN85" s="4"/>
      <c r="TRO85" s="4"/>
      <c r="TRP85" s="4"/>
      <c r="TRQ85" s="4"/>
      <c r="TRR85" s="4"/>
      <c r="TRS85" s="4"/>
      <c r="TRT85" s="4"/>
      <c r="TRU85" s="4"/>
      <c r="TRV85" s="4"/>
      <c r="TRW85" s="4"/>
      <c r="TRX85" s="4"/>
      <c r="TRY85" s="4"/>
      <c r="TRZ85" s="4"/>
      <c r="TSA85" s="4"/>
      <c r="TSB85" s="4"/>
      <c r="TSC85" s="4"/>
      <c r="TSD85" s="4"/>
      <c r="TSE85" s="4"/>
      <c r="TSF85" s="4"/>
      <c r="TSG85" s="4"/>
      <c r="TSH85" s="4"/>
      <c r="TSI85" s="4"/>
      <c r="TSJ85" s="4"/>
      <c r="TSK85" s="4"/>
      <c r="TSL85" s="4"/>
      <c r="TSM85" s="4"/>
      <c r="TSN85" s="4"/>
      <c r="TSO85" s="4"/>
      <c r="TSP85" s="4"/>
      <c r="TSQ85" s="4"/>
      <c r="TSR85" s="4"/>
      <c r="TSS85" s="4"/>
      <c r="TST85" s="4"/>
      <c r="TSU85" s="4"/>
      <c r="TSV85" s="4"/>
      <c r="TSW85" s="4"/>
      <c r="TSX85" s="4"/>
      <c r="TSY85" s="4"/>
      <c r="TSZ85" s="4"/>
      <c r="TTA85" s="4"/>
      <c r="TTB85" s="4"/>
      <c r="TTC85" s="4"/>
      <c r="TTD85" s="4"/>
      <c r="TTE85" s="4"/>
      <c r="TTF85" s="4"/>
      <c r="TTG85" s="4"/>
      <c r="TTH85" s="4"/>
      <c r="TTI85" s="4"/>
      <c r="TTJ85" s="4"/>
      <c r="TTK85" s="4"/>
      <c r="TTL85" s="4"/>
      <c r="TTM85" s="4"/>
      <c r="TTN85" s="4"/>
      <c r="TTO85" s="4"/>
      <c r="TTP85" s="4"/>
      <c r="TTQ85" s="4"/>
      <c r="TTR85" s="4"/>
      <c r="TTS85" s="4"/>
      <c r="TTT85" s="4"/>
      <c r="TTU85" s="4"/>
      <c r="TTV85" s="4"/>
      <c r="TTW85" s="4"/>
      <c r="TTX85" s="4"/>
      <c r="TTY85" s="4"/>
      <c r="TTZ85" s="4"/>
      <c r="TUA85" s="4"/>
      <c r="TUB85" s="4"/>
      <c r="TUC85" s="4"/>
      <c r="TUD85" s="4"/>
      <c r="TUE85" s="4"/>
      <c r="TUF85" s="4"/>
      <c r="TUG85" s="4"/>
      <c r="TUH85" s="4"/>
      <c r="TUI85" s="4"/>
      <c r="TUJ85" s="4"/>
      <c r="TUK85" s="4"/>
      <c r="TUL85" s="4"/>
      <c r="TUM85" s="4"/>
      <c r="TUN85" s="4"/>
      <c r="TUO85" s="4"/>
      <c r="TUP85" s="4"/>
      <c r="TUQ85" s="4"/>
      <c r="TUR85" s="4"/>
      <c r="TUS85" s="4"/>
      <c r="TUT85" s="4"/>
      <c r="TUU85" s="4"/>
      <c r="TUV85" s="4"/>
      <c r="TUW85" s="4"/>
      <c r="TUX85" s="4"/>
      <c r="TUY85" s="4"/>
      <c r="TUZ85" s="4"/>
      <c r="TVA85" s="4"/>
      <c r="TVB85" s="4"/>
      <c r="TVC85" s="4"/>
      <c r="TVD85" s="4"/>
      <c r="TVE85" s="4"/>
      <c r="TVF85" s="4"/>
      <c r="TVG85" s="4"/>
      <c r="TVH85" s="4"/>
      <c r="TVI85" s="4"/>
      <c r="TVJ85" s="4"/>
      <c r="TVK85" s="4"/>
      <c r="TVL85" s="4"/>
      <c r="TVM85" s="4"/>
      <c r="TVN85" s="4"/>
      <c r="TVO85" s="4"/>
      <c r="TVP85" s="4"/>
      <c r="TVQ85" s="4"/>
      <c r="TVR85" s="4"/>
      <c r="TVS85" s="4"/>
      <c r="TVT85" s="4"/>
      <c r="TVU85" s="4"/>
      <c r="TVV85" s="4"/>
      <c r="TVW85" s="4"/>
      <c r="TVX85" s="4"/>
      <c r="TVY85" s="4"/>
      <c r="TVZ85" s="4"/>
      <c r="TWA85" s="4"/>
      <c r="TWB85" s="4"/>
      <c r="TWC85" s="4"/>
      <c r="TWD85" s="4"/>
      <c r="TWE85" s="4"/>
      <c r="TWF85" s="4"/>
      <c r="TWG85" s="4"/>
      <c r="TWH85" s="4"/>
      <c r="TWI85" s="4"/>
      <c r="TWJ85" s="4"/>
      <c r="TWK85" s="4"/>
      <c r="TWL85" s="4"/>
      <c r="TWM85" s="4"/>
      <c r="TWN85" s="4"/>
      <c r="TWO85" s="4"/>
      <c r="TWP85" s="4"/>
      <c r="TWQ85" s="4"/>
      <c r="TWR85" s="4"/>
      <c r="TWS85" s="4"/>
      <c r="TWT85" s="4"/>
      <c r="TWU85" s="4"/>
      <c r="TWV85" s="4"/>
      <c r="TWW85" s="4"/>
      <c r="TWX85" s="4"/>
      <c r="TWY85" s="4"/>
      <c r="TWZ85" s="4"/>
      <c r="TXA85" s="4"/>
      <c r="TXB85" s="4"/>
      <c r="TXC85" s="4"/>
      <c r="TXD85" s="4"/>
      <c r="TXE85" s="4"/>
      <c r="TXF85" s="4"/>
      <c r="TXG85" s="4"/>
      <c r="TXH85" s="4"/>
      <c r="TXI85" s="4"/>
      <c r="TXJ85" s="4"/>
      <c r="TXK85" s="4"/>
      <c r="TXL85" s="4"/>
      <c r="TXM85" s="4"/>
      <c r="TXN85" s="4"/>
      <c r="TXO85" s="4"/>
      <c r="TXP85" s="4"/>
      <c r="TXQ85" s="4"/>
      <c r="TXR85" s="4"/>
      <c r="TXS85" s="4"/>
      <c r="TXT85" s="4"/>
      <c r="TXU85" s="4"/>
      <c r="TXV85" s="4"/>
      <c r="TXW85" s="4"/>
      <c r="TXX85" s="4"/>
      <c r="TXY85" s="4"/>
      <c r="TXZ85" s="4"/>
      <c r="TYA85" s="4"/>
      <c r="TYB85" s="4"/>
      <c r="TYC85" s="4"/>
      <c r="TYD85" s="4"/>
      <c r="TYE85" s="4"/>
      <c r="TYF85" s="4"/>
      <c r="TYG85" s="4"/>
      <c r="TYH85" s="4"/>
      <c r="TYI85" s="4"/>
      <c r="TYJ85" s="4"/>
      <c r="TYK85" s="4"/>
      <c r="TYL85" s="4"/>
      <c r="TYM85" s="4"/>
      <c r="TYN85" s="4"/>
      <c r="TYO85" s="4"/>
      <c r="TYP85" s="4"/>
      <c r="TYQ85" s="4"/>
      <c r="TYR85" s="4"/>
      <c r="TYS85" s="4"/>
      <c r="TYT85" s="4"/>
      <c r="TYU85" s="4"/>
      <c r="TYV85" s="4"/>
      <c r="TYW85" s="4"/>
      <c r="TYX85" s="4"/>
      <c r="TYY85" s="4"/>
      <c r="TYZ85" s="4"/>
      <c r="TZA85" s="4"/>
      <c r="TZB85" s="4"/>
      <c r="TZC85" s="4"/>
      <c r="TZD85" s="4"/>
      <c r="TZE85" s="4"/>
      <c r="TZF85" s="4"/>
      <c r="TZG85" s="4"/>
      <c r="TZH85" s="4"/>
      <c r="TZI85" s="4"/>
      <c r="TZJ85" s="4"/>
      <c r="TZK85" s="4"/>
      <c r="TZL85" s="4"/>
      <c r="TZM85" s="4"/>
      <c r="TZN85" s="4"/>
      <c r="TZO85" s="4"/>
      <c r="TZP85" s="4"/>
      <c r="TZQ85" s="4"/>
      <c r="TZR85" s="4"/>
      <c r="TZS85" s="4"/>
      <c r="TZT85" s="4"/>
      <c r="TZU85" s="4"/>
      <c r="TZV85" s="4"/>
      <c r="TZW85" s="4"/>
      <c r="TZX85" s="4"/>
      <c r="TZY85" s="4"/>
      <c r="TZZ85" s="4"/>
      <c r="UAA85" s="4"/>
      <c r="UAB85" s="4"/>
      <c r="UAC85" s="4"/>
      <c r="UAD85" s="4"/>
      <c r="UAE85" s="4"/>
      <c r="UAF85" s="4"/>
      <c r="UAG85" s="4"/>
      <c r="UAH85" s="4"/>
      <c r="UAI85" s="4"/>
      <c r="UAJ85" s="4"/>
      <c r="UAK85" s="4"/>
      <c r="UAL85" s="4"/>
      <c r="UAM85" s="4"/>
      <c r="UAN85" s="4"/>
      <c r="UAO85" s="4"/>
      <c r="UAP85" s="4"/>
      <c r="UAQ85" s="4"/>
      <c r="UAR85" s="4"/>
      <c r="UAS85" s="4"/>
      <c r="UAT85" s="4"/>
      <c r="UAU85" s="4"/>
      <c r="UAV85" s="4"/>
      <c r="UAW85" s="4"/>
      <c r="UAX85" s="4"/>
      <c r="UAY85" s="4"/>
      <c r="UAZ85" s="4"/>
      <c r="UBA85" s="4"/>
      <c r="UBB85" s="4"/>
      <c r="UBC85" s="4"/>
      <c r="UBD85" s="4"/>
      <c r="UBE85" s="4"/>
      <c r="UBF85" s="4"/>
      <c r="UBG85" s="4"/>
      <c r="UBH85" s="4"/>
      <c r="UBI85" s="4"/>
      <c r="UBJ85" s="4"/>
      <c r="UBK85" s="4"/>
      <c r="UBL85" s="4"/>
      <c r="UBM85" s="4"/>
      <c r="UBN85" s="4"/>
      <c r="UBO85" s="4"/>
      <c r="UBP85" s="4"/>
      <c r="UBQ85" s="4"/>
      <c r="UBR85" s="4"/>
      <c r="UBS85" s="4"/>
      <c r="UBT85" s="4"/>
      <c r="UBU85" s="4"/>
      <c r="UBV85" s="4"/>
      <c r="UBW85" s="4"/>
      <c r="UBX85" s="4"/>
      <c r="UBY85" s="4"/>
      <c r="UBZ85" s="4"/>
      <c r="UCA85" s="4"/>
      <c r="UCB85" s="4"/>
      <c r="UCC85" s="4"/>
      <c r="UCD85" s="4"/>
      <c r="UCE85" s="4"/>
      <c r="UCF85" s="4"/>
      <c r="UCG85" s="4"/>
      <c r="UCH85" s="4"/>
      <c r="UCI85" s="4"/>
      <c r="UCJ85" s="4"/>
      <c r="UCK85" s="4"/>
      <c r="UCL85" s="4"/>
      <c r="UCM85" s="4"/>
      <c r="UCN85" s="4"/>
      <c r="UCO85" s="4"/>
      <c r="UCP85" s="4"/>
      <c r="UCQ85" s="4"/>
      <c r="UCR85" s="4"/>
      <c r="UCS85" s="4"/>
      <c r="UCT85" s="4"/>
      <c r="UCU85" s="4"/>
      <c r="UCV85" s="4"/>
      <c r="UCW85" s="4"/>
      <c r="UCX85" s="4"/>
      <c r="UCY85" s="4"/>
      <c r="UCZ85" s="4"/>
      <c r="UDA85" s="4"/>
      <c r="UDB85" s="4"/>
      <c r="UDC85" s="4"/>
      <c r="UDD85" s="4"/>
      <c r="UDE85" s="4"/>
      <c r="UDF85" s="4"/>
      <c r="UDG85" s="4"/>
      <c r="UDH85" s="4"/>
      <c r="UDI85" s="4"/>
      <c r="UDJ85" s="4"/>
      <c r="UDK85" s="4"/>
      <c r="UDL85" s="4"/>
      <c r="UDM85" s="4"/>
      <c r="UDN85" s="4"/>
      <c r="UDO85" s="4"/>
      <c r="UDP85" s="4"/>
      <c r="UDQ85" s="4"/>
      <c r="UDR85" s="4"/>
      <c r="UDS85" s="4"/>
      <c r="UDT85" s="4"/>
      <c r="UDU85" s="4"/>
      <c r="UDV85" s="4"/>
      <c r="UDW85" s="4"/>
      <c r="UDX85" s="4"/>
      <c r="UDY85" s="4"/>
      <c r="UDZ85" s="4"/>
      <c r="UEA85" s="4"/>
      <c r="UEB85" s="4"/>
      <c r="UEC85" s="4"/>
      <c r="UED85" s="4"/>
      <c r="UEE85" s="4"/>
      <c r="UEF85" s="4"/>
      <c r="UEG85" s="4"/>
      <c r="UEH85" s="4"/>
      <c r="UEI85" s="4"/>
      <c r="UEJ85" s="4"/>
      <c r="UEK85" s="4"/>
      <c r="UEL85" s="4"/>
      <c r="UEM85" s="4"/>
      <c r="UEN85" s="4"/>
      <c r="UEO85" s="4"/>
      <c r="UEP85" s="4"/>
      <c r="UEQ85" s="4"/>
      <c r="UER85" s="4"/>
      <c r="UES85" s="4"/>
      <c r="UET85" s="4"/>
      <c r="UEU85" s="4"/>
      <c r="UEV85" s="4"/>
      <c r="UEW85" s="4"/>
      <c r="UEX85" s="4"/>
      <c r="UEY85" s="4"/>
      <c r="UEZ85" s="4"/>
      <c r="UFA85" s="4"/>
      <c r="UFB85" s="4"/>
      <c r="UFC85" s="4"/>
      <c r="UFD85" s="4"/>
      <c r="UFE85" s="4"/>
      <c r="UFF85" s="4"/>
      <c r="UFG85" s="4"/>
      <c r="UFH85" s="4"/>
      <c r="UFI85" s="4"/>
      <c r="UFJ85" s="4"/>
      <c r="UFK85" s="4"/>
      <c r="UFL85" s="4"/>
      <c r="UFM85" s="4"/>
      <c r="UFN85" s="4"/>
      <c r="UFO85" s="4"/>
      <c r="UFP85" s="4"/>
      <c r="UFQ85" s="4"/>
      <c r="UFR85" s="4"/>
      <c r="UFS85" s="4"/>
      <c r="UFT85" s="4"/>
      <c r="UFU85" s="4"/>
      <c r="UFV85" s="4"/>
      <c r="UFW85" s="4"/>
      <c r="UFX85" s="4"/>
      <c r="UFY85" s="4"/>
      <c r="UFZ85" s="4"/>
      <c r="UGA85" s="4"/>
      <c r="UGB85" s="4"/>
      <c r="UGC85" s="4"/>
      <c r="UGD85" s="4"/>
      <c r="UGE85" s="4"/>
      <c r="UGF85" s="4"/>
      <c r="UGG85" s="4"/>
      <c r="UGH85" s="4"/>
      <c r="UGI85" s="4"/>
      <c r="UGJ85" s="4"/>
      <c r="UGK85" s="4"/>
      <c r="UGL85" s="4"/>
      <c r="UGM85" s="4"/>
      <c r="UGN85" s="4"/>
      <c r="UGO85" s="4"/>
      <c r="UGP85" s="4"/>
      <c r="UGQ85" s="4"/>
      <c r="UGR85" s="4"/>
      <c r="UGS85" s="4"/>
      <c r="UGT85" s="4"/>
      <c r="UGU85" s="4"/>
      <c r="UGV85" s="4"/>
      <c r="UGW85" s="4"/>
      <c r="UGX85" s="4"/>
      <c r="UGY85" s="4"/>
      <c r="UGZ85" s="4"/>
      <c r="UHA85" s="4"/>
      <c r="UHB85" s="4"/>
      <c r="UHC85" s="4"/>
      <c r="UHD85" s="4"/>
      <c r="UHE85" s="4"/>
      <c r="UHF85" s="4"/>
      <c r="UHG85" s="4"/>
      <c r="UHH85" s="4"/>
      <c r="UHI85" s="4"/>
      <c r="UHJ85" s="4"/>
      <c r="UHK85" s="4"/>
      <c r="UHL85" s="4"/>
      <c r="UHM85" s="4"/>
      <c r="UHN85" s="4"/>
      <c r="UHO85" s="4"/>
      <c r="UHP85" s="4"/>
      <c r="UHQ85" s="4"/>
      <c r="UHR85" s="4"/>
      <c r="UHS85" s="4"/>
      <c r="UHT85" s="4"/>
      <c r="UHU85" s="4"/>
      <c r="UHV85" s="4"/>
      <c r="UHW85" s="4"/>
      <c r="UHX85" s="4"/>
      <c r="UHY85" s="4"/>
      <c r="UHZ85" s="4"/>
      <c r="UIA85" s="4"/>
      <c r="UIB85" s="4"/>
      <c r="UIC85" s="4"/>
      <c r="UID85" s="4"/>
      <c r="UIE85" s="4"/>
      <c r="UIF85" s="4"/>
      <c r="UIG85" s="4"/>
      <c r="UIH85" s="4"/>
      <c r="UII85" s="4"/>
      <c r="UIJ85" s="4"/>
      <c r="UIK85" s="4"/>
      <c r="UIL85" s="4"/>
      <c r="UIM85" s="4"/>
      <c r="UIN85" s="4"/>
      <c r="UIO85" s="4"/>
      <c r="UIP85" s="4"/>
      <c r="UIQ85" s="4"/>
      <c r="UIR85" s="4"/>
      <c r="UIS85" s="4"/>
      <c r="UIT85" s="4"/>
      <c r="UIU85" s="4"/>
      <c r="UIV85" s="4"/>
      <c r="UIW85" s="4"/>
      <c r="UIX85" s="4"/>
      <c r="UIY85" s="4"/>
      <c r="UIZ85" s="4"/>
      <c r="UJA85" s="4"/>
      <c r="UJB85" s="4"/>
      <c r="UJC85" s="4"/>
      <c r="UJD85" s="4"/>
      <c r="UJE85" s="4"/>
      <c r="UJF85" s="4"/>
      <c r="UJG85" s="4"/>
      <c r="UJH85" s="4"/>
      <c r="UJI85" s="4"/>
      <c r="UJJ85" s="4"/>
      <c r="UJK85" s="4"/>
      <c r="UJL85" s="4"/>
      <c r="UJM85" s="4"/>
      <c r="UJN85" s="4"/>
      <c r="UJO85" s="4"/>
      <c r="UJP85" s="4"/>
      <c r="UJQ85" s="4"/>
      <c r="UJR85" s="4"/>
      <c r="UJS85" s="4"/>
      <c r="UJT85" s="4"/>
      <c r="UJU85" s="4"/>
      <c r="UJV85" s="4"/>
      <c r="UJW85" s="4"/>
      <c r="UJX85" s="4"/>
      <c r="UJY85" s="4"/>
      <c r="UJZ85" s="4"/>
      <c r="UKA85" s="4"/>
      <c r="UKB85" s="4"/>
      <c r="UKC85" s="4"/>
      <c r="UKD85" s="4"/>
      <c r="UKE85" s="4"/>
      <c r="UKF85" s="4"/>
      <c r="UKG85" s="4"/>
      <c r="UKH85" s="4"/>
      <c r="UKI85" s="4"/>
      <c r="UKJ85" s="4"/>
      <c r="UKK85" s="4"/>
      <c r="UKL85" s="4"/>
      <c r="UKM85" s="4"/>
      <c r="UKN85" s="4"/>
      <c r="UKO85" s="4"/>
      <c r="UKP85" s="4"/>
      <c r="UKQ85" s="4"/>
      <c r="UKR85" s="4"/>
      <c r="UKS85" s="4"/>
      <c r="UKT85" s="4"/>
      <c r="UKU85" s="4"/>
      <c r="UKV85" s="4"/>
      <c r="UKW85" s="4"/>
      <c r="UKX85" s="4"/>
      <c r="UKY85" s="4"/>
      <c r="UKZ85" s="4"/>
      <c r="ULA85" s="4"/>
      <c r="ULB85" s="4"/>
      <c r="ULC85" s="4"/>
      <c r="ULD85" s="4"/>
      <c r="ULE85" s="4"/>
      <c r="ULF85" s="4"/>
      <c r="ULG85" s="4"/>
      <c r="ULH85" s="4"/>
      <c r="ULI85" s="4"/>
      <c r="ULJ85" s="4"/>
      <c r="ULK85" s="4"/>
      <c r="ULL85" s="4"/>
      <c r="ULM85" s="4"/>
      <c r="ULN85" s="4"/>
      <c r="ULO85" s="4"/>
      <c r="ULP85" s="4"/>
      <c r="ULQ85" s="4"/>
      <c r="ULR85" s="4"/>
      <c r="ULS85" s="4"/>
      <c r="ULT85" s="4"/>
      <c r="ULU85" s="4"/>
      <c r="ULV85" s="4"/>
      <c r="ULW85" s="4"/>
      <c r="ULX85" s="4"/>
      <c r="ULY85" s="4"/>
      <c r="ULZ85" s="4"/>
      <c r="UMA85" s="4"/>
      <c r="UMB85" s="4"/>
      <c r="UMC85" s="4"/>
      <c r="UMD85" s="4"/>
      <c r="UME85" s="4"/>
      <c r="UMF85" s="4"/>
      <c r="UMG85" s="4"/>
      <c r="UMH85" s="4"/>
      <c r="UMI85" s="4"/>
      <c r="UMJ85" s="4"/>
      <c r="UMK85" s="4"/>
      <c r="UML85" s="4"/>
      <c r="UMM85" s="4"/>
      <c r="UMN85" s="4"/>
      <c r="UMO85" s="4"/>
      <c r="UMP85" s="4"/>
      <c r="UMQ85" s="4"/>
      <c r="UMR85" s="4"/>
      <c r="UMS85" s="4"/>
      <c r="UMT85" s="4"/>
      <c r="UMU85" s="4"/>
      <c r="UMV85" s="4"/>
      <c r="UMW85" s="4"/>
      <c r="UMX85" s="4"/>
      <c r="UMY85" s="4"/>
      <c r="UMZ85" s="4"/>
      <c r="UNA85" s="4"/>
      <c r="UNB85" s="4"/>
      <c r="UNC85" s="4"/>
      <c r="UND85" s="4"/>
      <c r="UNE85" s="4"/>
      <c r="UNF85" s="4"/>
      <c r="UNG85" s="4"/>
      <c r="UNH85" s="4"/>
      <c r="UNI85" s="4"/>
      <c r="UNJ85" s="4"/>
      <c r="UNK85" s="4"/>
      <c r="UNL85" s="4"/>
      <c r="UNM85" s="4"/>
      <c r="UNN85" s="4"/>
      <c r="UNO85" s="4"/>
      <c r="UNP85" s="4"/>
      <c r="UNQ85" s="4"/>
      <c r="UNR85" s="4"/>
      <c r="UNS85" s="4"/>
      <c r="UNT85" s="4"/>
      <c r="UNU85" s="4"/>
      <c r="UNV85" s="4"/>
      <c r="UNW85" s="4"/>
      <c r="UNX85" s="4"/>
      <c r="UNY85" s="4"/>
      <c r="UNZ85" s="4"/>
      <c r="UOA85" s="4"/>
      <c r="UOB85" s="4"/>
      <c r="UOC85" s="4"/>
      <c r="UOD85" s="4"/>
      <c r="UOE85" s="4"/>
      <c r="UOF85" s="4"/>
      <c r="UOG85" s="4"/>
      <c r="UOH85" s="4"/>
      <c r="UOI85" s="4"/>
      <c r="UOJ85" s="4"/>
      <c r="UOK85" s="4"/>
      <c r="UOL85" s="4"/>
      <c r="UOM85" s="4"/>
      <c r="UON85" s="4"/>
      <c r="UOO85" s="4"/>
      <c r="UOP85" s="4"/>
      <c r="UOQ85" s="4"/>
      <c r="UOR85" s="4"/>
      <c r="UOS85" s="4"/>
      <c r="UOT85" s="4"/>
      <c r="UOU85" s="4"/>
      <c r="UOV85" s="4"/>
      <c r="UOW85" s="4"/>
      <c r="UOX85" s="4"/>
      <c r="UOY85" s="4"/>
      <c r="UOZ85" s="4"/>
      <c r="UPA85" s="4"/>
      <c r="UPB85" s="4"/>
      <c r="UPC85" s="4"/>
      <c r="UPD85" s="4"/>
      <c r="UPE85" s="4"/>
      <c r="UPF85" s="4"/>
      <c r="UPG85" s="4"/>
      <c r="UPH85" s="4"/>
      <c r="UPI85" s="4"/>
      <c r="UPJ85" s="4"/>
      <c r="UPK85" s="4"/>
      <c r="UPL85" s="4"/>
      <c r="UPM85" s="4"/>
      <c r="UPN85" s="4"/>
      <c r="UPO85" s="4"/>
      <c r="UPP85" s="4"/>
      <c r="UPQ85" s="4"/>
      <c r="UPR85" s="4"/>
      <c r="UPS85" s="4"/>
      <c r="UPT85" s="4"/>
      <c r="UPU85" s="4"/>
      <c r="UPV85" s="4"/>
      <c r="UPW85" s="4"/>
      <c r="UPX85" s="4"/>
      <c r="UPY85" s="4"/>
      <c r="UPZ85" s="4"/>
      <c r="UQA85" s="4"/>
      <c r="UQB85" s="4"/>
      <c r="UQC85" s="4"/>
      <c r="UQD85" s="4"/>
      <c r="UQE85" s="4"/>
      <c r="UQF85" s="4"/>
      <c r="UQG85" s="4"/>
      <c r="UQH85" s="4"/>
      <c r="UQI85" s="4"/>
      <c r="UQJ85" s="4"/>
      <c r="UQK85" s="4"/>
      <c r="UQL85" s="4"/>
      <c r="UQM85" s="4"/>
      <c r="UQN85" s="4"/>
      <c r="UQO85" s="4"/>
      <c r="UQP85" s="4"/>
      <c r="UQQ85" s="4"/>
      <c r="UQR85" s="4"/>
      <c r="UQS85" s="4"/>
      <c r="UQT85" s="4"/>
      <c r="UQU85" s="4"/>
      <c r="UQV85" s="4"/>
      <c r="UQW85" s="4"/>
      <c r="UQX85" s="4"/>
      <c r="UQY85" s="4"/>
      <c r="UQZ85" s="4"/>
      <c r="URA85" s="4"/>
      <c r="URB85" s="4"/>
      <c r="URC85" s="4"/>
      <c r="URD85" s="4"/>
      <c r="URE85" s="4"/>
      <c r="URF85" s="4"/>
      <c r="URG85" s="4"/>
      <c r="URH85" s="4"/>
      <c r="URI85" s="4"/>
      <c r="URJ85" s="4"/>
      <c r="URK85" s="4"/>
      <c r="URL85" s="4"/>
      <c r="URM85" s="4"/>
      <c r="URN85" s="4"/>
      <c r="URO85" s="4"/>
      <c r="URP85" s="4"/>
      <c r="URQ85" s="4"/>
      <c r="URR85" s="4"/>
      <c r="URS85" s="4"/>
      <c r="URT85" s="4"/>
      <c r="URU85" s="4"/>
      <c r="URV85" s="4"/>
      <c r="URW85" s="4"/>
      <c r="URX85" s="4"/>
      <c r="URY85" s="4"/>
      <c r="URZ85" s="4"/>
      <c r="USA85" s="4"/>
      <c r="USB85" s="4"/>
      <c r="USC85" s="4"/>
      <c r="USD85" s="4"/>
      <c r="USE85" s="4"/>
      <c r="USF85" s="4"/>
      <c r="USG85" s="4"/>
      <c r="USH85" s="4"/>
      <c r="USI85" s="4"/>
      <c r="USJ85" s="4"/>
      <c r="USK85" s="4"/>
      <c r="USL85" s="4"/>
      <c r="USM85" s="4"/>
      <c r="USN85" s="4"/>
      <c r="USO85" s="4"/>
      <c r="USP85" s="4"/>
      <c r="USQ85" s="4"/>
      <c r="USR85" s="4"/>
      <c r="USS85" s="4"/>
      <c r="UST85" s="4"/>
      <c r="USU85" s="4"/>
      <c r="USV85" s="4"/>
      <c r="USW85" s="4"/>
      <c r="USX85" s="4"/>
      <c r="USY85" s="4"/>
      <c r="USZ85" s="4"/>
      <c r="UTA85" s="4"/>
      <c r="UTB85" s="4"/>
      <c r="UTC85" s="4"/>
      <c r="UTD85" s="4"/>
      <c r="UTE85" s="4"/>
      <c r="UTF85" s="4"/>
      <c r="UTG85" s="4"/>
      <c r="UTH85" s="4"/>
      <c r="UTI85" s="4"/>
      <c r="UTJ85" s="4"/>
      <c r="UTK85" s="4"/>
      <c r="UTL85" s="4"/>
      <c r="UTM85" s="4"/>
      <c r="UTN85" s="4"/>
      <c r="UTO85" s="4"/>
      <c r="UTP85" s="4"/>
      <c r="UTQ85" s="4"/>
      <c r="UTR85" s="4"/>
      <c r="UTS85" s="4"/>
      <c r="UTT85" s="4"/>
      <c r="UTU85" s="4"/>
      <c r="UTV85" s="4"/>
      <c r="UTW85" s="4"/>
      <c r="UTX85" s="4"/>
      <c r="UTY85" s="4"/>
      <c r="UTZ85" s="4"/>
      <c r="UUA85" s="4"/>
      <c r="UUB85" s="4"/>
      <c r="UUC85" s="4"/>
      <c r="UUD85" s="4"/>
      <c r="UUE85" s="4"/>
      <c r="UUF85" s="4"/>
      <c r="UUG85" s="4"/>
      <c r="UUH85" s="4"/>
      <c r="UUI85" s="4"/>
      <c r="UUJ85" s="4"/>
      <c r="UUK85" s="4"/>
      <c r="UUL85" s="4"/>
      <c r="UUM85" s="4"/>
      <c r="UUN85" s="4"/>
      <c r="UUO85" s="4"/>
      <c r="UUP85" s="4"/>
      <c r="UUQ85" s="4"/>
      <c r="UUR85" s="4"/>
      <c r="UUS85" s="4"/>
      <c r="UUT85" s="4"/>
      <c r="UUU85" s="4"/>
      <c r="UUV85" s="4"/>
      <c r="UUW85" s="4"/>
      <c r="UUX85" s="4"/>
      <c r="UUY85" s="4"/>
      <c r="UUZ85" s="4"/>
      <c r="UVA85" s="4"/>
      <c r="UVB85" s="4"/>
      <c r="UVC85" s="4"/>
      <c r="UVD85" s="4"/>
      <c r="UVE85" s="4"/>
      <c r="UVF85" s="4"/>
      <c r="UVG85" s="4"/>
      <c r="UVH85" s="4"/>
      <c r="UVI85" s="4"/>
      <c r="UVJ85" s="4"/>
      <c r="UVK85" s="4"/>
      <c r="UVL85" s="4"/>
      <c r="UVM85" s="4"/>
      <c r="UVN85" s="4"/>
      <c r="UVO85" s="4"/>
      <c r="UVP85" s="4"/>
      <c r="UVQ85" s="4"/>
      <c r="UVR85" s="4"/>
      <c r="UVS85" s="4"/>
      <c r="UVT85" s="4"/>
      <c r="UVU85" s="4"/>
      <c r="UVV85" s="4"/>
      <c r="UVW85" s="4"/>
      <c r="UVX85" s="4"/>
      <c r="UVY85" s="4"/>
      <c r="UVZ85" s="4"/>
      <c r="UWA85" s="4"/>
      <c r="UWB85" s="4"/>
      <c r="UWC85" s="4"/>
      <c r="UWD85" s="4"/>
      <c r="UWE85" s="4"/>
      <c r="UWF85" s="4"/>
      <c r="UWG85" s="4"/>
      <c r="UWH85" s="4"/>
      <c r="UWI85" s="4"/>
      <c r="UWJ85" s="4"/>
      <c r="UWK85" s="4"/>
      <c r="UWL85" s="4"/>
      <c r="UWM85" s="4"/>
      <c r="UWN85" s="4"/>
      <c r="UWO85" s="4"/>
      <c r="UWP85" s="4"/>
      <c r="UWQ85" s="4"/>
      <c r="UWR85" s="4"/>
      <c r="UWS85" s="4"/>
      <c r="UWT85" s="4"/>
      <c r="UWU85" s="4"/>
      <c r="UWV85" s="4"/>
      <c r="UWW85" s="4"/>
      <c r="UWX85" s="4"/>
      <c r="UWY85" s="4"/>
      <c r="UWZ85" s="4"/>
      <c r="UXA85" s="4"/>
      <c r="UXB85" s="4"/>
      <c r="UXC85" s="4"/>
      <c r="UXD85" s="4"/>
      <c r="UXE85" s="4"/>
      <c r="UXF85" s="4"/>
      <c r="UXG85" s="4"/>
      <c r="UXH85" s="4"/>
      <c r="UXI85" s="4"/>
      <c r="UXJ85" s="4"/>
      <c r="UXK85" s="4"/>
      <c r="UXL85" s="4"/>
      <c r="UXM85" s="4"/>
      <c r="UXN85" s="4"/>
      <c r="UXO85" s="4"/>
      <c r="UXP85" s="4"/>
      <c r="UXQ85" s="4"/>
      <c r="UXR85" s="4"/>
      <c r="UXS85" s="4"/>
      <c r="UXT85" s="4"/>
      <c r="UXU85" s="4"/>
      <c r="UXV85" s="4"/>
      <c r="UXW85" s="4"/>
      <c r="UXX85" s="4"/>
      <c r="UXY85" s="4"/>
      <c r="UXZ85" s="4"/>
      <c r="UYA85" s="4"/>
      <c r="UYB85" s="4"/>
      <c r="UYC85" s="4"/>
      <c r="UYD85" s="4"/>
      <c r="UYE85" s="4"/>
      <c r="UYF85" s="4"/>
      <c r="UYG85" s="4"/>
      <c r="UYH85" s="4"/>
      <c r="UYI85" s="4"/>
      <c r="UYJ85" s="4"/>
      <c r="UYK85" s="4"/>
      <c r="UYL85" s="4"/>
      <c r="UYM85" s="4"/>
      <c r="UYN85" s="4"/>
      <c r="UYO85" s="4"/>
      <c r="UYP85" s="4"/>
      <c r="UYQ85" s="4"/>
      <c r="UYR85" s="4"/>
      <c r="UYS85" s="4"/>
      <c r="UYT85" s="4"/>
      <c r="UYU85" s="4"/>
      <c r="UYV85" s="4"/>
      <c r="UYW85" s="4"/>
      <c r="UYX85" s="4"/>
      <c r="UYY85" s="4"/>
      <c r="UYZ85" s="4"/>
      <c r="UZA85" s="4"/>
      <c r="UZB85" s="4"/>
      <c r="UZC85" s="4"/>
      <c r="UZD85" s="4"/>
      <c r="UZE85" s="4"/>
      <c r="UZF85" s="4"/>
      <c r="UZG85" s="4"/>
      <c r="UZH85" s="4"/>
      <c r="UZI85" s="4"/>
      <c r="UZJ85" s="4"/>
      <c r="UZK85" s="4"/>
      <c r="UZL85" s="4"/>
      <c r="UZM85" s="4"/>
      <c r="UZN85" s="4"/>
      <c r="UZO85" s="4"/>
      <c r="UZP85" s="4"/>
      <c r="UZQ85" s="4"/>
      <c r="UZR85" s="4"/>
      <c r="UZS85" s="4"/>
      <c r="UZT85" s="4"/>
      <c r="UZU85" s="4"/>
      <c r="UZV85" s="4"/>
      <c r="UZW85" s="4"/>
      <c r="UZX85" s="4"/>
      <c r="UZY85" s="4"/>
      <c r="UZZ85" s="4"/>
      <c r="VAA85" s="4"/>
      <c r="VAB85" s="4"/>
      <c r="VAC85" s="4"/>
      <c r="VAD85" s="4"/>
      <c r="VAE85" s="4"/>
      <c r="VAF85" s="4"/>
      <c r="VAG85" s="4"/>
      <c r="VAH85" s="4"/>
      <c r="VAI85" s="4"/>
      <c r="VAJ85" s="4"/>
      <c r="VAK85" s="4"/>
      <c r="VAL85" s="4"/>
      <c r="VAM85" s="4"/>
      <c r="VAN85" s="4"/>
      <c r="VAO85" s="4"/>
      <c r="VAP85" s="4"/>
      <c r="VAQ85" s="4"/>
      <c r="VAR85" s="4"/>
      <c r="VAS85" s="4"/>
      <c r="VAT85" s="4"/>
      <c r="VAU85" s="4"/>
      <c r="VAV85" s="4"/>
      <c r="VAW85" s="4"/>
      <c r="VAX85" s="4"/>
      <c r="VAY85" s="4"/>
      <c r="VAZ85" s="4"/>
      <c r="VBA85" s="4"/>
      <c r="VBB85" s="4"/>
      <c r="VBC85" s="4"/>
      <c r="VBD85" s="4"/>
      <c r="VBE85" s="4"/>
      <c r="VBF85" s="4"/>
      <c r="VBG85" s="4"/>
      <c r="VBH85" s="4"/>
      <c r="VBI85" s="4"/>
      <c r="VBJ85" s="4"/>
      <c r="VBK85" s="4"/>
      <c r="VBL85" s="4"/>
      <c r="VBM85" s="4"/>
      <c r="VBN85" s="4"/>
      <c r="VBO85" s="4"/>
      <c r="VBP85" s="4"/>
      <c r="VBQ85" s="4"/>
      <c r="VBR85" s="4"/>
      <c r="VBS85" s="4"/>
      <c r="VBT85" s="4"/>
      <c r="VBU85" s="4"/>
      <c r="VBV85" s="4"/>
      <c r="VBW85" s="4"/>
      <c r="VBX85" s="4"/>
      <c r="VBY85" s="4"/>
      <c r="VBZ85" s="4"/>
      <c r="VCA85" s="4"/>
      <c r="VCB85" s="4"/>
      <c r="VCC85" s="4"/>
      <c r="VCD85" s="4"/>
      <c r="VCE85" s="4"/>
      <c r="VCF85" s="4"/>
      <c r="VCG85" s="4"/>
      <c r="VCH85" s="4"/>
      <c r="VCI85" s="4"/>
      <c r="VCJ85" s="4"/>
      <c r="VCK85" s="4"/>
      <c r="VCL85" s="4"/>
      <c r="VCM85" s="4"/>
      <c r="VCN85" s="4"/>
      <c r="VCO85" s="4"/>
      <c r="VCP85" s="4"/>
      <c r="VCQ85" s="4"/>
      <c r="VCR85" s="4"/>
      <c r="VCS85" s="4"/>
      <c r="VCT85" s="4"/>
      <c r="VCU85" s="4"/>
      <c r="VCV85" s="4"/>
      <c r="VCW85" s="4"/>
      <c r="VCX85" s="4"/>
      <c r="VCY85" s="4"/>
      <c r="VCZ85" s="4"/>
      <c r="VDA85" s="4"/>
      <c r="VDB85" s="4"/>
      <c r="VDC85" s="4"/>
      <c r="VDD85" s="4"/>
      <c r="VDE85" s="4"/>
      <c r="VDF85" s="4"/>
      <c r="VDG85" s="4"/>
      <c r="VDH85" s="4"/>
      <c r="VDI85" s="4"/>
      <c r="VDJ85" s="4"/>
      <c r="VDK85" s="4"/>
      <c r="VDL85" s="4"/>
      <c r="VDM85" s="4"/>
      <c r="VDN85" s="4"/>
      <c r="VDO85" s="4"/>
      <c r="VDP85" s="4"/>
      <c r="VDQ85" s="4"/>
      <c r="VDR85" s="4"/>
      <c r="VDS85" s="4"/>
      <c r="VDT85" s="4"/>
      <c r="VDU85" s="4"/>
      <c r="VDV85" s="4"/>
      <c r="VDW85" s="4"/>
      <c r="VDX85" s="4"/>
      <c r="VDY85" s="4"/>
      <c r="VDZ85" s="4"/>
      <c r="VEA85" s="4"/>
      <c r="VEB85" s="4"/>
      <c r="VEC85" s="4"/>
      <c r="VED85" s="4"/>
      <c r="VEE85" s="4"/>
      <c r="VEF85" s="4"/>
      <c r="VEG85" s="4"/>
      <c r="VEH85" s="4"/>
      <c r="VEI85" s="4"/>
      <c r="VEJ85" s="4"/>
      <c r="VEK85" s="4"/>
      <c r="VEL85" s="4"/>
      <c r="VEM85" s="4"/>
      <c r="VEN85" s="4"/>
      <c r="VEO85" s="4"/>
      <c r="VEP85" s="4"/>
      <c r="VEQ85" s="4"/>
      <c r="VER85" s="4"/>
      <c r="VES85" s="4"/>
      <c r="VET85" s="4"/>
      <c r="VEU85" s="4"/>
      <c r="VEV85" s="4"/>
      <c r="VEW85" s="4"/>
      <c r="VEX85" s="4"/>
      <c r="VEY85" s="4"/>
      <c r="VEZ85" s="4"/>
      <c r="VFA85" s="4"/>
      <c r="VFB85" s="4"/>
      <c r="VFC85" s="4"/>
      <c r="VFD85" s="4"/>
      <c r="VFE85" s="4"/>
      <c r="VFF85" s="4"/>
      <c r="VFG85" s="4"/>
      <c r="VFH85" s="4"/>
      <c r="VFI85" s="4"/>
      <c r="VFJ85" s="4"/>
      <c r="VFK85" s="4"/>
      <c r="VFL85" s="4"/>
      <c r="VFM85" s="4"/>
      <c r="VFN85" s="4"/>
      <c r="VFO85" s="4"/>
      <c r="VFP85" s="4"/>
      <c r="VFQ85" s="4"/>
      <c r="VFR85" s="4"/>
      <c r="VFS85" s="4"/>
      <c r="VFT85" s="4"/>
      <c r="VFU85" s="4"/>
      <c r="VFV85" s="4"/>
      <c r="VFW85" s="4"/>
      <c r="VFX85" s="4"/>
      <c r="VFY85" s="4"/>
      <c r="VFZ85" s="4"/>
      <c r="VGA85" s="4"/>
      <c r="VGB85" s="4"/>
      <c r="VGC85" s="4"/>
      <c r="VGD85" s="4"/>
      <c r="VGE85" s="4"/>
      <c r="VGF85" s="4"/>
      <c r="VGG85" s="4"/>
      <c r="VGH85" s="4"/>
      <c r="VGI85" s="4"/>
      <c r="VGJ85" s="4"/>
      <c r="VGK85" s="4"/>
      <c r="VGL85" s="4"/>
      <c r="VGM85" s="4"/>
      <c r="VGN85" s="4"/>
      <c r="VGO85" s="4"/>
      <c r="VGP85" s="4"/>
      <c r="VGQ85" s="4"/>
      <c r="VGR85" s="4"/>
      <c r="VGS85" s="4"/>
      <c r="VGT85" s="4"/>
      <c r="VGU85" s="4"/>
      <c r="VGV85" s="4"/>
      <c r="VGW85" s="4"/>
      <c r="VGX85" s="4"/>
      <c r="VGY85" s="4"/>
      <c r="VGZ85" s="4"/>
      <c r="VHA85" s="4"/>
      <c r="VHB85" s="4"/>
      <c r="VHC85" s="4"/>
      <c r="VHD85" s="4"/>
      <c r="VHE85" s="4"/>
      <c r="VHF85" s="4"/>
      <c r="VHG85" s="4"/>
      <c r="VHH85" s="4"/>
      <c r="VHI85" s="4"/>
      <c r="VHJ85" s="4"/>
      <c r="VHK85" s="4"/>
      <c r="VHL85" s="4"/>
      <c r="VHM85" s="4"/>
      <c r="VHN85" s="4"/>
      <c r="VHO85" s="4"/>
      <c r="VHP85" s="4"/>
      <c r="VHQ85" s="4"/>
      <c r="VHR85" s="4"/>
      <c r="VHS85" s="4"/>
      <c r="VHT85" s="4"/>
      <c r="VHU85" s="4"/>
      <c r="VHV85" s="4"/>
      <c r="VHW85" s="4"/>
      <c r="VHX85" s="4"/>
      <c r="VHY85" s="4"/>
      <c r="VHZ85" s="4"/>
      <c r="VIA85" s="4"/>
      <c r="VIB85" s="4"/>
      <c r="VIC85" s="4"/>
      <c r="VID85" s="4"/>
      <c r="VIE85" s="4"/>
      <c r="VIF85" s="4"/>
      <c r="VIG85" s="4"/>
      <c r="VIH85" s="4"/>
      <c r="VII85" s="4"/>
      <c r="VIJ85" s="4"/>
      <c r="VIK85" s="4"/>
      <c r="VIL85" s="4"/>
      <c r="VIM85" s="4"/>
      <c r="VIN85" s="4"/>
      <c r="VIO85" s="4"/>
      <c r="VIP85" s="4"/>
      <c r="VIQ85" s="4"/>
      <c r="VIR85" s="4"/>
      <c r="VIS85" s="4"/>
      <c r="VIT85" s="4"/>
      <c r="VIU85" s="4"/>
      <c r="VIV85" s="4"/>
      <c r="VIW85" s="4"/>
      <c r="VIX85" s="4"/>
      <c r="VIY85" s="4"/>
      <c r="VIZ85" s="4"/>
      <c r="VJA85" s="4"/>
      <c r="VJB85" s="4"/>
      <c r="VJC85" s="4"/>
      <c r="VJD85" s="4"/>
      <c r="VJE85" s="4"/>
      <c r="VJF85" s="4"/>
      <c r="VJG85" s="4"/>
      <c r="VJH85" s="4"/>
      <c r="VJI85" s="4"/>
      <c r="VJJ85" s="4"/>
      <c r="VJK85" s="4"/>
      <c r="VJL85" s="4"/>
      <c r="VJM85" s="4"/>
      <c r="VJN85" s="4"/>
      <c r="VJO85" s="4"/>
      <c r="VJP85" s="4"/>
      <c r="VJQ85" s="4"/>
      <c r="VJR85" s="4"/>
      <c r="VJS85" s="4"/>
      <c r="VJT85" s="4"/>
      <c r="VJU85" s="4"/>
      <c r="VJV85" s="4"/>
      <c r="VJW85" s="4"/>
      <c r="VJX85" s="4"/>
      <c r="VJY85" s="4"/>
      <c r="VJZ85" s="4"/>
      <c r="VKA85" s="4"/>
      <c r="VKB85" s="4"/>
      <c r="VKC85" s="4"/>
      <c r="VKD85" s="4"/>
      <c r="VKE85" s="4"/>
      <c r="VKF85" s="4"/>
      <c r="VKG85" s="4"/>
      <c r="VKH85" s="4"/>
      <c r="VKI85" s="4"/>
      <c r="VKJ85" s="4"/>
      <c r="VKK85" s="4"/>
      <c r="VKL85" s="4"/>
      <c r="VKM85" s="4"/>
      <c r="VKN85" s="4"/>
      <c r="VKO85" s="4"/>
      <c r="VKP85" s="4"/>
      <c r="VKQ85" s="4"/>
      <c r="VKR85" s="4"/>
      <c r="VKS85" s="4"/>
      <c r="VKT85" s="4"/>
      <c r="VKU85" s="4"/>
      <c r="VKV85" s="4"/>
      <c r="VKW85" s="4"/>
      <c r="VKX85" s="4"/>
      <c r="VKY85" s="4"/>
      <c r="VKZ85" s="4"/>
      <c r="VLA85" s="4"/>
      <c r="VLB85" s="4"/>
      <c r="VLC85" s="4"/>
      <c r="VLD85" s="4"/>
      <c r="VLE85" s="4"/>
      <c r="VLF85" s="4"/>
      <c r="VLG85" s="4"/>
      <c r="VLH85" s="4"/>
      <c r="VLI85" s="4"/>
      <c r="VLJ85" s="4"/>
      <c r="VLK85" s="4"/>
      <c r="VLL85" s="4"/>
      <c r="VLM85" s="4"/>
      <c r="VLN85" s="4"/>
      <c r="VLO85" s="4"/>
      <c r="VLP85" s="4"/>
      <c r="VLQ85" s="4"/>
      <c r="VLR85" s="4"/>
      <c r="VLS85" s="4"/>
      <c r="VLT85" s="4"/>
      <c r="VLU85" s="4"/>
      <c r="VLV85" s="4"/>
      <c r="VLW85" s="4"/>
      <c r="VLX85" s="4"/>
      <c r="VLY85" s="4"/>
      <c r="VLZ85" s="4"/>
      <c r="VMA85" s="4"/>
      <c r="VMB85" s="4"/>
      <c r="VMC85" s="4"/>
      <c r="VMD85" s="4"/>
      <c r="VME85" s="4"/>
      <c r="VMF85" s="4"/>
      <c r="VMG85" s="4"/>
      <c r="VMH85" s="4"/>
      <c r="VMI85" s="4"/>
      <c r="VMJ85" s="4"/>
      <c r="VMK85" s="4"/>
      <c r="VML85" s="4"/>
      <c r="VMM85" s="4"/>
      <c r="VMN85" s="4"/>
      <c r="VMO85" s="4"/>
      <c r="VMP85" s="4"/>
      <c r="VMQ85" s="4"/>
      <c r="VMR85" s="4"/>
      <c r="VMS85" s="4"/>
      <c r="VMT85" s="4"/>
      <c r="VMU85" s="4"/>
      <c r="VMV85" s="4"/>
      <c r="VMW85" s="4"/>
      <c r="VMX85" s="4"/>
      <c r="VMY85" s="4"/>
      <c r="VMZ85" s="4"/>
      <c r="VNA85" s="4"/>
      <c r="VNB85" s="4"/>
      <c r="VNC85" s="4"/>
      <c r="VND85" s="4"/>
      <c r="VNE85" s="4"/>
      <c r="VNF85" s="4"/>
      <c r="VNG85" s="4"/>
      <c r="VNH85" s="4"/>
      <c r="VNI85" s="4"/>
      <c r="VNJ85" s="4"/>
      <c r="VNK85" s="4"/>
      <c r="VNL85" s="4"/>
      <c r="VNM85" s="4"/>
      <c r="VNN85" s="4"/>
      <c r="VNO85" s="4"/>
      <c r="VNP85" s="4"/>
      <c r="VNQ85" s="4"/>
      <c r="VNR85" s="4"/>
      <c r="VNS85" s="4"/>
      <c r="VNT85" s="4"/>
      <c r="VNU85" s="4"/>
      <c r="VNV85" s="4"/>
      <c r="VNW85" s="4"/>
      <c r="VNX85" s="4"/>
      <c r="VNY85" s="4"/>
      <c r="VNZ85" s="4"/>
      <c r="VOA85" s="4"/>
      <c r="VOB85" s="4"/>
      <c r="VOC85" s="4"/>
      <c r="VOD85" s="4"/>
      <c r="VOE85" s="4"/>
      <c r="VOF85" s="4"/>
      <c r="VOG85" s="4"/>
      <c r="VOH85" s="4"/>
      <c r="VOI85" s="4"/>
      <c r="VOJ85" s="4"/>
      <c r="VOK85" s="4"/>
      <c r="VOL85" s="4"/>
      <c r="VOM85" s="4"/>
      <c r="VON85" s="4"/>
      <c r="VOO85" s="4"/>
      <c r="VOP85" s="4"/>
      <c r="VOQ85" s="4"/>
      <c r="VOR85" s="4"/>
      <c r="VOS85" s="4"/>
      <c r="VOT85" s="4"/>
      <c r="VOU85" s="4"/>
      <c r="VOV85" s="4"/>
      <c r="VOW85" s="4"/>
      <c r="VOX85" s="4"/>
      <c r="VOY85" s="4"/>
      <c r="VOZ85" s="4"/>
      <c r="VPA85" s="4"/>
      <c r="VPB85" s="4"/>
      <c r="VPC85" s="4"/>
      <c r="VPD85" s="4"/>
      <c r="VPE85" s="4"/>
      <c r="VPF85" s="4"/>
      <c r="VPG85" s="4"/>
      <c r="VPH85" s="4"/>
      <c r="VPI85" s="4"/>
      <c r="VPJ85" s="4"/>
      <c r="VPK85" s="4"/>
      <c r="VPL85" s="4"/>
      <c r="VPM85" s="4"/>
      <c r="VPN85" s="4"/>
      <c r="VPO85" s="4"/>
      <c r="VPP85" s="4"/>
      <c r="VPQ85" s="4"/>
      <c r="VPR85" s="4"/>
      <c r="VPS85" s="4"/>
      <c r="VPT85" s="4"/>
      <c r="VPU85" s="4"/>
      <c r="VPV85" s="4"/>
      <c r="VPW85" s="4"/>
      <c r="VPX85" s="4"/>
      <c r="VPY85" s="4"/>
      <c r="VPZ85" s="4"/>
      <c r="VQA85" s="4"/>
      <c r="VQB85" s="4"/>
      <c r="VQC85" s="4"/>
      <c r="VQD85" s="4"/>
      <c r="VQE85" s="4"/>
      <c r="VQF85" s="4"/>
      <c r="VQG85" s="4"/>
      <c r="VQH85" s="4"/>
      <c r="VQI85" s="4"/>
      <c r="VQJ85" s="4"/>
      <c r="VQK85" s="4"/>
      <c r="VQL85" s="4"/>
      <c r="VQM85" s="4"/>
      <c r="VQN85" s="4"/>
      <c r="VQO85" s="4"/>
      <c r="VQP85" s="4"/>
      <c r="VQQ85" s="4"/>
      <c r="VQR85" s="4"/>
      <c r="VQS85" s="4"/>
      <c r="VQT85" s="4"/>
      <c r="VQU85" s="4"/>
      <c r="VQV85" s="4"/>
      <c r="VQW85" s="4"/>
      <c r="VQX85" s="4"/>
      <c r="VQY85" s="4"/>
      <c r="VQZ85" s="4"/>
      <c r="VRA85" s="4"/>
      <c r="VRB85" s="4"/>
      <c r="VRC85" s="4"/>
      <c r="VRD85" s="4"/>
      <c r="VRE85" s="4"/>
      <c r="VRF85" s="4"/>
      <c r="VRG85" s="4"/>
      <c r="VRH85" s="4"/>
      <c r="VRI85" s="4"/>
      <c r="VRJ85" s="4"/>
      <c r="VRK85" s="4"/>
      <c r="VRL85" s="4"/>
      <c r="VRM85" s="4"/>
      <c r="VRN85" s="4"/>
      <c r="VRO85" s="4"/>
      <c r="VRP85" s="4"/>
      <c r="VRQ85" s="4"/>
      <c r="VRR85" s="4"/>
      <c r="VRS85" s="4"/>
      <c r="VRT85" s="4"/>
      <c r="VRU85" s="4"/>
      <c r="VRV85" s="4"/>
      <c r="VRW85" s="4"/>
      <c r="VRX85" s="4"/>
      <c r="VRY85" s="4"/>
      <c r="VRZ85" s="4"/>
      <c r="VSA85" s="4"/>
      <c r="VSB85" s="4"/>
      <c r="VSC85" s="4"/>
      <c r="VSD85" s="4"/>
      <c r="VSE85" s="4"/>
      <c r="VSF85" s="4"/>
      <c r="VSG85" s="4"/>
      <c r="VSH85" s="4"/>
      <c r="VSI85" s="4"/>
      <c r="VSJ85" s="4"/>
      <c r="VSK85" s="4"/>
      <c r="VSL85" s="4"/>
      <c r="VSM85" s="4"/>
      <c r="VSN85" s="4"/>
      <c r="VSO85" s="4"/>
      <c r="VSP85" s="4"/>
      <c r="VSQ85" s="4"/>
      <c r="VSR85" s="4"/>
      <c r="VSS85" s="4"/>
      <c r="VST85" s="4"/>
      <c r="VSU85" s="4"/>
      <c r="VSV85" s="4"/>
      <c r="VSW85" s="4"/>
      <c r="VSX85" s="4"/>
      <c r="VSY85" s="4"/>
      <c r="VSZ85" s="4"/>
      <c r="VTA85" s="4"/>
      <c r="VTB85" s="4"/>
      <c r="VTC85" s="4"/>
      <c r="VTD85" s="4"/>
      <c r="VTE85" s="4"/>
      <c r="VTF85" s="4"/>
      <c r="VTG85" s="4"/>
      <c r="VTH85" s="4"/>
      <c r="VTI85" s="4"/>
      <c r="VTJ85" s="4"/>
      <c r="VTK85" s="4"/>
      <c r="VTL85" s="4"/>
      <c r="VTM85" s="4"/>
      <c r="VTN85" s="4"/>
      <c r="VTO85" s="4"/>
      <c r="VTP85" s="4"/>
      <c r="VTQ85" s="4"/>
      <c r="VTR85" s="4"/>
      <c r="VTS85" s="4"/>
      <c r="VTT85" s="4"/>
      <c r="VTU85" s="4"/>
      <c r="VTV85" s="4"/>
      <c r="VTW85" s="4"/>
      <c r="VTX85" s="4"/>
      <c r="VTY85" s="4"/>
      <c r="VTZ85" s="4"/>
      <c r="VUA85" s="4"/>
      <c r="VUB85" s="4"/>
      <c r="VUC85" s="4"/>
      <c r="VUD85" s="4"/>
      <c r="VUE85" s="4"/>
      <c r="VUF85" s="4"/>
      <c r="VUG85" s="4"/>
      <c r="VUH85" s="4"/>
      <c r="VUI85" s="4"/>
      <c r="VUJ85" s="4"/>
      <c r="VUK85" s="4"/>
      <c r="VUL85" s="4"/>
      <c r="VUM85" s="4"/>
      <c r="VUN85" s="4"/>
      <c r="VUO85" s="4"/>
      <c r="VUP85" s="4"/>
      <c r="VUQ85" s="4"/>
      <c r="VUR85" s="4"/>
      <c r="VUS85" s="4"/>
      <c r="VUT85" s="4"/>
      <c r="VUU85" s="4"/>
      <c r="VUV85" s="4"/>
      <c r="VUW85" s="4"/>
      <c r="VUX85" s="4"/>
      <c r="VUY85" s="4"/>
      <c r="VUZ85" s="4"/>
      <c r="VVA85" s="4"/>
      <c r="VVB85" s="4"/>
      <c r="VVC85" s="4"/>
      <c r="VVD85" s="4"/>
      <c r="VVE85" s="4"/>
      <c r="VVF85" s="4"/>
      <c r="VVG85" s="4"/>
      <c r="VVH85" s="4"/>
      <c r="VVI85" s="4"/>
      <c r="VVJ85" s="4"/>
      <c r="VVK85" s="4"/>
      <c r="VVL85" s="4"/>
      <c r="VVM85" s="4"/>
      <c r="VVN85" s="4"/>
      <c r="VVO85" s="4"/>
      <c r="VVP85" s="4"/>
      <c r="VVQ85" s="4"/>
      <c r="VVR85" s="4"/>
      <c r="VVS85" s="4"/>
      <c r="VVT85" s="4"/>
      <c r="VVU85" s="4"/>
      <c r="VVV85" s="4"/>
      <c r="VVW85" s="4"/>
      <c r="VVX85" s="4"/>
      <c r="VVY85" s="4"/>
      <c r="VVZ85" s="4"/>
      <c r="VWA85" s="4"/>
      <c r="VWB85" s="4"/>
      <c r="VWC85" s="4"/>
      <c r="VWD85" s="4"/>
      <c r="VWE85" s="4"/>
      <c r="VWF85" s="4"/>
      <c r="VWG85" s="4"/>
      <c r="VWH85" s="4"/>
      <c r="VWI85" s="4"/>
      <c r="VWJ85" s="4"/>
      <c r="VWK85" s="4"/>
      <c r="VWL85" s="4"/>
      <c r="VWM85" s="4"/>
      <c r="VWN85" s="4"/>
      <c r="VWO85" s="4"/>
      <c r="VWP85" s="4"/>
      <c r="VWQ85" s="4"/>
      <c r="VWR85" s="4"/>
      <c r="VWS85" s="4"/>
      <c r="VWT85" s="4"/>
      <c r="VWU85" s="4"/>
      <c r="VWV85" s="4"/>
      <c r="VWW85" s="4"/>
      <c r="VWX85" s="4"/>
      <c r="VWY85" s="4"/>
      <c r="VWZ85" s="4"/>
      <c r="VXA85" s="4"/>
      <c r="VXB85" s="4"/>
      <c r="VXC85" s="4"/>
      <c r="VXD85" s="4"/>
      <c r="VXE85" s="4"/>
      <c r="VXF85" s="4"/>
      <c r="VXG85" s="4"/>
      <c r="VXH85" s="4"/>
      <c r="VXI85" s="4"/>
      <c r="VXJ85" s="4"/>
      <c r="VXK85" s="4"/>
      <c r="VXL85" s="4"/>
      <c r="VXM85" s="4"/>
      <c r="VXN85" s="4"/>
      <c r="VXO85" s="4"/>
      <c r="VXP85" s="4"/>
      <c r="VXQ85" s="4"/>
      <c r="VXR85" s="4"/>
      <c r="VXS85" s="4"/>
      <c r="VXT85" s="4"/>
      <c r="VXU85" s="4"/>
      <c r="VXV85" s="4"/>
      <c r="VXW85" s="4"/>
      <c r="VXX85" s="4"/>
      <c r="VXY85" s="4"/>
      <c r="VXZ85" s="4"/>
      <c r="VYA85" s="4"/>
      <c r="VYB85" s="4"/>
      <c r="VYC85" s="4"/>
      <c r="VYD85" s="4"/>
      <c r="VYE85" s="4"/>
      <c r="VYF85" s="4"/>
      <c r="VYG85" s="4"/>
      <c r="VYH85" s="4"/>
      <c r="VYI85" s="4"/>
      <c r="VYJ85" s="4"/>
      <c r="VYK85" s="4"/>
      <c r="VYL85" s="4"/>
      <c r="VYM85" s="4"/>
      <c r="VYN85" s="4"/>
      <c r="VYO85" s="4"/>
      <c r="VYP85" s="4"/>
      <c r="VYQ85" s="4"/>
      <c r="VYR85" s="4"/>
      <c r="VYS85" s="4"/>
      <c r="VYT85" s="4"/>
      <c r="VYU85" s="4"/>
      <c r="VYV85" s="4"/>
      <c r="VYW85" s="4"/>
      <c r="VYX85" s="4"/>
      <c r="VYY85" s="4"/>
      <c r="VYZ85" s="4"/>
      <c r="VZA85" s="4"/>
      <c r="VZB85" s="4"/>
      <c r="VZC85" s="4"/>
      <c r="VZD85" s="4"/>
      <c r="VZE85" s="4"/>
      <c r="VZF85" s="4"/>
      <c r="VZG85" s="4"/>
      <c r="VZH85" s="4"/>
      <c r="VZI85" s="4"/>
      <c r="VZJ85" s="4"/>
      <c r="VZK85" s="4"/>
      <c r="VZL85" s="4"/>
      <c r="VZM85" s="4"/>
      <c r="VZN85" s="4"/>
      <c r="VZO85" s="4"/>
      <c r="VZP85" s="4"/>
      <c r="VZQ85" s="4"/>
      <c r="VZR85" s="4"/>
      <c r="VZS85" s="4"/>
      <c r="VZT85" s="4"/>
      <c r="VZU85" s="4"/>
      <c r="VZV85" s="4"/>
      <c r="VZW85" s="4"/>
      <c r="VZX85" s="4"/>
      <c r="VZY85" s="4"/>
      <c r="VZZ85" s="4"/>
      <c r="WAA85" s="4"/>
      <c r="WAB85" s="4"/>
      <c r="WAC85" s="4"/>
      <c r="WAD85" s="4"/>
      <c r="WAE85" s="4"/>
      <c r="WAF85" s="4"/>
      <c r="WAG85" s="4"/>
      <c r="WAH85" s="4"/>
      <c r="WAI85" s="4"/>
      <c r="WAJ85" s="4"/>
      <c r="WAK85" s="4"/>
      <c r="WAL85" s="4"/>
      <c r="WAM85" s="4"/>
      <c r="WAN85" s="4"/>
      <c r="WAO85" s="4"/>
      <c r="WAP85" s="4"/>
      <c r="WAQ85" s="4"/>
      <c r="WAR85" s="4"/>
      <c r="WAS85" s="4"/>
      <c r="WAT85" s="4"/>
      <c r="WAU85" s="4"/>
      <c r="WAV85" s="4"/>
      <c r="WAW85" s="4"/>
      <c r="WAX85" s="4"/>
      <c r="WAY85" s="4"/>
      <c r="WAZ85" s="4"/>
      <c r="WBA85" s="4"/>
      <c r="WBB85" s="4"/>
      <c r="WBC85" s="4"/>
      <c r="WBD85" s="4"/>
      <c r="WBE85" s="4"/>
      <c r="WBF85" s="4"/>
      <c r="WBG85" s="4"/>
      <c r="WBH85" s="4"/>
      <c r="WBI85" s="4"/>
      <c r="WBJ85" s="4"/>
      <c r="WBK85" s="4"/>
      <c r="WBL85" s="4"/>
      <c r="WBM85" s="4"/>
      <c r="WBN85" s="4"/>
      <c r="WBO85" s="4"/>
      <c r="WBP85" s="4"/>
      <c r="WBQ85" s="4"/>
      <c r="WBR85" s="4"/>
      <c r="WBS85" s="4"/>
      <c r="WBT85" s="4"/>
      <c r="WBU85" s="4"/>
      <c r="WBV85" s="4"/>
      <c r="WBW85" s="4"/>
      <c r="WBX85" s="4"/>
      <c r="WBY85" s="4"/>
      <c r="WBZ85" s="4"/>
      <c r="WCA85" s="4"/>
      <c r="WCB85" s="4"/>
      <c r="WCC85" s="4"/>
      <c r="WCD85" s="4"/>
      <c r="WCE85" s="4"/>
      <c r="WCF85" s="4"/>
      <c r="WCG85" s="4"/>
      <c r="WCH85" s="4"/>
      <c r="WCI85" s="4"/>
      <c r="WCJ85" s="4"/>
      <c r="WCK85" s="4"/>
      <c r="WCL85" s="4"/>
      <c r="WCM85" s="4"/>
      <c r="WCN85" s="4"/>
      <c r="WCO85" s="4"/>
      <c r="WCP85" s="4"/>
      <c r="WCQ85" s="4"/>
      <c r="WCR85" s="4"/>
      <c r="WCS85" s="4"/>
      <c r="WCT85" s="4"/>
      <c r="WCU85" s="4"/>
      <c r="WCV85" s="4"/>
      <c r="WCW85" s="4"/>
      <c r="WCX85" s="4"/>
      <c r="WCY85" s="4"/>
      <c r="WCZ85" s="4"/>
      <c r="WDA85" s="4"/>
      <c r="WDB85" s="4"/>
      <c r="WDC85" s="4"/>
      <c r="WDD85" s="4"/>
      <c r="WDE85" s="4"/>
      <c r="WDF85" s="4"/>
      <c r="WDG85" s="4"/>
      <c r="WDH85" s="4"/>
      <c r="WDI85" s="4"/>
      <c r="WDJ85" s="4"/>
      <c r="WDK85" s="4"/>
      <c r="WDL85" s="4"/>
      <c r="WDM85" s="4"/>
      <c r="WDN85" s="4"/>
      <c r="WDO85" s="4"/>
      <c r="WDP85" s="4"/>
      <c r="WDQ85" s="4"/>
      <c r="WDR85" s="4"/>
      <c r="WDS85" s="4"/>
      <c r="WDT85" s="4"/>
      <c r="WDU85" s="4"/>
      <c r="WDV85" s="4"/>
      <c r="WDW85" s="4"/>
      <c r="WDX85" s="4"/>
      <c r="WDY85" s="4"/>
      <c r="WDZ85" s="4"/>
      <c r="WEA85" s="4"/>
      <c r="WEB85" s="4"/>
      <c r="WEC85" s="4"/>
      <c r="WED85" s="4"/>
      <c r="WEE85" s="4"/>
      <c r="WEF85" s="4"/>
      <c r="WEG85" s="4"/>
      <c r="WEH85" s="4"/>
      <c r="WEI85" s="4"/>
      <c r="WEJ85" s="4"/>
      <c r="WEK85" s="4"/>
      <c r="WEL85" s="4"/>
      <c r="WEM85" s="4"/>
      <c r="WEN85" s="4"/>
      <c r="WEO85" s="4"/>
      <c r="WEP85" s="4"/>
      <c r="WEQ85" s="4"/>
      <c r="WER85" s="4"/>
      <c r="WES85" s="4"/>
      <c r="WET85" s="4"/>
      <c r="WEU85" s="4"/>
      <c r="WEV85" s="4"/>
      <c r="WEW85" s="4"/>
      <c r="WEX85" s="4"/>
      <c r="WEY85" s="4"/>
      <c r="WEZ85" s="4"/>
      <c r="WFA85" s="4"/>
      <c r="WFB85" s="4"/>
      <c r="WFC85" s="4"/>
      <c r="WFD85" s="4"/>
      <c r="WFE85" s="4"/>
      <c r="WFF85" s="4"/>
      <c r="WFG85" s="4"/>
      <c r="WFH85" s="4"/>
      <c r="WFI85" s="4"/>
      <c r="WFJ85" s="4"/>
      <c r="WFK85" s="4"/>
      <c r="WFL85" s="4"/>
      <c r="WFM85" s="4"/>
      <c r="WFN85" s="4"/>
      <c r="WFO85" s="4"/>
      <c r="WFP85" s="4"/>
      <c r="WFQ85" s="4"/>
      <c r="WFR85" s="4"/>
      <c r="WFS85" s="4"/>
      <c r="WFT85" s="4"/>
      <c r="WFU85" s="4"/>
      <c r="WFV85" s="4"/>
      <c r="WFW85" s="4"/>
      <c r="WFX85" s="4"/>
      <c r="WFY85" s="4"/>
      <c r="WFZ85" s="4"/>
      <c r="WGA85" s="4"/>
      <c r="WGB85" s="4"/>
      <c r="WGC85" s="4"/>
      <c r="WGD85" s="4"/>
      <c r="WGE85" s="4"/>
      <c r="WGF85" s="4"/>
      <c r="WGG85" s="4"/>
      <c r="WGH85" s="4"/>
      <c r="WGI85" s="4"/>
      <c r="WGJ85" s="4"/>
      <c r="WGK85" s="4"/>
      <c r="WGL85" s="4"/>
      <c r="WGM85" s="4"/>
      <c r="WGN85" s="4"/>
      <c r="WGO85" s="4"/>
      <c r="WGP85" s="4"/>
      <c r="WGQ85" s="4"/>
      <c r="WGR85" s="4"/>
      <c r="WGS85" s="4"/>
      <c r="WGT85" s="4"/>
      <c r="WGU85" s="4"/>
      <c r="WGV85" s="4"/>
      <c r="WGW85" s="4"/>
      <c r="WGX85" s="4"/>
      <c r="WGY85" s="4"/>
      <c r="WGZ85" s="4"/>
      <c r="WHA85" s="4"/>
      <c r="WHB85" s="4"/>
      <c r="WHC85" s="4"/>
      <c r="WHD85" s="4"/>
      <c r="WHE85" s="4"/>
      <c r="WHF85" s="4"/>
      <c r="WHG85" s="4"/>
      <c r="WHH85" s="4"/>
      <c r="WHI85" s="4"/>
      <c r="WHJ85" s="4"/>
      <c r="WHK85" s="4"/>
      <c r="WHL85" s="4"/>
      <c r="WHM85" s="4"/>
      <c r="WHN85" s="4"/>
      <c r="WHO85" s="4"/>
      <c r="WHP85" s="4"/>
      <c r="WHQ85" s="4"/>
      <c r="WHR85" s="4"/>
      <c r="WHS85" s="4"/>
      <c r="WHT85" s="4"/>
      <c r="WHU85" s="4"/>
      <c r="WHV85" s="4"/>
      <c r="WHW85" s="4"/>
      <c r="WHX85" s="4"/>
      <c r="WHY85" s="4"/>
      <c r="WHZ85" s="4"/>
      <c r="WIA85" s="4"/>
      <c r="WIB85" s="4"/>
      <c r="WIC85" s="4"/>
      <c r="WID85" s="4"/>
      <c r="WIE85" s="4"/>
      <c r="WIF85" s="4"/>
      <c r="WIG85" s="4"/>
      <c r="WIH85" s="4"/>
      <c r="WII85" s="4"/>
      <c r="WIJ85" s="4"/>
      <c r="WIK85" s="4"/>
      <c r="WIL85" s="4"/>
      <c r="WIM85" s="4"/>
      <c r="WIN85" s="4"/>
      <c r="WIO85" s="4"/>
      <c r="WIP85" s="4"/>
      <c r="WIQ85" s="4"/>
      <c r="WIR85" s="4"/>
      <c r="WIS85" s="4"/>
      <c r="WIT85" s="4"/>
      <c r="WIU85" s="4"/>
      <c r="WIV85" s="4"/>
      <c r="WIW85" s="4"/>
      <c r="WIX85" s="4"/>
      <c r="WIY85" s="4"/>
      <c r="WIZ85" s="4"/>
      <c r="WJA85" s="4"/>
      <c r="WJB85" s="4"/>
      <c r="WJC85" s="4"/>
      <c r="WJD85" s="4"/>
      <c r="WJE85" s="4"/>
      <c r="WJF85" s="4"/>
      <c r="WJG85" s="4"/>
      <c r="WJH85" s="4"/>
      <c r="WJI85" s="4"/>
      <c r="WJJ85" s="4"/>
      <c r="WJK85" s="4"/>
      <c r="WJL85" s="4"/>
      <c r="WJM85" s="4"/>
      <c r="WJN85" s="4"/>
      <c r="WJO85" s="4"/>
      <c r="WJP85" s="4"/>
      <c r="WJQ85" s="4"/>
      <c r="WJR85" s="4"/>
      <c r="WJS85" s="4"/>
      <c r="WJT85" s="4"/>
      <c r="WJU85" s="4"/>
      <c r="WJV85" s="4"/>
      <c r="WJW85" s="4"/>
      <c r="WJX85" s="4"/>
      <c r="WJY85" s="4"/>
      <c r="WJZ85" s="4"/>
      <c r="WKA85" s="4"/>
      <c r="WKB85" s="4"/>
      <c r="WKC85" s="4"/>
      <c r="WKD85" s="4"/>
      <c r="WKE85" s="4"/>
      <c r="WKF85" s="4"/>
      <c r="WKG85" s="4"/>
      <c r="WKH85" s="4"/>
      <c r="WKI85" s="4"/>
      <c r="WKJ85" s="4"/>
      <c r="WKK85" s="4"/>
      <c r="WKL85" s="4"/>
      <c r="WKM85" s="4"/>
      <c r="WKN85" s="4"/>
      <c r="WKO85" s="4"/>
      <c r="WKP85" s="4"/>
      <c r="WKQ85" s="4"/>
      <c r="WKR85" s="4"/>
      <c r="WKS85" s="4"/>
      <c r="WKT85" s="4"/>
      <c r="WKU85" s="4"/>
      <c r="WKV85" s="4"/>
      <c r="WKW85" s="4"/>
      <c r="WKX85" s="4"/>
      <c r="WKY85" s="4"/>
      <c r="WKZ85" s="4"/>
      <c r="WLA85" s="4"/>
      <c r="WLB85" s="4"/>
      <c r="WLC85" s="4"/>
      <c r="WLD85" s="4"/>
      <c r="WLE85" s="4"/>
      <c r="WLF85" s="4"/>
      <c r="WLG85" s="4"/>
      <c r="WLH85" s="4"/>
      <c r="WLI85" s="4"/>
      <c r="WLJ85" s="4"/>
      <c r="WLK85" s="4"/>
      <c r="WLL85" s="4"/>
      <c r="WLM85" s="4"/>
      <c r="WLN85" s="4"/>
      <c r="WLO85" s="4"/>
      <c r="WLP85" s="4"/>
      <c r="WLQ85" s="4"/>
      <c r="WLR85" s="4"/>
      <c r="WLS85" s="4"/>
      <c r="WLT85" s="4"/>
      <c r="WLU85" s="4"/>
      <c r="WLV85" s="4"/>
      <c r="WLW85" s="4"/>
      <c r="WLX85" s="4"/>
      <c r="WLY85" s="4"/>
      <c r="WLZ85" s="4"/>
      <c r="WMA85" s="4"/>
      <c r="WMB85" s="4"/>
      <c r="WMC85" s="4"/>
      <c r="WMD85" s="4"/>
      <c r="WME85" s="4"/>
      <c r="WMF85" s="4"/>
      <c r="WMG85" s="4"/>
      <c r="WMH85" s="4"/>
      <c r="WMI85" s="4"/>
      <c r="WMJ85" s="4"/>
      <c r="WMK85" s="4"/>
      <c r="WML85" s="4"/>
      <c r="WMM85" s="4"/>
      <c r="WMN85" s="4"/>
      <c r="WMO85" s="4"/>
      <c r="WMP85" s="4"/>
      <c r="WMQ85" s="4"/>
      <c r="WMR85" s="4"/>
      <c r="WMS85" s="4"/>
      <c r="WMT85" s="4"/>
      <c r="WMU85" s="4"/>
      <c r="WMV85" s="4"/>
      <c r="WMW85" s="4"/>
      <c r="WMX85" s="4"/>
      <c r="WMY85" s="4"/>
      <c r="WMZ85" s="4"/>
      <c r="WNA85" s="4"/>
      <c r="WNB85" s="4"/>
      <c r="WNC85" s="4"/>
      <c r="WND85" s="4"/>
      <c r="WNE85" s="4"/>
      <c r="WNF85" s="4"/>
      <c r="WNG85" s="4"/>
      <c r="WNH85" s="4"/>
      <c r="WNI85" s="4"/>
      <c r="WNJ85" s="4"/>
      <c r="WNK85" s="4"/>
      <c r="WNL85" s="4"/>
      <c r="WNM85" s="4"/>
      <c r="WNN85" s="4"/>
      <c r="WNO85" s="4"/>
      <c r="WNP85" s="4"/>
      <c r="WNQ85" s="4"/>
      <c r="WNR85" s="4"/>
      <c r="WNS85" s="4"/>
      <c r="WNT85" s="4"/>
      <c r="WNU85" s="4"/>
      <c r="WNV85" s="4"/>
      <c r="WNW85" s="4"/>
      <c r="WNX85" s="4"/>
      <c r="WNY85" s="4"/>
      <c r="WNZ85" s="4"/>
      <c r="WOA85" s="4"/>
      <c r="WOB85" s="4"/>
      <c r="WOC85" s="4"/>
      <c r="WOD85" s="4"/>
      <c r="WOE85" s="4"/>
      <c r="WOF85" s="4"/>
      <c r="WOG85" s="4"/>
      <c r="WOH85" s="4"/>
      <c r="WOI85" s="4"/>
      <c r="WOJ85" s="4"/>
      <c r="WOK85" s="4"/>
      <c r="WOL85" s="4"/>
      <c r="WOM85" s="4"/>
      <c r="WON85" s="4"/>
      <c r="WOO85" s="4"/>
      <c r="WOP85" s="4"/>
      <c r="WOQ85" s="4"/>
      <c r="WOR85" s="4"/>
      <c r="WOS85" s="4"/>
      <c r="WOT85" s="4"/>
      <c r="WOU85" s="4"/>
      <c r="WOV85" s="4"/>
      <c r="WOW85" s="4"/>
      <c r="WOX85" s="4"/>
      <c r="WOY85" s="4"/>
      <c r="WOZ85" s="4"/>
      <c r="WPA85" s="4"/>
      <c r="WPB85" s="4"/>
      <c r="WPC85" s="4"/>
      <c r="WPD85" s="4"/>
      <c r="WPE85" s="4"/>
      <c r="WPF85" s="4"/>
      <c r="WPG85" s="4"/>
      <c r="WPH85" s="4"/>
      <c r="WPI85" s="4"/>
      <c r="WPJ85" s="4"/>
      <c r="WPK85" s="4"/>
      <c r="WPL85" s="4"/>
      <c r="WPM85" s="4"/>
      <c r="WPN85" s="4"/>
      <c r="WPO85" s="4"/>
      <c r="WPP85" s="4"/>
      <c r="WPQ85" s="4"/>
      <c r="WPR85" s="4"/>
      <c r="WPS85" s="4"/>
      <c r="WPT85" s="4"/>
      <c r="WPU85" s="4"/>
      <c r="WPV85" s="4"/>
      <c r="WPW85" s="4"/>
      <c r="WPX85" s="4"/>
      <c r="WPY85" s="4"/>
      <c r="WPZ85" s="4"/>
      <c r="WQA85" s="4"/>
      <c r="WQB85" s="4"/>
      <c r="WQC85" s="4"/>
      <c r="WQD85" s="4"/>
      <c r="WQE85" s="4"/>
      <c r="WQF85" s="4"/>
      <c r="WQG85" s="4"/>
      <c r="WQH85" s="4"/>
      <c r="WQI85" s="4"/>
      <c r="WQJ85" s="4"/>
      <c r="WQK85" s="4"/>
      <c r="WQL85" s="4"/>
      <c r="WQM85" s="4"/>
      <c r="WQN85" s="4"/>
      <c r="WQO85" s="4"/>
      <c r="WQP85" s="4"/>
      <c r="WQQ85" s="4"/>
      <c r="WQR85" s="4"/>
      <c r="WQS85" s="4"/>
      <c r="WQT85" s="4"/>
      <c r="WQU85" s="4"/>
      <c r="WQV85" s="4"/>
      <c r="WQW85" s="4"/>
      <c r="WQX85" s="4"/>
      <c r="WQY85" s="4"/>
      <c r="WQZ85" s="4"/>
      <c r="WRA85" s="4"/>
      <c r="WRB85" s="4"/>
      <c r="WRC85" s="4"/>
      <c r="WRD85" s="4"/>
      <c r="WRE85" s="4"/>
      <c r="WRF85" s="4"/>
      <c r="WRG85" s="4"/>
      <c r="WRH85" s="4"/>
      <c r="WRI85" s="4"/>
      <c r="WRJ85" s="4"/>
      <c r="WRK85" s="4"/>
      <c r="WRL85" s="4"/>
      <c r="WRM85" s="4"/>
      <c r="WRN85" s="4"/>
      <c r="WRO85" s="4"/>
      <c r="WRP85" s="4"/>
      <c r="WRQ85" s="4"/>
      <c r="WRR85" s="4"/>
      <c r="WRS85" s="4"/>
      <c r="WRT85" s="4"/>
      <c r="WRU85" s="4"/>
      <c r="WRV85" s="4"/>
      <c r="WRW85" s="4"/>
      <c r="WRX85" s="4"/>
      <c r="WRY85" s="4"/>
      <c r="WRZ85" s="4"/>
      <c r="WSA85" s="4"/>
      <c r="WSB85" s="4"/>
      <c r="WSC85" s="4"/>
      <c r="WSD85" s="4"/>
      <c r="WSE85" s="4"/>
      <c r="WSF85" s="4"/>
      <c r="WSG85" s="4"/>
      <c r="WSH85" s="4"/>
      <c r="WSI85" s="4"/>
      <c r="WSJ85" s="4"/>
      <c r="WSK85" s="4"/>
      <c r="WSL85" s="4"/>
      <c r="WSM85" s="4"/>
      <c r="WSN85" s="4"/>
      <c r="WSO85" s="4"/>
      <c r="WSP85" s="4"/>
      <c r="WSQ85" s="4"/>
      <c r="WSR85" s="4"/>
      <c r="WSS85" s="4"/>
      <c r="WST85" s="4"/>
      <c r="WSU85" s="4"/>
      <c r="WSV85" s="4"/>
      <c r="WSW85" s="4"/>
      <c r="WSX85" s="4"/>
      <c r="WSY85" s="4"/>
      <c r="WSZ85" s="4"/>
      <c r="WTA85" s="4"/>
      <c r="WTB85" s="4"/>
      <c r="WTC85" s="4"/>
      <c r="WTD85" s="4"/>
      <c r="WTE85" s="4"/>
      <c r="WTF85" s="4"/>
      <c r="WTG85" s="4"/>
      <c r="WTH85" s="4"/>
      <c r="WTI85" s="4"/>
      <c r="WTJ85" s="4"/>
      <c r="WTK85" s="4"/>
      <c r="WTL85" s="4"/>
      <c r="WTM85" s="4"/>
      <c r="WTN85" s="4"/>
      <c r="WTO85" s="4"/>
      <c r="WTP85" s="4"/>
      <c r="WTQ85" s="4"/>
      <c r="WTR85" s="4"/>
      <c r="WTS85" s="4"/>
      <c r="WTT85" s="4"/>
      <c r="WTU85" s="4"/>
      <c r="WTV85" s="4"/>
      <c r="WTW85" s="4"/>
      <c r="WTX85" s="4"/>
      <c r="WTY85" s="4"/>
      <c r="WTZ85" s="4"/>
      <c r="WUA85" s="4"/>
      <c r="WUB85" s="4"/>
      <c r="WUC85" s="4"/>
      <c r="WUD85" s="4"/>
      <c r="WUE85" s="4"/>
      <c r="WUF85" s="4"/>
      <c r="WUG85" s="4"/>
      <c r="WUH85" s="4"/>
      <c r="WUI85" s="4"/>
      <c r="WUJ85" s="4"/>
      <c r="WUK85" s="4"/>
      <c r="WUL85" s="4"/>
      <c r="WUM85" s="4"/>
      <c r="WUN85" s="4"/>
      <c r="WUO85" s="4"/>
      <c r="WUP85" s="4"/>
      <c r="WUQ85" s="4"/>
      <c r="WUR85" s="4"/>
      <c r="WUS85" s="4"/>
      <c r="WUT85" s="4"/>
      <c r="WUU85" s="4"/>
      <c r="WUV85" s="4"/>
      <c r="WUW85" s="4"/>
      <c r="WUX85" s="4"/>
      <c r="WUY85" s="4"/>
      <c r="WUZ85" s="4"/>
      <c r="WVA85" s="4"/>
      <c r="WVB85" s="4"/>
      <c r="WVC85" s="4"/>
      <c r="WVD85" s="4"/>
      <c r="WVE85" s="4"/>
      <c r="WVF85" s="4"/>
      <c r="WVG85" s="4"/>
      <c r="WVH85" s="4"/>
      <c r="WVI85" s="4"/>
      <c r="WVJ85" s="4"/>
      <c r="WVK85" s="4"/>
      <c r="WVL85" s="4"/>
      <c r="WVM85" s="4"/>
      <c r="WVN85" s="4"/>
      <c r="WVO85" s="4"/>
      <c r="WVP85" s="4"/>
      <c r="WVQ85" s="4"/>
      <c r="WVR85" s="4"/>
      <c r="WVS85" s="4"/>
      <c r="WVT85" s="4"/>
      <c r="WVU85" s="4"/>
      <c r="WVV85" s="4"/>
      <c r="WVW85" s="4"/>
      <c r="WVX85" s="4"/>
      <c r="WVY85" s="4"/>
      <c r="WVZ85" s="4"/>
      <c r="WWA85" s="4"/>
      <c r="WWB85" s="4"/>
      <c r="WWC85" s="4"/>
      <c r="WWD85" s="4"/>
      <c r="WWE85" s="4"/>
      <c r="WWF85" s="4"/>
      <c r="WWG85" s="4"/>
      <c r="WWH85" s="4"/>
      <c r="WWI85" s="4"/>
      <c r="WWJ85" s="4"/>
      <c r="WWK85" s="4"/>
      <c r="WWL85" s="4"/>
      <c r="WWM85" s="4"/>
      <c r="WWN85" s="4"/>
      <c r="WWO85" s="4"/>
      <c r="WWP85" s="4"/>
      <c r="WWQ85" s="4"/>
      <c r="WWR85" s="4"/>
      <c r="WWS85" s="4"/>
      <c r="WWT85" s="4"/>
      <c r="WWU85" s="4"/>
      <c r="WWV85" s="4"/>
      <c r="WWW85" s="4"/>
      <c r="WWX85" s="4"/>
      <c r="WWY85" s="4"/>
      <c r="WWZ85" s="4"/>
      <c r="WXA85" s="4"/>
      <c r="WXB85" s="4"/>
      <c r="WXC85" s="4"/>
      <c r="WXD85" s="4"/>
      <c r="WXE85" s="4"/>
      <c r="WXF85" s="4"/>
      <c r="WXG85" s="4"/>
      <c r="WXH85" s="4"/>
      <c r="WXI85" s="4"/>
      <c r="WXJ85" s="4"/>
      <c r="WXK85" s="4"/>
      <c r="WXL85" s="4"/>
      <c r="WXM85" s="4"/>
      <c r="WXN85" s="4"/>
      <c r="WXO85" s="4"/>
      <c r="WXP85" s="4"/>
      <c r="WXQ85" s="4"/>
      <c r="WXR85" s="4"/>
      <c r="WXS85" s="4"/>
      <c r="WXT85" s="4"/>
      <c r="WXU85" s="4"/>
      <c r="WXV85" s="4"/>
      <c r="WXW85" s="4"/>
      <c r="WXX85" s="4"/>
      <c r="WXY85" s="4"/>
      <c r="WXZ85" s="4"/>
      <c r="WYA85" s="4"/>
      <c r="WYB85" s="4"/>
      <c r="WYC85" s="4"/>
      <c r="WYD85" s="4"/>
      <c r="WYE85" s="4"/>
      <c r="WYF85" s="4"/>
      <c r="WYG85" s="4"/>
      <c r="WYH85" s="4"/>
      <c r="WYI85" s="4"/>
      <c r="WYJ85" s="4"/>
      <c r="WYK85" s="4"/>
      <c r="WYL85" s="4"/>
      <c r="WYM85" s="4"/>
      <c r="WYN85" s="4"/>
      <c r="WYO85" s="4"/>
      <c r="WYP85" s="4"/>
      <c r="WYQ85" s="4"/>
      <c r="WYR85" s="4"/>
      <c r="WYS85" s="4"/>
      <c r="WYT85" s="4"/>
      <c r="WYU85" s="4"/>
      <c r="WYV85" s="4"/>
      <c r="WYW85" s="4"/>
      <c r="WYX85" s="4"/>
      <c r="WYY85" s="4"/>
      <c r="WYZ85" s="4"/>
      <c r="WZA85" s="4"/>
      <c r="WZB85" s="4"/>
      <c r="WZC85" s="4"/>
      <c r="WZD85" s="4"/>
      <c r="WZE85" s="4"/>
      <c r="WZF85" s="4"/>
      <c r="WZG85" s="4"/>
      <c r="WZH85" s="4"/>
      <c r="WZI85" s="4"/>
      <c r="WZJ85" s="4"/>
      <c r="WZK85" s="4"/>
      <c r="WZL85" s="4"/>
      <c r="WZM85" s="4"/>
      <c r="WZN85" s="4"/>
      <c r="WZO85" s="4"/>
      <c r="WZP85" s="4"/>
      <c r="WZQ85" s="4"/>
      <c r="WZR85" s="4"/>
      <c r="WZS85" s="4"/>
      <c r="WZT85" s="4"/>
      <c r="WZU85" s="4"/>
      <c r="WZV85" s="4"/>
      <c r="WZW85" s="4"/>
      <c r="WZX85" s="4"/>
      <c r="WZY85" s="4"/>
      <c r="WZZ85" s="4"/>
      <c r="XAA85" s="4"/>
      <c r="XAB85" s="4"/>
      <c r="XAC85" s="4"/>
      <c r="XAD85" s="4"/>
      <c r="XAE85" s="4"/>
      <c r="XAF85" s="4"/>
      <c r="XAG85" s="4"/>
      <c r="XAH85" s="4"/>
      <c r="XAI85" s="4"/>
      <c r="XAJ85" s="4"/>
      <c r="XAK85" s="4"/>
      <c r="XAL85" s="4"/>
      <c r="XAM85" s="4"/>
      <c r="XAN85" s="4"/>
      <c r="XAO85" s="4"/>
      <c r="XAP85" s="4"/>
      <c r="XAQ85" s="4"/>
      <c r="XAR85" s="4"/>
      <c r="XAS85" s="4"/>
      <c r="XAT85" s="4"/>
      <c r="XAU85" s="4"/>
      <c r="XAV85" s="4"/>
      <c r="XAW85" s="4"/>
      <c r="XAX85" s="4"/>
      <c r="XAY85" s="4"/>
      <c r="XAZ85" s="4"/>
      <c r="XBA85" s="4"/>
      <c r="XBB85" s="4"/>
      <c r="XBC85" s="4"/>
      <c r="XBD85" s="4"/>
      <c r="XBE85" s="4"/>
      <c r="XBF85" s="4"/>
      <c r="XBG85" s="4"/>
      <c r="XBH85" s="4"/>
      <c r="XBI85" s="4"/>
    </row>
    <row r="86" spans="1:16285" x14ac:dyDescent="0.35">
      <c r="A86" s="43"/>
      <c r="B86" s="43"/>
      <c r="C86" s="43"/>
      <c r="D86" s="43"/>
      <c r="E86" s="61"/>
      <c r="F86" s="43"/>
      <c r="G86" s="597"/>
      <c r="H86" s="597"/>
      <c r="I86" s="63"/>
      <c r="J86" s="63"/>
      <c r="K86" s="61"/>
      <c r="L86" s="63"/>
      <c r="M86" s="63"/>
      <c r="N86" s="63"/>
      <c r="O86" s="63"/>
      <c r="P86" s="63"/>
      <c r="Q86" s="61"/>
      <c r="R86" s="43"/>
      <c r="S86" s="590"/>
      <c r="T86" s="590"/>
      <c r="U86" s="590"/>
      <c r="V86" s="43"/>
      <c r="W86" s="43"/>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c r="DG86" s="4"/>
      <c r="DH86" s="4"/>
      <c r="DI86" s="4"/>
      <c r="DJ86" s="4"/>
      <c r="DK86" s="4"/>
      <c r="DL86" s="4"/>
      <c r="DM86" s="4"/>
      <c r="DN86" s="4"/>
      <c r="DO86" s="4"/>
      <c r="DP86" s="4"/>
      <c r="DQ86" s="4"/>
      <c r="DR86" s="4"/>
      <c r="DS86" s="4"/>
      <c r="DT86" s="4"/>
      <c r="DU86" s="4"/>
      <c r="DV86" s="4"/>
      <c r="DW86" s="4"/>
      <c r="DX86" s="4"/>
      <c r="DY86" s="4"/>
      <c r="DZ86" s="4"/>
      <c r="EA86" s="4"/>
      <c r="EB86" s="4"/>
      <c r="EC86" s="4"/>
      <c r="ED86" s="4"/>
      <c r="EE86" s="4"/>
      <c r="EF86" s="4"/>
      <c r="EG86" s="4"/>
      <c r="EH86" s="4"/>
      <c r="EI86" s="4"/>
      <c r="EJ86" s="4"/>
      <c r="EK86" s="4"/>
      <c r="EL86" s="4"/>
      <c r="EM86" s="4"/>
      <c r="EN86" s="4"/>
      <c r="EO86" s="4"/>
      <c r="EP86" s="4"/>
      <c r="EQ86" s="4"/>
      <c r="ER86" s="4"/>
      <c r="ES86" s="4"/>
      <c r="ET86" s="4"/>
      <c r="EU86" s="4"/>
      <c r="EV86" s="4"/>
      <c r="EW86" s="4"/>
      <c r="EX86" s="4"/>
      <c r="EY86" s="4"/>
      <c r="EZ86" s="4"/>
      <c r="FA86" s="4"/>
      <c r="FB86" s="4"/>
      <c r="FC86" s="4"/>
      <c r="FD86" s="4"/>
      <c r="FE86" s="4"/>
      <c r="FF86" s="4"/>
      <c r="FG86" s="4"/>
      <c r="FH86" s="4"/>
      <c r="FI86" s="4"/>
      <c r="FJ86" s="4"/>
      <c r="FK86" s="4"/>
      <c r="FL86" s="4"/>
      <c r="FM86" s="4"/>
      <c r="FN86" s="4"/>
      <c r="FO86" s="4"/>
      <c r="FP86" s="4"/>
      <c r="FQ86" s="4"/>
      <c r="FR86" s="4"/>
      <c r="FS86" s="4"/>
      <c r="FT86" s="4"/>
      <c r="FU86" s="4"/>
      <c r="FV86" s="4"/>
      <c r="FW86" s="4"/>
      <c r="FX86" s="4"/>
      <c r="FY86" s="4"/>
      <c r="FZ86" s="4"/>
      <c r="GA86" s="4"/>
      <c r="GB86" s="4"/>
      <c r="GC86" s="4"/>
      <c r="GD86" s="4"/>
      <c r="GE86" s="4"/>
      <c r="GF86" s="4"/>
      <c r="GG86" s="4"/>
      <c r="GH86" s="4"/>
      <c r="GI86" s="4"/>
      <c r="GJ86" s="4"/>
      <c r="GK86" s="4"/>
      <c r="GL86" s="4"/>
      <c r="GM86" s="4"/>
      <c r="GN86" s="4"/>
      <c r="GO86" s="4"/>
      <c r="GP86" s="4"/>
      <c r="GQ86" s="4"/>
      <c r="GR86" s="4"/>
      <c r="GS86" s="4"/>
      <c r="GT86" s="4"/>
      <c r="GU86" s="4"/>
      <c r="GV86" s="4"/>
      <c r="GW86" s="4"/>
      <c r="GX86" s="4"/>
      <c r="GY86" s="4"/>
      <c r="GZ86" s="4"/>
      <c r="HA86" s="4"/>
      <c r="HB86" s="4"/>
      <c r="HC86" s="4"/>
      <c r="HD86" s="4"/>
      <c r="HE86" s="4"/>
      <c r="HF86" s="4"/>
      <c r="HG86" s="4"/>
      <c r="HH86" s="4"/>
      <c r="HI86" s="4"/>
      <c r="HJ86" s="4"/>
      <c r="HK86" s="4"/>
      <c r="HL86" s="4"/>
      <c r="HM86" s="4"/>
      <c r="HN86" s="4"/>
      <c r="HO86" s="4"/>
      <c r="HP86" s="4"/>
      <c r="HQ86" s="4"/>
      <c r="HR86" s="4"/>
      <c r="HS86" s="4"/>
      <c r="HT86" s="4"/>
      <c r="HU86" s="4"/>
      <c r="HV86" s="4"/>
      <c r="HW86" s="4"/>
      <c r="HX86" s="4"/>
      <c r="HY86" s="4"/>
      <c r="HZ86" s="4"/>
      <c r="IA86" s="4"/>
      <c r="IB86" s="4"/>
      <c r="IC86" s="4"/>
      <c r="ID86" s="4"/>
      <c r="IE86" s="4"/>
      <c r="IF86" s="4"/>
      <c r="IG86" s="4"/>
      <c r="IH86" s="4"/>
      <c r="II86" s="4"/>
      <c r="IJ86" s="4"/>
      <c r="IK86" s="4"/>
      <c r="IL86" s="4"/>
      <c r="IM86" s="4"/>
      <c r="IN86" s="4"/>
      <c r="IO86" s="4"/>
      <c r="IP86" s="4"/>
      <c r="IQ86" s="4"/>
      <c r="IR86" s="4"/>
      <c r="IS86" s="4"/>
      <c r="IT86" s="4"/>
      <c r="IU86" s="4"/>
      <c r="IV86" s="4"/>
      <c r="IW86" s="4"/>
      <c r="IX86" s="4"/>
      <c r="IY86" s="4"/>
      <c r="IZ86" s="4"/>
      <c r="JA86" s="4"/>
      <c r="JB86" s="4"/>
      <c r="JC86" s="4"/>
      <c r="JD86" s="4"/>
      <c r="JE86" s="4"/>
      <c r="JF86" s="4"/>
      <c r="JG86" s="4"/>
      <c r="JH86" s="4"/>
      <c r="JI86" s="4"/>
      <c r="JJ86" s="4"/>
      <c r="JK86" s="4"/>
      <c r="JL86" s="4"/>
      <c r="JM86" s="4"/>
      <c r="JN86" s="4"/>
      <c r="JO86" s="4"/>
      <c r="JP86" s="4"/>
      <c r="JQ86" s="4"/>
      <c r="JR86" s="4"/>
      <c r="JS86" s="4"/>
      <c r="JT86" s="4"/>
      <c r="JU86" s="4"/>
      <c r="JV86" s="4"/>
      <c r="JW86" s="4"/>
      <c r="JX86" s="4"/>
      <c r="JY86" s="4"/>
      <c r="JZ86" s="4"/>
      <c r="KA86" s="4"/>
      <c r="KB86" s="4"/>
      <c r="KC86" s="4"/>
      <c r="KD86" s="4"/>
      <c r="KE86" s="4"/>
      <c r="KF86" s="4"/>
      <c r="KG86" s="4"/>
      <c r="KH86" s="4"/>
      <c r="KI86" s="4"/>
      <c r="KJ86" s="4"/>
      <c r="KK86" s="4"/>
      <c r="KL86" s="4"/>
      <c r="KM86" s="4"/>
      <c r="KN86" s="4"/>
      <c r="KO86" s="4"/>
      <c r="KP86" s="4"/>
      <c r="KQ86" s="4"/>
      <c r="KR86" s="4"/>
      <c r="KS86" s="4"/>
      <c r="KT86" s="4"/>
      <c r="KU86" s="4"/>
      <c r="KV86" s="4"/>
      <c r="KW86" s="4"/>
      <c r="KX86" s="4"/>
      <c r="KY86" s="4"/>
      <c r="KZ86" s="4"/>
      <c r="LA86" s="4"/>
      <c r="LB86" s="4"/>
      <c r="LC86" s="4"/>
      <c r="LD86" s="4"/>
      <c r="LE86" s="4"/>
      <c r="LF86" s="4"/>
      <c r="LG86" s="4"/>
      <c r="LH86" s="4"/>
      <c r="LI86" s="4"/>
      <c r="LJ86" s="4"/>
      <c r="LK86" s="4"/>
      <c r="LL86" s="4"/>
      <c r="LM86" s="4"/>
      <c r="LN86" s="4"/>
      <c r="LO86" s="4"/>
      <c r="LP86" s="4"/>
      <c r="LQ86" s="4"/>
      <c r="LR86" s="4"/>
      <c r="LS86" s="4"/>
      <c r="LT86" s="4"/>
      <c r="LU86" s="4"/>
      <c r="LV86" s="4"/>
      <c r="LW86" s="4"/>
      <c r="LX86" s="4"/>
      <c r="LY86" s="4"/>
      <c r="LZ86" s="4"/>
      <c r="MA86" s="4"/>
      <c r="MB86" s="4"/>
      <c r="MC86" s="4"/>
      <c r="MD86" s="4"/>
      <c r="ME86" s="4"/>
      <c r="MF86" s="4"/>
      <c r="MG86" s="4"/>
      <c r="MH86" s="4"/>
      <c r="MI86" s="4"/>
      <c r="MJ86" s="4"/>
      <c r="MK86" s="4"/>
      <c r="ML86" s="4"/>
      <c r="MM86" s="4"/>
      <c r="MN86" s="4"/>
      <c r="MO86" s="4"/>
      <c r="MP86" s="4"/>
      <c r="MQ86" s="4"/>
      <c r="MR86" s="4"/>
      <c r="MS86" s="4"/>
      <c r="MT86" s="4"/>
      <c r="MU86" s="4"/>
      <c r="MV86" s="4"/>
      <c r="MW86" s="4"/>
      <c r="MX86" s="4"/>
      <c r="MY86" s="4"/>
      <c r="MZ86" s="4"/>
      <c r="NA86" s="4"/>
      <c r="NB86" s="4"/>
      <c r="NC86" s="4"/>
      <c r="ND86" s="4"/>
      <c r="NE86" s="4"/>
      <c r="NF86" s="4"/>
      <c r="NG86" s="4"/>
      <c r="NH86" s="4"/>
      <c r="NI86" s="4"/>
      <c r="NJ86" s="4"/>
      <c r="NK86" s="4"/>
      <c r="NL86" s="4"/>
      <c r="NM86" s="4"/>
      <c r="NN86" s="4"/>
      <c r="NO86" s="4"/>
      <c r="NP86" s="4"/>
      <c r="NQ86" s="4"/>
      <c r="NR86" s="4"/>
      <c r="NS86" s="4"/>
      <c r="NT86" s="4"/>
      <c r="NU86" s="4"/>
      <c r="NV86" s="4"/>
      <c r="NW86" s="4"/>
      <c r="NX86" s="4"/>
      <c r="NY86" s="4"/>
      <c r="NZ86" s="4"/>
      <c r="OA86" s="4"/>
      <c r="OB86" s="4"/>
      <c r="OC86" s="4"/>
      <c r="OD86" s="4"/>
      <c r="OE86" s="4"/>
      <c r="OF86" s="4"/>
      <c r="OG86" s="4"/>
      <c r="OH86" s="4"/>
      <c r="OI86" s="4"/>
      <c r="OJ86" s="4"/>
      <c r="OK86" s="4"/>
      <c r="OL86" s="4"/>
      <c r="OM86" s="4"/>
      <c r="ON86" s="4"/>
      <c r="OO86" s="4"/>
      <c r="OP86" s="4"/>
      <c r="OQ86" s="4"/>
      <c r="OR86" s="4"/>
      <c r="OS86" s="4"/>
      <c r="OT86" s="4"/>
      <c r="OU86" s="4"/>
      <c r="OV86" s="4"/>
      <c r="OW86" s="4"/>
      <c r="OX86" s="4"/>
      <c r="OY86" s="4"/>
      <c r="OZ86" s="4"/>
      <c r="PA86" s="4"/>
      <c r="PB86" s="4"/>
      <c r="PC86" s="4"/>
      <c r="PD86" s="4"/>
      <c r="PE86" s="4"/>
      <c r="PF86" s="4"/>
      <c r="PG86" s="4"/>
      <c r="PH86" s="4"/>
      <c r="PI86" s="4"/>
      <c r="PJ86" s="4"/>
      <c r="PK86" s="4"/>
      <c r="PL86" s="4"/>
      <c r="PM86" s="4"/>
      <c r="PN86" s="4"/>
      <c r="PO86" s="4"/>
      <c r="PP86" s="4"/>
      <c r="PQ86" s="4"/>
      <c r="PR86" s="4"/>
      <c r="PS86" s="4"/>
      <c r="PT86" s="4"/>
      <c r="PU86" s="4"/>
      <c r="PV86" s="4"/>
      <c r="PW86" s="4"/>
      <c r="PX86" s="4"/>
      <c r="PY86" s="4"/>
      <c r="PZ86" s="4"/>
      <c r="QA86" s="4"/>
      <c r="QB86" s="4"/>
      <c r="QC86" s="4"/>
      <c r="QD86" s="4"/>
      <c r="QE86" s="4"/>
      <c r="QF86" s="4"/>
      <c r="QG86" s="4"/>
      <c r="QH86" s="4"/>
      <c r="QI86" s="4"/>
      <c r="QJ86" s="4"/>
      <c r="QK86" s="4"/>
      <c r="QL86" s="4"/>
      <c r="QM86" s="4"/>
      <c r="QN86" s="4"/>
      <c r="QO86" s="4"/>
      <c r="QP86" s="4"/>
      <c r="QQ86" s="4"/>
      <c r="QR86" s="4"/>
      <c r="QS86" s="4"/>
      <c r="QT86" s="4"/>
      <c r="QU86" s="4"/>
      <c r="QV86" s="4"/>
      <c r="QW86" s="4"/>
      <c r="QX86" s="4"/>
      <c r="QY86" s="4"/>
      <c r="QZ86" s="4"/>
      <c r="RA86" s="4"/>
      <c r="RB86" s="4"/>
      <c r="RC86" s="4"/>
      <c r="RD86" s="4"/>
      <c r="RE86" s="4"/>
      <c r="RF86" s="4"/>
      <c r="RG86" s="4"/>
      <c r="RH86" s="4"/>
      <c r="RI86" s="4"/>
      <c r="RJ86" s="4"/>
      <c r="RK86" s="4"/>
      <c r="RL86" s="4"/>
      <c r="RM86" s="4"/>
      <c r="RN86" s="4"/>
      <c r="RO86" s="4"/>
      <c r="RP86" s="4"/>
      <c r="RQ86" s="4"/>
      <c r="RR86" s="4"/>
      <c r="RS86" s="4"/>
      <c r="RT86" s="4"/>
      <c r="RU86" s="4"/>
      <c r="RV86" s="4"/>
      <c r="RW86" s="4"/>
      <c r="RX86" s="4"/>
      <c r="RY86" s="4"/>
      <c r="RZ86" s="4"/>
      <c r="SA86" s="4"/>
      <c r="SB86" s="4"/>
      <c r="SC86" s="4"/>
      <c r="SD86" s="4"/>
      <c r="SE86" s="4"/>
      <c r="SF86" s="4"/>
      <c r="SG86" s="4"/>
      <c r="SH86" s="4"/>
      <c r="SI86" s="4"/>
      <c r="SJ86" s="4"/>
      <c r="SK86" s="4"/>
      <c r="SL86" s="4"/>
      <c r="SM86" s="4"/>
      <c r="SN86" s="4"/>
      <c r="SO86" s="4"/>
      <c r="SP86" s="4"/>
      <c r="SQ86" s="4"/>
      <c r="SR86" s="4"/>
      <c r="SS86" s="4"/>
      <c r="ST86" s="4"/>
      <c r="SU86" s="4"/>
      <c r="SV86" s="4"/>
      <c r="SW86" s="4"/>
      <c r="SX86" s="4"/>
      <c r="SY86" s="4"/>
      <c r="SZ86" s="4"/>
      <c r="TA86" s="4"/>
      <c r="TB86" s="4"/>
      <c r="TC86" s="4"/>
      <c r="TD86" s="4"/>
      <c r="TE86" s="4"/>
      <c r="TF86" s="4"/>
      <c r="TG86" s="4"/>
      <c r="TH86" s="4"/>
      <c r="TI86" s="4"/>
      <c r="TJ86" s="4"/>
      <c r="TK86" s="4"/>
      <c r="TL86" s="4"/>
      <c r="TM86" s="4"/>
      <c r="TN86" s="4"/>
      <c r="TO86" s="4"/>
      <c r="TP86" s="4"/>
      <c r="TQ86" s="4"/>
      <c r="TR86" s="4"/>
      <c r="TS86" s="4"/>
      <c r="TT86" s="4"/>
      <c r="TU86" s="4"/>
      <c r="TV86" s="4"/>
      <c r="TW86" s="4"/>
      <c r="TX86" s="4"/>
      <c r="TY86" s="4"/>
      <c r="TZ86" s="4"/>
      <c r="UA86" s="4"/>
      <c r="UB86" s="4"/>
      <c r="UC86" s="4"/>
      <c r="UD86" s="4"/>
      <c r="UE86" s="4"/>
      <c r="UF86" s="4"/>
      <c r="UG86" s="4"/>
      <c r="UH86" s="4"/>
      <c r="UI86" s="4"/>
      <c r="UJ86" s="4"/>
      <c r="UK86" s="4"/>
      <c r="UL86" s="4"/>
      <c r="UM86" s="4"/>
      <c r="UN86" s="4"/>
      <c r="UO86" s="4"/>
      <c r="UP86" s="4"/>
      <c r="UQ86" s="4"/>
      <c r="UR86" s="4"/>
      <c r="US86" s="4"/>
      <c r="UT86" s="4"/>
      <c r="UU86" s="4"/>
      <c r="UV86" s="4"/>
      <c r="UW86" s="4"/>
      <c r="UX86" s="4"/>
      <c r="UY86" s="4"/>
      <c r="UZ86" s="4"/>
      <c r="VA86" s="4"/>
      <c r="VB86" s="4"/>
      <c r="VC86" s="4"/>
      <c r="VD86" s="4"/>
      <c r="VE86" s="4"/>
      <c r="VF86" s="4"/>
      <c r="VG86" s="4"/>
      <c r="VH86" s="4"/>
      <c r="VI86" s="4"/>
      <c r="VJ86" s="4"/>
      <c r="VK86" s="4"/>
      <c r="VL86" s="4"/>
      <c r="VM86" s="4"/>
      <c r="VN86" s="4"/>
      <c r="VO86" s="4"/>
      <c r="VP86" s="4"/>
      <c r="VQ86" s="4"/>
      <c r="VR86" s="4"/>
      <c r="VS86" s="4"/>
      <c r="VT86" s="4"/>
      <c r="VU86" s="4"/>
      <c r="VV86" s="4"/>
      <c r="VW86" s="4"/>
      <c r="VX86" s="4"/>
      <c r="VY86" s="4"/>
      <c r="VZ86" s="4"/>
      <c r="WA86" s="4"/>
      <c r="WB86" s="4"/>
      <c r="WC86" s="4"/>
      <c r="WD86" s="4"/>
      <c r="WE86" s="4"/>
      <c r="WF86" s="4"/>
      <c r="WG86" s="4"/>
      <c r="WH86" s="4"/>
      <c r="WI86" s="4"/>
      <c r="WJ86" s="4"/>
      <c r="WK86" s="4"/>
      <c r="WL86" s="4"/>
      <c r="WM86" s="4"/>
      <c r="WN86" s="4"/>
      <c r="WO86" s="4"/>
      <c r="WP86" s="4"/>
      <c r="WQ86" s="4"/>
      <c r="WR86" s="4"/>
      <c r="WS86" s="4"/>
      <c r="WT86" s="4"/>
      <c r="WU86" s="4"/>
      <c r="WV86" s="4"/>
      <c r="WW86" s="4"/>
      <c r="WX86" s="4"/>
      <c r="WY86" s="4"/>
      <c r="WZ86" s="4"/>
      <c r="XA86" s="4"/>
      <c r="XB86" s="4"/>
      <c r="XC86" s="4"/>
      <c r="XD86" s="4"/>
      <c r="XE86" s="4"/>
      <c r="XF86" s="4"/>
      <c r="XG86" s="4"/>
      <c r="XH86" s="4"/>
      <c r="XI86" s="4"/>
      <c r="XJ86" s="4"/>
      <c r="XK86" s="4"/>
      <c r="XL86" s="4"/>
      <c r="XM86" s="4"/>
      <c r="XN86" s="4"/>
      <c r="XO86" s="4"/>
      <c r="XP86" s="4"/>
      <c r="XQ86" s="4"/>
      <c r="XR86" s="4"/>
      <c r="XS86" s="4"/>
      <c r="XT86" s="4"/>
      <c r="XU86" s="4"/>
      <c r="XV86" s="4"/>
      <c r="XW86" s="4"/>
      <c r="XX86" s="4"/>
      <c r="XY86" s="4"/>
      <c r="XZ86" s="4"/>
      <c r="YA86" s="4"/>
      <c r="YB86" s="4"/>
      <c r="YC86" s="4"/>
      <c r="YD86" s="4"/>
      <c r="YE86" s="4"/>
      <c r="YF86" s="4"/>
      <c r="YG86" s="4"/>
      <c r="YH86" s="4"/>
      <c r="YI86" s="4"/>
      <c r="YJ86" s="4"/>
      <c r="YK86" s="4"/>
      <c r="YL86" s="4"/>
      <c r="YM86" s="4"/>
      <c r="YN86" s="4"/>
      <c r="YO86" s="4"/>
      <c r="YP86" s="4"/>
      <c r="YQ86" s="4"/>
      <c r="YR86" s="4"/>
      <c r="YS86" s="4"/>
      <c r="YT86" s="4"/>
      <c r="YU86" s="4"/>
      <c r="YV86" s="4"/>
      <c r="YW86" s="4"/>
      <c r="YX86" s="4"/>
      <c r="YY86" s="4"/>
      <c r="YZ86" s="4"/>
      <c r="ZA86" s="4"/>
      <c r="ZB86" s="4"/>
      <c r="ZC86" s="4"/>
      <c r="ZD86" s="4"/>
      <c r="ZE86" s="4"/>
      <c r="ZF86" s="4"/>
      <c r="ZG86" s="4"/>
      <c r="ZH86" s="4"/>
      <c r="ZI86" s="4"/>
      <c r="ZJ86" s="4"/>
      <c r="ZK86" s="4"/>
      <c r="ZL86" s="4"/>
      <c r="ZM86" s="4"/>
      <c r="ZN86" s="4"/>
      <c r="ZO86" s="4"/>
      <c r="ZP86" s="4"/>
      <c r="ZQ86" s="4"/>
      <c r="ZR86" s="4"/>
      <c r="ZS86" s="4"/>
      <c r="ZT86" s="4"/>
      <c r="ZU86" s="4"/>
      <c r="ZV86" s="4"/>
      <c r="ZW86" s="4"/>
      <c r="ZX86" s="4"/>
      <c r="ZY86" s="4"/>
      <c r="ZZ86" s="4"/>
      <c r="AAA86" s="4"/>
      <c r="AAB86" s="4"/>
      <c r="AAC86" s="4"/>
      <c r="AAD86" s="4"/>
      <c r="AAE86" s="4"/>
      <c r="AAF86" s="4"/>
      <c r="AAG86" s="4"/>
      <c r="AAH86" s="4"/>
      <c r="AAI86" s="4"/>
      <c r="AAJ86" s="4"/>
      <c r="AAK86" s="4"/>
      <c r="AAL86" s="4"/>
      <c r="AAM86" s="4"/>
      <c r="AAN86" s="4"/>
      <c r="AAO86" s="4"/>
      <c r="AAP86" s="4"/>
      <c r="AAQ86" s="4"/>
      <c r="AAR86" s="4"/>
      <c r="AAS86" s="4"/>
      <c r="AAT86" s="4"/>
      <c r="AAU86" s="4"/>
      <c r="AAV86" s="4"/>
      <c r="AAW86" s="4"/>
      <c r="AAX86" s="4"/>
      <c r="AAY86" s="4"/>
      <c r="AAZ86" s="4"/>
      <c r="ABA86" s="4"/>
      <c r="ABB86" s="4"/>
      <c r="ABC86" s="4"/>
      <c r="ABD86" s="4"/>
      <c r="ABE86" s="4"/>
      <c r="ABF86" s="4"/>
      <c r="ABG86" s="4"/>
      <c r="ABH86" s="4"/>
      <c r="ABI86" s="4"/>
      <c r="ABJ86" s="4"/>
      <c r="ABK86" s="4"/>
      <c r="ABL86" s="4"/>
      <c r="ABM86" s="4"/>
      <c r="ABN86" s="4"/>
      <c r="ABO86" s="4"/>
      <c r="ABP86" s="4"/>
      <c r="ABQ86" s="4"/>
      <c r="ABR86" s="4"/>
      <c r="ABS86" s="4"/>
      <c r="ABT86" s="4"/>
      <c r="ABU86" s="4"/>
      <c r="ABV86" s="4"/>
      <c r="ABW86" s="4"/>
      <c r="ABX86" s="4"/>
      <c r="ABY86" s="4"/>
      <c r="ABZ86" s="4"/>
      <c r="ACA86" s="4"/>
      <c r="ACB86" s="4"/>
      <c r="ACC86" s="4"/>
      <c r="ACD86" s="4"/>
      <c r="ACE86" s="4"/>
      <c r="ACF86" s="4"/>
      <c r="ACG86" s="4"/>
      <c r="ACH86" s="4"/>
      <c r="ACI86" s="4"/>
      <c r="ACJ86" s="4"/>
      <c r="ACK86" s="4"/>
      <c r="ACL86" s="4"/>
      <c r="ACM86" s="4"/>
      <c r="ACN86" s="4"/>
      <c r="ACO86" s="4"/>
      <c r="ACP86" s="4"/>
      <c r="ACQ86" s="4"/>
      <c r="ACR86" s="4"/>
      <c r="ACS86" s="4"/>
      <c r="ACT86" s="4"/>
      <c r="ACU86" s="4"/>
      <c r="ACV86" s="4"/>
      <c r="ACW86" s="4"/>
      <c r="ACX86" s="4"/>
      <c r="ACY86" s="4"/>
      <c r="ACZ86" s="4"/>
      <c r="ADA86" s="4"/>
      <c r="ADB86" s="4"/>
      <c r="ADC86" s="4"/>
      <c r="ADD86" s="4"/>
      <c r="ADE86" s="4"/>
      <c r="ADF86" s="4"/>
      <c r="ADG86" s="4"/>
      <c r="ADH86" s="4"/>
      <c r="ADI86" s="4"/>
      <c r="ADJ86" s="4"/>
      <c r="ADK86" s="4"/>
      <c r="ADL86" s="4"/>
      <c r="ADM86" s="4"/>
      <c r="ADN86" s="4"/>
      <c r="ADO86" s="4"/>
      <c r="ADP86" s="4"/>
      <c r="ADQ86" s="4"/>
      <c r="ADR86" s="4"/>
      <c r="ADS86" s="4"/>
      <c r="ADT86" s="4"/>
      <c r="ADU86" s="4"/>
      <c r="ADV86" s="4"/>
      <c r="ADW86" s="4"/>
      <c r="ADX86" s="4"/>
      <c r="ADY86" s="4"/>
      <c r="ADZ86" s="4"/>
      <c r="AEA86" s="4"/>
      <c r="AEB86" s="4"/>
      <c r="AEC86" s="4"/>
      <c r="AED86" s="4"/>
      <c r="AEE86" s="4"/>
      <c r="AEF86" s="4"/>
      <c r="AEG86" s="4"/>
      <c r="AEH86" s="4"/>
      <c r="AEI86" s="4"/>
      <c r="AEJ86" s="4"/>
      <c r="AEK86" s="4"/>
      <c r="AEL86" s="4"/>
      <c r="AEM86" s="4"/>
      <c r="AEN86" s="4"/>
      <c r="AEO86" s="4"/>
      <c r="AEP86" s="4"/>
      <c r="AEQ86" s="4"/>
      <c r="AER86" s="4"/>
      <c r="AES86" s="4"/>
      <c r="AET86" s="4"/>
      <c r="AEU86" s="4"/>
      <c r="AEV86" s="4"/>
      <c r="AEW86" s="4"/>
      <c r="AEX86" s="4"/>
      <c r="AEY86" s="4"/>
      <c r="AEZ86" s="4"/>
      <c r="AFA86" s="4"/>
      <c r="AFB86" s="4"/>
      <c r="AFC86" s="4"/>
      <c r="AFD86" s="4"/>
      <c r="AFE86" s="4"/>
      <c r="AFF86" s="4"/>
      <c r="AFG86" s="4"/>
      <c r="AFH86" s="4"/>
      <c r="AFI86" s="4"/>
      <c r="AFJ86" s="4"/>
      <c r="AFK86" s="4"/>
      <c r="AFL86" s="4"/>
      <c r="AFM86" s="4"/>
      <c r="AFN86" s="4"/>
      <c r="AFO86" s="4"/>
      <c r="AFP86" s="4"/>
      <c r="AFQ86" s="4"/>
      <c r="AFR86" s="4"/>
      <c r="AFS86" s="4"/>
      <c r="AFT86" s="4"/>
      <c r="AFU86" s="4"/>
      <c r="AFV86" s="4"/>
      <c r="AFW86" s="4"/>
      <c r="AFX86" s="4"/>
      <c r="AFY86" s="4"/>
      <c r="AFZ86" s="4"/>
      <c r="AGA86" s="4"/>
      <c r="AGB86" s="4"/>
      <c r="AGC86" s="4"/>
      <c r="AGD86" s="4"/>
      <c r="AGE86" s="4"/>
      <c r="AGF86" s="4"/>
      <c r="AGG86" s="4"/>
      <c r="AGH86" s="4"/>
      <c r="AGI86" s="4"/>
      <c r="AGJ86" s="4"/>
      <c r="AGK86" s="4"/>
      <c r="AGL86" s="4"/>
      <c r="AGM86" s="4"/>
      <c r="AGN86" s="4"/>
      <c r="AGO86" s="4"/>
      <c r="AGP86" s="4"/>
      <c r="AGQ86" s="4"/>
      <c r="AGR86" s="4"/>
      <c r="AGS86" s="4"/>
      <c r="AGT86" s="4"/>
      <c r="AGU86" s="4"/>
      <c r="AGV86" s="4"/>
      <c r="AGW86" s="4"/>
      <c r="AGX86" s="4"/>
      <c r="AGY86" s="4"/>
      <c r="AGZ86" s="4"/>
      <c r="AHA86" s="4"/>
      <c r="AHB86" s="4"/>
      <c r="AHC86" s="4"/>
      <c r="AHD86" s="4"/>
      <c r="AHE86" s="4"/>
      <c r="AHF86" s="4"/>
      <c r="AHG86" s="4"/>
      <c r="AHH86" s="4"/>
      <c r="AHI86" s="4"/>
      <c r="AHJ86" s="4"/>
      <c r="AHK86" s="4"/>
      <c r="AHL86" s="4"/>
      <c r="AHM86" s="4"/>
      <c r="AHN86" s="4"/>
      <c r="AHO86" s="4"/>
      <c r="AHP86" s="4"/>
      <c r="AHQ86" s="4"/>
      <c r="AHR86" s="4"/>
      <c r="AHS86" s="4"/>
      <c r="AHT86" s="4"/>
      <c r="AHU86" s="4"/>
      <c r="AHV86" s="4"/>
      <c r="AHW86" s="4"/>
      <c r="AHX86" s="4"/>
      <c r="AHY86" s="4"/>
      <c r="AHZ86" s="4"/>
      <c r="AIA86" s="4"/>
      <c r="AIB86" s="4"/>
      <c r="AIC86" s="4"/>
      <c r="AID86" s="4"/>
      <c r="AIE86" s="4"/>
      <c r="AIF86" s="4"/>
      <c r="AIG86" s="4"/>
      <c r="AIH86" s="4"/>
      <c r="AII86" s="4"/>
      <c r="AIJ86" s="4"/>
      <c r="AIK86" s="4"/>
      <c r="AIL86" s="4"/>
      <c r="AIM86" s="4"/>
      <c r="AIN86" s="4"/>
      <c r="AIO86" s="4"/>
      <c r="AIP86" s="4"/>
      <c r="AIQ86" s="4"/>
      <c r="AIR86" s="4"/>
      <c r="AIS86" s="4"/>
      <c r="AIT86" s="4"/>
      <c r="AIU86" s="4"/>
      <c r="AIV86" s="4"/>
      <c r="AIW86" s="4"/>
      <c r="AIX86" s="4"/>
      <c r="AIY86" s="4"/>
      <c r="AIZ86" s="4"/>
      <c r="AJA86" s="4"/>
      <c r="AJB86" s="4"/>
      <c r="AJC86" s="4"/>
      <c r="AJD86" s="4"/>
      <c r="AJE86" s="4"/>
      <c r="AJF86" s="4"/>
      <c r="AJG86" s="4"/>
      <c r="AJH86" s="4"/>
      <c r="AJI86" s="4"/>
      <c r="AJJ86" s="4"/>
      <c r="AJK86" s="4"/>
      <c r="AJL86" s="4"/>
      <c r="AJM86" s="4"/>
      <c r="AJN86" s="4"/>
      <c r="AJO86" s="4"/>
      <c r="AJP86" s="4"/>
      <c r="AJQ86" s="4"/>
      <c r="AJR86" s="4"/>
      <c r="AJS86" s="4"/>
      <c r="AJT86" s="4"/>
      <c r="AJU86" s="4"/>
      <c r="AJV86" s="4"/>
      <c r="AJW86" s="4"/>
      <c r="AJX86" s="4"/>
      <c r="AJY86" s="4"/>
      <c r="AJZ86" s="4"/>
      <c r="AKA86" s="4"/>
      <c r="AKB86" s="4"/>
      <c r="AKC86" s="4"/>
      <c r="AKD86" s="4"/>
      <c r="AKE86" s="4"/>
      <c r="AKF86" s="4"/>
      <c r="AKG86" s="4"/>
      <c r="AKH86" s="4"/>
      <c r="AKI86" s="4"/>
      <c r="AKJ86" s="4"/>
      <c r="AKK86" s="4"/>
      <c r="AKL86" s="4"/>
      <c r="AKM86" s="4"/>
      <c r="AKN86" s="4"/>
      <c r="AKO86" s="4"/>
      <c r="AKP86" s="4"/>
      <c r="AKQ86" s="4"/>
      <c r="AKR86" s="4"/>
      <c r="AKS86" s="4"/>
      <c r="AKT86" s="4"/>
      <c r="AKU86" s="4"/>
      <c r="AKV86" s="4"/>
      <c r="AKW86" s="4"/>
      <c r="AKX86" s="4"/>
      <c r="AKY86" s="4"/>
      <c r="AKZ86" s="4"/>
      <c r="ALA86" s="4"/>
      <c r="ALB86" s="4"/>
      <c r="ALC86" s="4"/>
      <c r="ALD86" s="4"/>
      <c r="ALE86" s="4"/>
      <c r="ALF86" s="4"/>
      <c r="ALG86" s="4"/>
      <c r="ALH86" s="4"/>
      <c r="ALI86" s="4"/>
      <c r="ALJ86" s="4"/>
      <c r="ALK86" s="4"/>
      <c r="ALL86" s="4"/>
      <c r="ALM86" s="4"/>
      <c r="ALN86" s="4"/>
      <c r="ALO86" s="4"/>
      <c r="ALP86" s="4"/>
      <c r="ALQ86" s="4"/>
      <c r="ALR86" s="4"/>
      <c r="ALS86" s="4"/>
      <c r="ALT86" s="4"/>
      <c r="ALU86" s="4"/>
      <c r="ALV86" s="4"/>
      <c r="ALW86" s="4"/>
      <c r="ALX86" s="4"/>
      <c r="ALY86" s="4"/>
      <c r="ALZ86" s="4"/>
      <c r="AMA86" s="4"/>
      <c r="AMB86" s="4"/>
      <c r="AMC86" s="4"/>
      <c r="AMD86" s="4"/>
      <c r="AME86" s="4"/>
      <c r="AMF86" s="4"/>
      <c r="AMG86" s="4"/>
      <c r="AMH86" s="4"/>
      <c r="AMI86" s="4"/>
      <c r="AMJ86" s="4"/>
      <c r="AMK86" s="4"/>
      <c r="AML86" s="4"/>
      <c r="AMM86" s="4"/>
      <c r="AMN86" s="4"/>
      <c r="AMO86" s="4"/>
      <c r="AMP86" s="4"/>
      <c r="AMQ86" s="4"/>
      <c r="AMR86" s="4"/>
      <c r="AMS86" s="4"/>
      <c r="AMT86" s="4"/>
      <c r="AMU86" s="4"/>
      <c r="AMV86" s="4"/>
      <c r="AMW86" s="4"/>
      <c r="AMX86" s="4"/>
      <c r="AMY86" s="4"/>
      <c r="AMZ86" s="4"/>
      <c r="ANA86" s="4"/>
      <c r="ANB86" s="4"/>
      <c r="ANC86" s="4"/>
      <c r="AND86" s="4"/>
      <c r="ANE86" s="4"/>
      <c r="ANF86" s="4"/>
      <c r="ANG86" s="4"/>
      <c r="ANH86" s="4"/>
      <c r="ANI86" s="4"/>
      <c r="ANJ86" s="4"/>
      <c r="ANK86" s="4"/>
      <c r="ANL86" s="4"/>
      <c r="ANM86" s="4"/>
      <c r="ANN86" s="4"/>
      <c r="ANO86" s="4"/>
      <c r="ANP86" s="4"/>
      <c r="ANQ86" s="4"/>
      <c r="ANR86" s="4"/>
      <c r="ANS86" s="4"/>
      <c r="ANT86" s="4"/>
      <c r="ANU86" s="4"/>
      <c r="ANV86" s="4"/>
      <c r="ANW86" s="4"/>
      <c r="ANX86" s="4"/>
      <c r="ANY86" s="4"/>
      <c r="ANZ86" s="4"/>
      <c r="AOA86" s="4"/>
      <c r="AOB86" s="4"/>
      <c r="AOC86" s="4"/>
      <c r="AOD86" s="4"/>
      <c r="AOE86" s="4"/>
      <c r="AOF86" s="4"/>
      <c r="AOG86" s="4"/>
      <c r="AOH86" s="4"/>
      <c r="AOI86" s="4"/>
      <c r="AOJ86" s="4"/>
      <c r="AOK86" s="4"/>
      <c r="AOL86" s="4"/>
      <c r="AOM86" s="4"/>
      <c r="AON86" s="4"/>
      <c r="AOO86" s="4"/>
      <c r="AOP86" s="4"/>
      <c r="AOQ86" s="4"/>
      <c r="AOR86" s="4"/>
      <c r="AOS86" s="4"/>
      <c r="AOT86" s="4"/>
      <c r="AOU86" s="4"/>
      <c r="AOV86" s="4"/>
      <c r="AOW86" s="4"/>
      <c r="AOX86" s="4"/>
      <c r="AOY86" s="4"/>
      <c r="AOZ86" s="4"/>
      <c r="APA86" s="4"/>
      <c r="APB86" s="4"/>
      <c r="APC86" s="4"/>
      <c r="APD86" s="4"/>
      <c r="APE86" s="4"/>
      <c r="APF86" s="4"/>
      <c r="APG86" s="4"/>
      <c r="APH86" s="4"/>
      <c r="API86" s="4"/>
      <c r="APJ86" s="4"/>
      <c r="APK86" s="4"/>
      <c r="APL86" s="4"/>
      <c r="APM86" s="4"/>
      <c r="APN86" s="4"/>
      <c r="APO86" s="4"/>
      <c r="APP86" s="4"/>
      <c r="APQ86" s="4"/>
      <c r="APR86" s="4"/>
      <c r="APS86" s="4"/>
      <c r="APT86" s="4"/>
      <c r="APU86" s="4"/>
      <c r="APV86" s="4"/>
      <c r="APW86" s="4"/>
      <c r="APX86" s="4"/>
      <c r="APY86" s="4"/>
      <c r="APZ86" s="4"/>
      <c r="AQA86" s="4"/>
      <c r="AQB86" s="4"/>
      <c r="AQC86" s="4"/>
      <c r="AQD86" s="4"/>
      <c r="AQE86" s="4"/>
      <c r="AQF86" s="4"/>
      <c r="AQG86" s="4"/>
      <c r="AQH86" s="4"/>
      <c r="AQI86" s="4"/>
      <c r="AQJ86" s="4"/>
      <c r="AQK86" s="4"/>
      <c r="AQL86" s="4"/>
      <c r="AQM86" s="4"/>
      <c r="AQN86" s="4"/>
      <c r="AQO86" s="4"/>
      <c r="AQP86" s="4"/>
      <c r="AQQ86" s="4"/>
      <c r="AQR86" s="4"/>
      <c r="AQS86" s="4"/>
      <c r="AQT86" s="4"/>
      <c r="AQU86" s="4"/>
      <c r="AQV86" s="4"/>
      <c r="AQW86" s="4"/>
      <c r="AQX86" s="4"/>
      <c r="AQY86" s="4"/>
      <c r="AQZ86" s="4"/>
      <c r="ARA86" s="4"/>
      <c r="ARB86" s="4"/>
      <c r="ARC86" s="4"/>
      <c r="ARD86" s="4"/>
      <c r="ARE86" s="4"/>
      <c r="ARF86" s="4"/>
      <c r="ARG86" s="4"/>
      <c r="ARH86" s="4"/>
      <c r="ARI86" s="4"/>
      <c r="ARJ86" s="4"/>
      <c r="ARK86" s="4"/>
      <c r="ARL86" s="4"/>
      <c r="ARM86" s="4"/>
      <c r="ARN86" s="4"/>
      <c r="ARO86" s="4"/>
      <c r="ARP86" s="4"/>
      <c r="ARQ86" s="4"/>
      <c r="ARR86" s="4"/>
      <c r="ARS86" s="4"/>
      <c r="ART86" s="4"/>
      <c r="ARU86" s="4"/>
      <c r="ARV86" s="4"/>
      <c r="ARW86" s="4"/>
      <c r="ARX86" s="4"/>
      <c r="ARY86" s="4"/>
      <c r="ARZ86" s="4"/>
      <c r="ASA86" s="4"/>
      <c r="ASB86" s="4"/>
      <c r="ASC86" s="4"/>
      <c r="ASD86" s="4"/>
      <c r="ASE86" s="4"/>
      <c r="ASF86" s="4"/>
      <c r="ASG86" s="4"/>
      <c r="ASH86" s="4"/>
      <c r="ASI86" s="4"/>
      <c r="ASJ86" s="4"/>
      <c r="ASK86" s="4"/>
      <c r="ASL86" s="4"/>
      <c r="ASM86" s="4"/>
      <c r="ASN86" s="4"/>
      <c r="ASO86" s="4"/>
      <c r="ASP86" s="4"/>
      <c r="ASQ86" s="4"/>
      <c r="ASR86" s="4"/>
      <c r="ASS86" s="4"/>
      <c r="AST86" s="4"/>
      <c r="ASU86" s="4"/>
      <c r="ASV86" s="4"/>
      <c r="ASW86" s="4"/>
      <c r="ASX86" s="4"/>
      <c r="ASY86" s="4"/>
      <c r="ASZ86" s="4"/>
      <c r="ATA86" s="4"/>
      <c r="ATB86" s="4"/>
      <c r="ATC86" s="4"/>
      <c r="ATD86" s="4"/>
      <c r="ATE86" s="4"/>
      <c r="ATF86" s="4"/>
      <c r="ATG86" s="4"/>
      <c r="ATH86" s="4"/>
      <c r="ATI86" s="4"/>
      <c r="ATJ86" s="4"/>
      <c r="ATK86" s="4"/>
      <c r="ATL86" s="4"/>
      <c r="ATM86" s="4"/>
      <c r="ATN86" s="4"/>
      <c r="ATO86" s="4"/>
      <c r="ATP86" s="4"/>
      <c r="ATQ86" s="4"/>
      <c r="ATR86" s="4"/>
      <c r="ATS86" s="4"/>
      <c r="ATT86" s="4"/>
      <c r="ATU86" s="4"/>
      <c r="ATV86" s="4"/>
      <c r="ATW86" s="4"/>
      <c r="ATX86" s="4"/>
      <c r="ATY86" s="4"/>
      <c r="ATZ86" s="4"/>
      <c r="AUA86" s="4"/>
      <c r="AUB86" s="4"/>
      <c r="AUC86" s="4"/>
      <c r="AUD86" s="4"/>
      <c r="AUE86" s="4"/>
      <c r="AUF86" s="4"/>
      <c r="AUG86" s="4"/>
      <c r="AUH86" s="4"/>
      <c r="AUI86" s="4"/>
      <c r="AUJ86" s="4"/>
      <c r="AUK86" s="4"/>
      <c r="AUL86" s="4"/>
      <c r="AUM86" s="4"/>
      <c r="AUN86" s="4"/>
      <c r="AUO86" s="4"/>
      <c r="AUP86" s="4"/>
      <c r="AUQ86" s="4"/>
      <c r="AUR86" s="4"/>
      <c r="AUS86" s="4"/>
      <c r="AUT86" s="4"/>
      <c r="AUU86" s="4"/>
      <c r="AUV86" s="4"/>
      <c r="AUW86" s="4"/>
      <c r="AUX86" s="4"/>
      <c r="AUY86" s="4"/>
      <c r="AUZ86" s="4"/>
      <c r="AVA86" s="4"/>
      <c r="AVB86" s="4"/>
      <c r="AVC86" s="4"/>
      <c r="AVD86" s="4"/>
      <c r="AVE86" s="4"/>
      <c r="AVF86" s="4"/>
      <c r="AVG86" s="4"/>
      <c r="AVH86" s="4"/>
      <c r="AVI86" s="4"/>
      <c r="AVJ86" s="4"/>
      <c r="AVK86" s="4"/>
      <c r="AVL86" s="4"/>
      <c r="AVM86" s="4"/>
      <c r="AVN86" s="4"/>
      <c r="AVO86" s="4"/>
      <c r="AVP86" s="4"/>
      <c r="AVQ86" s="4"/>
      <c r="AVR86" s="4"/>
      <c r="AVS86" s="4"/>
      <c r="AVT86" s="4"/>
      <c r="AVU86" s="4"/>
      <c r="AVV86" s="4"/>
      <c r="AVW86" s="4"/>
      <c r="AVX86" s="4"/>
      <c r="AVY86" s="4"/>
      <c r="AVZ86" s="4"/>
      <c r="AWA86" s="4"/>
      <c r="AWB86" s="4"/>
      <c r="AWC86" s="4"/>
      <c r="AWD86" s="4"/>
      <c r="AWE86" s="4"/>
      <c r="AWF86" s="4"/>
      <c r="AWG86" s="4"/>
      <c r="AWH86" s="4"/>
      <c r="AWI86" s="4"/>
      <c r="AWJ86" s="4"/>
      <c r="AWK86" s="4"/>
      <c r="AWL86" s="4"/>
      <c r="AWM86" s="4"/>
      <c r="AWN86" s="4"/>
      <c r="AWO86" s="4"/>
      <c r="AWP86" s="4"/>
      <c r="AWQ86" s="4"/>
      <c r="AWR86" s="4"/>
      <c r="AWS86" s="4"/>
      <c r="AWT86" s="4"/>
      <c r="AWU86" s="4"/>
      <c r="AWV86" s="4"/>
      <c r="AWW86" s="4"/>
      <c r="AWX86" s="4"/>
      <c r="AWY86" s="4"/>
      <c r="AWZ86" s="4"/>
      <c r="AXA86" s="4"/>
      <c r="AXB86" s="4"/>
      <c r="AXC86" s="4"/>
      <c r="AXD86" s="4"/>
      <c r="AXE86" s="4"/>
      <c r="AXF86" s="4"/>
      <c r="AXG86" s="4"/>
      <c r="AXH86" s="4"/>
      <c r="AXI86" s="4"/>
      <c r="AXJ86" s="4"/>
      <c r="AXK86" s="4"/>
      <c r="AXL86" s="4"/>
      <c r="AXM86" s="4"/>
      <c r="AXN86" s="4"/>
      <c r="AXO86" s="4"/>
      <c r="AXP86" s="4"/>
      <c r="AXQ86" s="4"/>
      <c r="AXR86" s="4"/>
      <c r="AXS86" s="4"/>
      <c r="AXT86" s="4"/>
      <c r="AXU86" s="4"/>
      <c r="AXV86" s="4"/>
      <c r="AXW86" s="4"/>
      <c r="AXX86" s="4"/>
      <c r="AXY86" s="4"/>
      <c r="AXZ86" s="4"/>
      <c r="AYA86" s="4"/>
      <c r="AYB86" s="4"/>
      <c r="AYC86" s="4"/>
      <c r="AYD86" s="4"/>
      <c r="AYE86" s="4"/>
      <c r="AYF86" s="4"/>
      <c r="AYG86" s="4"/>
      <c r="AYH86" s="4"/>
      <c r="AYI86" s="4"/>
      <c r="AYJ86" s="4"/>
      <c r="AYK86" s="4"/>
      <c r="AYL86" s="4"/>
      <c r="AYM86" s="4"/>
      <c r="AYN86" s="4"/>
      <c r="AYO86" s="4"/>
      <c r="AYP86" s="4"/>
      <c r="AYQ86" s="4"/>
      <c r="AYR86" s="4"/>
      <c r="AYS86" s="4"/>
      <c r="AYT86" s="4"/>
      <c r="AYU86" s="4"/>
      <c r="AYV86" s="4"/>
      <c r="AYW86" s="4"/>
      <c r="AYX86" s="4"/>
      <c r="AYY86" s="4"/>
      <c r="AYZ86" s="4"/>
      <c r="AZA86" s="4"/>
      <c r="AZB86" s="4"/>
      <c r="AZC86" s="4"/>
      <c r="AZD86" s="4"/>
      <c r="AZE86" s="4"/>
      <c r="AZF86" s="4"/>
      <c r="AZG86" s="4"/>
      <c r="AZH86" s="4"/>
      <c r="AZI86" s="4"/>
      <c r="AZJ86" s="4"/>
      <c r="AZK86" s="4"/>
      <c r="AZL86" s="4"/>
      <c r="AZM86" s="4"/>
      <c r="AZN86" s="4"/>
      <c r="AZO86" s="4"/>
      <c r="AZP86" s="4"/>
      <c r="AZQ86" s="4"/>
      <c r="AZR86" s="4"/>
      <c r="AZS86" s="4"/>
      <c r="AZT86" s="4"/>
      <c r="AZU86" s="4"/>
      <c r="AZV86" s="4"/>
      <c r="AZW86" s="4"/>
      <c r="AZX86" s="4"/>
      <c r="AZY86" s="4"/>
      <c r="AZZ86" s="4"/>
      <c r="BAA86" s="4"/>
      <c r="BAB86" s="4"/>
      <c r="BAC86" s="4"/>
      <c r="BAD86" s="4"/>
      <c r="BAE86" s="4"/>
      <c r="BAF86" s="4"/>
      <c r="BAG86" s="4"/>
      <c r="BAH86" s="4"/>
      <c r="BAI86" s="4"/>
      <c r="BAJ86" s="4"/>
      <c r="BAK86" s="4"/>
      <c r="BAL86" s="4"/>
      <c r="BAM86" s="4"/>
      <c r="BAN86" s="4"/>
      <c r="BAO86" s="4"/>
      <c r="BAP86" s="4"/>
      <c r="BAQ86" s="4"/>
      <c r="BAR86" s="4"/>
      <c r="BAS86" s="4"/>
      <c r="BAT86" s="4"/>
      <c r="BAU86" s="4"/>
      <c r="BAV86" s="4"/>
      <c r="BAW86" s="4"/>
      <c r="BAX86" s="4"/>
      <c r="BAY86" s="4"/>
      <c r="BAZ86" s="4"/>
      <c r="BBA86" s="4"/>
      <c r="BBB86" s="4"/>
      <c r="BBC86" s="4"/>
      <c r="BBD86" s="4"/>
      <c r="BBE86" s="4"/>
      <c r="BBF86" s="4"/>
      <c r="BBG86" s="4"/>
      <c r="BBH86" s="4"/>
      <c r="BBI86" s="4"/>
      <c r="BBJ86" s="4"/>
      <c r="BBK86" s="4"/>
      <c r="BBL86" s="4"/>
      <c r="BBM86" s="4"/>
      <c r="BBN86" s="4"/>
      <c r="BBO86" s="4"/>
      <c r="BBP86" s="4"/>
      <c r="BBQ86" s="4"/>
      <c r="BBR86" s="4"/>
      <c r="BBS86" s="4"/>
      <c r="BBT86" s="4"/>
      <c r="BBU86" s="4"/>
      <c r="BBV86" s="4"/>
      <c r="BBW86" s="4"/>
      <c r="BBX86" s="4"/>
      <c r="BBY86" s="4"/>
      <c r="BBZ86" s="4"/>
      <c r="BCA86" s="4"/>
      <c r="BCB86" s="4"/>
      <c r="BCC86" s="4"/>
      <c r="BCD86" s="4"/>
      <c r="BCE86" s="4"/>
      <c r="BCF86" s="4"/>
      <c r="BCG86" s="4"/>
      <c r="BCH86" s="4"/>
      <c r="BCI86" s="4"/>
      <c r="BCJ86" s="4"/>
      <c r="BCK86" s="4"/>
      <c r="BCL86" s="4"/>
      <c r="BCM86" s="4"/>
      <c r="BCN86" s="4"/>
      <c r="BCO86" s="4"/>
      <c r="BCP86" s="4"/>
      <c r="BCQ86" s="4"/>
      <c r="BCR86" s="4"/>
      <c r="BCS86" s="4"/>
      <c r="BCT86" s="4"/>
      <c r="BCU86" s="4"/>
      <c r="BCV86" s="4"/>
      <c r="BCW86" s="4"/>
      <c r="BCX86" s="4"/>
      <c r="BCY86" s="4"/>
      <c r="BCZ86" s="4"/>
      <c r="BDA86" s="4"/>
      <c r="BDB86" s="4"/>
      <c r="BDC86" s="4"/>
      <c r="BDD86" s="4"/>
      <c r="BDE86" s="4"/>
      <c r="BDF86" s="4"/>
      <c r="BDG86" s="4"/>
      <c r="BDH86" s="4"/>
      <c r="BDI86" s="4"/>
      <c r="BDJ86" s="4"/>
      <c r="BDK86" s="4"/>
      <c r="BDL86" s="4"/>
      <c r="BDM86" s="4"/>
      <c r="BDN86" s="4"/>
      <c r="BDO86" s="4"/>
      <c r="BDP86" s="4"/>
      <c r="BDQ86" s="4"/>
      <c r="BDR86" s="4"/>
      <c r="BDS86" s="4"/>
      <c r="BDT86" s="4"/>
      <c r="BDU86" s="4"/>
      <c r="BDV86" s="4"/>
      <c r="BDW86" s="4"/>
      <c r="BDX86" s="4"/>
      <c r="BDY86" s="4"/>
      <c r="BDZ86" s="4"/>
      <c r="BEA86" s="4"/>
      <c r="BEB86" s="4"/>
      <c r="BEC86" s="4"/>
      <c r="BED86" s="4"/>
      <c r="BEE86" s="4"/>
      <c r="BEF86" s="4"/>
      <c r="BEG86" s="4"/>
      <c r="BEH86" s="4"/>
      <c r="BEI86" s="4"/>
      <c r="BEJ86" s="4"/>
      <c r="BEK86" s="4"/>
      <c r="BEL86" s="4"/>
      <c r="BEM86" s="4"/>
      <c r="BEN86" s="4"/>
      <c r="BEO86" s="4"/>
      <c r="BEP86" s="4"/>
      <c r="BEQ86" s="4"/>
      <c r="BER86" s="4"/>
      <c r="BES86" s="4"/>
      <c r="BET86" s="4"/>
      <c r="BEU86" s="4"/>
      <c r="BEV86" s="4"/>
      <c r="BEW86" s="4"/>
      <c r="BEX86" s="4"/>
      <c r="BEY86" s="4"/>
      <c r="BEZ86" s="4"/>
      <c r="BFA86" s="4"/>
      <c r="BFB86" s="4"/>
      <c r="BFC86" s="4"/>
      <c r="BFD86" s="4"/>
      <c r="BFE86" s="4"/>
      <c r="BFF86" s="4"/>
      <c r="BFG86" s="4"/>
      <c r="BFH86" s="4"/>
      <c r="BFI86" s="4"/>
      <c r="BFJ86" s="4"/>
      <c r="BFK86" s="4"/>
      <c r="BFL86" s="4"/>
      <c r="BFM86" s="4"/>
      <c r="BFN86" s="4"/>
      <c r="BFO86" s="4"/>
      <c r="BFP86" s="4"/>
      <c r="BFQ86" s="4"/>
      <c r="BFR86" s="4"/>
      <c r="BFS86" s="4"/>
      <c r="BFT86" s="4"/>
      <c r="BFU86" s="4"/>
      <c r="BFV86" s="4"/>
      <c r="BFW86" s="4"/>
      <c r="BFX86" s="4"/>
      <c r="BFY86" s="4"/>
      <c r="BFZ86" s="4"/>
      <c r="BGA86" s="4"/>
      <c r="BGB86" s="4"/>
      <c r="BGC86" s="4"/>
      <c r="BGD86" s="4"/>
      <c r="BGE86" s="4"/>
      <c r="BGF86" s="4"/>
      <c r="BGG86" s="4"/>
      <c r="BGH86" s="4"/>
      <c r="BGI86" s="4"/>
      <c r="BGJ86" s="4"/>
      <c r="BGK86" s="4"/>
      <c r="BGL86" s="4"/>
      <c r="BGM86" s="4"/>
      <c r="BGN86" s="4"/>
      <c r="BGO86" s="4"/>
      <c r="BGP86" s="4"/>
      <c r="BGQ86" s="4"/>
      <c r="BGR86" s="4"/>
      <c r="BGS86" s="4"/>
      <c r="BGT86" s="4"/>
      <c r="BGU86" s="4"/>
      <c r="BGV86" s="4"/>
      <c r="BGW86" s="4"/>
      <c r="BGX86" s="4"/>
      <c r="BGY86" s="4"/>
      <c r="BGZ86" s="4"/>
      <c r="BHA86" s="4"/>
      <c r="BHB86" s="4"/>
      <c r="BHC86" s="4"/>
      <c r="BHD86" s="4"/>
      <c r="BHE86" s="4"/>
      <c r="BHF86" s="4"/>
      <c r="BHG86" s="4"/>
      <c r="BHH86" s="4"/>
      <c r="BHI86" s="4"/>
      <c r="BHJ86" s="4"/>
      <c r="BHK86" s="4"/>
      <c r="BHL86" s="4"/>
      <c r="BHM86" s="4"/>
      <c r="BHN86" s="4"/>
      <c r="BHO86" s="4"/>
      <c r="BHP86" s="4"/>
      <c r="BHQ86" s="4"/>
      <c r="BHR86" s="4"/>
      <c r="BHS86" s="4"/>
      <c r="BHT86" s="4"/>
      <c r="BHU86" s="4"/>
      <c r="BHV86" s="4"/>
      <c r="BHW86" s="4"/>
      <c r="BHX86" s="4"/>
      <c r="BHY86" s="4"/>
      <c r="BHZ86" s="4"/>
      <c r="BIA86" s="4"/>
      <c r="BIB86" s="4"/>
      <c r="BIC86" s="4"/>
      <c r="BID86" s="4"/>
      <c r="BIE86" s="4"/>
      <c r="BIF86" s="4"/>
      <c r="BIG86" s="4"/>
      <c r="BIH86" s="4"/>
      <c r="BII86" s="4"/>
      <c r="BIJ86" s="4"/>
      <c r="BIK86" s="4"/>
      <c r="BIL86" s="4"/>
      <c r="BIM86" s="4"/>
      <c r="BIN86" s="4"/>
      <c r="BIO86" s="4"/>
      <c r="BIP86" s="4"/>
      <c r="BIQ86" s="4"/>
      <c r="BIR86" s="4"/>
      <c r="BIS86" s="4"/>
      <c r="BIT86" s="4"/>
      <c r="BIU86" s="4"/>
      <c r="BIV86" s="4"/>
      <c r="BIW86" s="4"/>
      <c r="BIX86" s="4"/>
      <c r="BIY86" s="4"/>
      <c r="BIZ86" s="4"/>
      <c r="BJA86" s="4"/>
      <c r="BJB86" s="4"/>
      <c r="BJC86" s="4"/>
      <c r="BJD86" s="4"/>
      <c r="BJE86" s="4"/>
      <c r="BJF86" s="4"/>
      <c r="BJG86" s="4"/>
      <c r="BJH86" s="4"/>
      <c r="BJI86" s="4"/>
      <c r="BJJ86" s="4"/>
      <c r="BJK86" s="4"/>
      <c r="BJL86" s="4"/>
      <c r="BJM86" s="4"/>
      <c r="BJN86" s="4"/>
      <c r="BJO86" s="4"/>
      <c r="BJP86" s="4"/>
      <c r="BJQ86" s="4"/>
      <c r="BJR86" s="4"/>
      <c r="BJS86" s="4"/>
      <c r="BJT86" s="4"/>
      <c r="BJU86" s="4"/>
      <c r="BJV86" s="4"/>
      <c r="BJW86" s="4"/>
      <c r="BJX86" s="4"/>
      <c r="BJY86" s="4"/>
      <c r="BJZ86" s="4"/>
      <c r="BKA86" s="4"/>
      <c r="BKB86" s="4"/>
      <c r="BKC86" s="4"/>
      <c r="BKD86" s="4"/>
      <c r="BKE86" s="4"/>
      <c r="BKF86" s="4"/>
      <c r="BKG86" s="4"/>
      <c r="BKH86" s="4"/>
      <c r="BKI86" s="4"/>
      <c r="BKJ86" s="4"/>
      <c r="BKK86" s="4"/>
      <c r="BKL86" s="4"/>
      <c r="BKM86" s="4"/>
      <c r="BKN86" s="4"/>
      <c r="BKO86" s="4"/>
      <c r="BKP86" s="4"/>
      <c r="BKQ86" s="4"/>
      <c r="BKR86" s="4"/>
      <c r="BKS86" s="4"/>
      <c r="BKT86" s="4"/>
      <c r="BKU86" s="4"/>
      <c r="BKV86" s="4"/>
      <c r="BKW86" s="4"/>
      <c r="BKX86" s="4"/>
      <c r="BKY86" s="4"/>
      <c r="BKZ86" s="4"/>
      <c r="BLA86" s="4"/>
      <c r="BLB86" s="4"/>
      <c r="BLC86" s="4"/>
      <c r="BLD86" s="4"/>
      <c r="BLE86" s="4"/>
      <c r="BLF86" s="4"/>
      <c r="BLG86" s="4"/>
      <c r="BLH86" s="4"/>
      <c r="BLI86" s="4"/>
      <c r="BLJ86" s="4"/>
      <c r="BLK86" s="4"/>
      <c r="BLL86" s="4"/>
      <c r="BLM86" s="4"/>
      <c r="BLN86" s="4"/>
      <c r="BLO86" s="4"/>
      <c r="BLP86" s="4"/>
      <c r="BLQ86" s="4"/>
      <c r="BLR86" s="4"/>
      <c r="BLS86" s="4"/>
      <c r="BLT86" s="4"/>
      <c r="BLU86" s="4"/>
      <c r="BLV86" s="4"/>
      <c r="BLW86" s="4"/>
      <c r="BLX86" s="4"/>
      <c r="BLY86" s="4"/>
      <c r="BLZ86" s="4"/>
      <c r="BMA86" s="4"/>
      <c r="BMB86" s="4"/>
      <c r="BMC86" s="4"/>
      <c r="BMD86" s="4"/>
      <c r="BME86" s="4"/>
      <c r="BMF86" s="4"/>
      <c r="BMG86" s="4"/>
      <c r="BMH86" s="4"/>
      <c r="BMI86" s="4"/>
      <c r="BMJ86" s="4"/>
      <c r="BMK86" s="4"/>
      <c r="BML86" s="4"/>
      <c r="BMM86" s="4"/>
      <c r="BMN86" s="4"/>
      <c r="BMO86" s="4"/>
      <c r="BMP86" s="4"/>
      <c r="BMQ86" s="4"/>
      <c r="BMR86" s="4"/>
      <c r="BMS86" s="4"/>
      <c r="BMT86" s="4"/>
      <c r="BMU86" s="4"/>
      <c r="BMV86" s="4"/>
      <c r="BMW86" s="4"/>
      <c r="BMX86" s="4"/>
      <c r="BMY86" s="4"/>
      <c r="BMZ86" s="4"/>
      <c r="BNA86" s="4"/>
      <c r="BNB86" s="4"/>
      <c r="BNC86" s="4"/>
      <c r="BND86" s="4"/>
      <c r="BNE86" s="4"/>
      <c r="BNF86" s="4"/>
      <c r="BNG86" s="4"/>
      <c r="BNH86" s="4"/>
      <c r="BNI86" s="4"/>
      <c r="BNJ86" s="4"/>
      <c r="BNK86" s="4"/>
      <c r="BNL86" s="4"/>
      <c r="BNM86" s="4"/>
      <c r="BNN86" s="4"/>
      <c r="BNO86" s="4"/>
      <c r="BNP86" s="4"/>
      <c r="BNQ86" s="4"/>
      <c r="BNR86" s="4"/>
      <c r="BNS86" s="4"/>
      <c r="BNT86" s="4"/>
      <c r="BNU86" s="4"/>
      <c r="BNV86" s="4"/>
      <c r="BNW86" s="4"/>
      <c r="BNX86" s="4"/>
      <c r="BNY86" s="4"/>
      <c r="BNZ86" s="4"/>
      <c r="BOA86" s="4"/>
      <c r="BOB86" s="4"/>
      <c r="BOC86" s="4"/>
      <c r="BOD86" s="4"/>
      <c r="BOE86" s="4"/>
      <c r="BOF86" s="4"/>
      <c r="BOG86" s="4"/>
      <c r="BOH86" s="4"/>
      <c r="BOI86" s="4"/>
      <c r="BOJ86" s="4"/>
      <c r="BOK86" s="4"/>
      <c r="BOL86" s="4"/>
      <c r="BOM86" s="4"/>
      <c r="BON86" s="4"/>
      <c r="BOO86" s="4"/>
      <c r="BOP86" s="4"/>
      <c r="BOQ86" s="4"/>
      <c r="BOR86" s="4"/>
      <c r="BOS86" s="4"/>
      <c r="BOT86" s="4"/>
      <c r="BOU86" s="4"/>
      <c r="BOV86" s="4"/>
      <c r="BOW86" s="4"/>
      <c r="BOX86" s="4"/>
      <c r="BOY86" s="4"/>
      <c r="BOZ86" s="4"/>
      <c r="BPA86" s="4"/>
      <c r="BPB86" s="4"/>
      <c r="BPC86" s="4"/>
      <c r="BPD86" s="4"/>
      <c r="BPE86" s="4"/>
      <c r="BPF86" s="4"/>
      <c r="BPG86" s="4"/>
      <c r="BPH86" s="4"/>
      <c r="BPI86" s="4"/>
      <c r="BPJ86" s="4"/>
      <c r="BPK86" s="4"/>
      <c r="BPL86" s="4"/>
      <c r="BPM86" s="4"/>
      <c r="BPN86" s="4"/>
      <c r="BPO86" s="4"/>
      <c r="BPP86" s="4"/>
      <c r="BPQ86" s="4"/>
      <c r="BPR86" s="4"/>
      <c r="BPS86" s="4"/>
      <c r="BPT86" s="4"/>
      <c r="BPU86" s="4"/>
      <c r="BPV86" s="4"/>
      <c r="BPW86" s="4"/>
      <c r="BPX86" s="4"/>
      <c r="BPY86" s="4"/>
      <c r="BPZ86" s="4"/>
      <c r="BQA86" s="4"/>
      <c r="BQB86" s="4"/>
      <c r="BQC86" s="4"/>
      <c r="BQD86" s="4"/>
      <c r="BQE86" s="4"/>
      <c r="BQF86" s="4"/>
      <c r="BQG86" s="4"/>
      <c r="BQH86" s="4"/>
      <c r="BQI86" s="4"/>
      <c r="BQJ86" s="4"/>
      <c r="BQK86" s="4"/>
      <c r="BQL86" s="4"/>
      <c r="BQM86" s="4"/>
      <c r="BQN86" s="4"/>
      <c r="BQO86" s="4"/>
      <c r="BQP86" s="4"/>
      <c r="BQQ86" s="4"/>
      <c r="BQR86" s="4"/>
      <c r="BQS86" s="4"/>
      <c r="BQT86" s="4"/>
      <c r="BQU86" s="4"/>
      <c r="BQV86" s="4"/>
      <c r="BQW86" s="4"/>
      <c r="BQX86" s="4"/>
      <c r="BQY86" s="4"/>
      <c r="BQZ86" s="4"/>
      <c r="BRA86" s="4"/>
      <c r="BRB86" s="4"/>
      <c r="BRC86" s="4"/>
      <c r="BRD86" s="4"/>
      <c r="BRE86" s="4"/>
      <c r="BRF86" s="4"/>
      <c r="BRG86" s="4"/>
      <c r="BRH86" s="4"/>
      <c r="BRI86" s="4"/>
      <c r="BRJ86" s="4"/>
      <c r="BRK86" s="4"/>
      <c r="BRL86" s="4"/>
      <c r="BRM86" s="4"/>
      <c r="BRN86" s="4"/>
      <c r="BRO86" s="4"/>
      <c r="BRP86" s="4"/>
      <c r="BRQ86" s="4"/>
      <c r="BRR86" s="4"/>
      <c r="BRS86" s="4"/>
      <c r="BRT86" s="4"/>
      <c r="BRU86" s="4"/>
      <c r="BRV86" s="4"/>
      <c r="BRW86" s="4"/>
      <c r="BRX86" s="4"/>
      <c r="BRY86" s="4"/>
      <c r="BRZ86" s="4"/>
      <c r="BSA86" s="4"/>
      <c r="BSB86" s="4"/>
      <c r="BSC86" s="4"/>
      <c r="BSD86" s="4"/>
      <c r="BSE86" s="4"/>
      <c r="BSF86" s="4"/>
      <c r="BSG86" s="4"/>
      <c r="BSH86" s="4"/>
      <c r="BSI86" s="4"/>
      <c r="BSJ86" s="4"/>
      <c r="BSK86" s="4"/>
      <c r="BSL86" s="4"/>
      <c r="BSM86" s="4"/>
      <c r="BSN86" s="4"/>
      <c r="BSO86" s="4"/>
      <c r="BSP86" s="4"/>
      <c r="BSQ86" s="4"/>
      <c r="BSR86" s="4"/>
      <c r="BSS86" s="4"/>
      <c r="BST86" s="4"/>
      <c r="BSU86" s="4"/>
      <c r="BSV86" s="4"/>
      <c r="BSW86" s="4"/>
      <c r="BSX86" s="4"/>
      <c r="BSY86" s="4"/>
      <c r="BSZ86" s="4"/>
      <c r="BTA86" s="4"/>
      <c r="BTB86" s="4"/>
      <c r="BTC86" s="4"/>
      <c r="BTD86" s="4"/>
      <c r="BTE86" s="4"/>
      <c r="BTF86" s="4"/>
      <c r="BTG86" s="4"/>
      <c r="BTH86" s="4"/>
      <c r="BTI86" s="4"/>
      <c r="BTJ86" s="4"/>
      <c r="BTK86" s="4"/>
      <c r="BTL86" s="4"/>
      <c r="BTM86" s="4"/>
      <c r="BTN86" s="4"/>
      <c r="BTO86" s="4"/>
      <c r="BTP86" s="4"/>
      <c r="BTQ86" s="4"/>
      <c r="BTR86" s="4"/>
      <c r="BTS86" s="4"/>
      <c r="BTT86" s="4"/>
      <c r="BTU86" s="4"/>
      <c r="BTV86" s="4"/>
      <c r="BTW86" s="4"/>
      <c r="BTX86" s="4"/>
      <c r="BTY86" s="4"/>
      <c r="BTZ86" s="4"/>
      <c r="BUA86" s="4"/>
      <c r="BUB86" s="4"/>
      <c r="BUC86" s="4"/>
      <c r="BUD86" s="4"/>
      <c r="BUE86" s="4"/>
      <c r="BUF86" s="4"/>
      <c r="BUG86" s="4"/>
      <c r="BUH86" s="4"/>
      <c r="BUI86" s="4"/>
      <c r="BUJ86" s="4"/>
      <c r="BUK86" s="4"/>
      <c r="BUL86" s="4"/>
      <c r="BUM86" s="4"/>
      <c r="BUN86" s="4"/>
      <c r="BUO86" s="4"/>
      <c r="BUP86" s="4"/>
      <c r="BUQ86" s="4"/>
      <c r="BUR86" s="4"/>
      <c r="BUS86" s="4"/>
      <c r="BUT86" s="4"/>
      <c r="BUU86" s="4"/>
      <c r="BUV86" s="4"/>
      <c r="BUW86" s="4"/>
      <c r="BUX86" s="4"/>
      <c r="BUY86" s="4"/>
      <c r="BUZ86" s="4"/>
      <c r="BVA86" s="4"/>
      <c r="BVB86" s="4"/>
      <c r="BVC86" s="4"/>
      <c r="BVD86" s="4"/>
      <c r="BVE86" s="4"/>
      <c r="BVF86" s="4"/>
      <c r="BVG86" s="4"/>
      <c r="BVH86" s="4"/>
      <c r="BVI86" s="4"/>
      <c r="BVJ86" s="4"/>
      <c r="BVK86" s="4"/>
      <c r="BVL86" s="4"/>
      <c r="BVM86" s="4"/>
      <c r="BVN86" s="4"/>
      <c r="BVO86" s="4"/>
      <c r="BVP86" s="4"/>
      <c r="BVQ86" s="4"/>
      <c r="BVR86" s="4"/>
      <c r="BVS86" s="4"/>
      <c r="BVT86" s="4"/>
      <c r="BVU86" s="4"/>
      <c r="BVV86" s="4"/>
      <c r="BVW86" s="4"/>
      <c r="BVX86" s="4"/>
      <c r="BVY86" s="4"/>
      <c r="BVZ86" s="4"/>
      <c r="BWA86" s="4"/>
      <c r="BWB86" s="4"/>
      <c r="BWC86" s="4"/>
      <c r="BWD86" s="4"/>
      <c r="BWE86" s="4"/>
      <c r="BWF86" s="4"/>
      <c r="BWG86" s="4"/>
      <c r="BWH86" s="4"/>
      <c r="BWI86" s="4"/>
      <c r="BWJ86" s="4"/>
      <c r="BWK86" s="4"/>
      <c r="BWL86" s="4"/>
      <c r="BWM86" s="4"/>
      <c r="BWN86" s="4"/>
      <c r="BWO86" s="4"/>
      <c r="BWP86" s="4"/>
      <c r="BWQ86" s="4"/>
      <c r="BWR86" s="4"/>
      <c r="BWS86" s="4"/>
      <c r="BWT86" s="4"/>
      <c r="BWU86" s="4"/>
      <c r="BWV86" s="4"/>
      <c r="BWW86" s="4"/>
      <c r="BWX86" s="4"/>
      <c r="BWY86" s="4"/>
      <c r="BWZ86" s="4"/>
      <c r="BXA86" s="4"/>
      <c r="BXB86" s="4"/>
      <c r="BXC86" s="4"/>
      <c r="BXD86" s="4"/>
      <c r="BXE86" s="4"/>
      <c r="BXF86" s="4"/>
      <c r="BXG86" s="4"/>
      <c r="BXH86" s="4"/>
      <c r="BXI86" s="4"/>
      <c r="BXJ86" s="4"/>
      <c r="BXK86" s="4"/>
      <c r="BXL86" s="4"/>
      <c r="BXM86" s="4"/>
      <c r="BXN86" s="4"/>
      <c r="BXO86" s="4"/>
      <c r="BXP86" s="4"/>
      <c r="BXQ86" s="4"/>
      <c r="BXR86" s="4"/>
      <c r="BXS86" s="4"/>
      <c r="BXT86" s="4"/>
      <c r="BXU86" s="4"/>
      <c r="BXV86" s="4"/>
      <c r="BXW86" s="4"/>
      <c r="BXX86" s="4"/>
      <c r="BXY86" s="4"/>
      <c r="BXZ86" s="4"/>
      <c r="BYA86" s="4"/>
      <c r="BYB86" s="4"/>
      <c r="BYC86" s="4"/>
      <c r="BYD86" s="4"/>
      <c r="BYE86" s="4"/>
      <c r="BYF86" s="4"/>
      <c r="BYG86" s="4"/>
      <c r="BYH86" s="4"/>
      <c r="BYI86" s="4"/>
      <c r="BYJ86" s="4"/>
      <c r="BYK86" s="4"/>
      <c r="BYL86" s="4"/>
      <c r="BYM86" s="4"/>
      <c r="BYN86" s="4"/>
      <c r="BYO86" s="4"/>
      <c r="BYP86" s="4"/>
      <c r="BYQ86" s="4"/>
      <c r="BYR86" s="4"/>
      <c r="BYS86" s="4"/>
      <c r="BYT86" s="4"/>
      <c r="BYU86" s="4"/>
      <c r="BYV86" s="4"/>
      <c r="BYW86" s="4"/>
      <c r="BYX86" s="4"/>
      <c r="BYY86" s="4"/>
      <c r="BYZ86" s="4"/>
      <c r="BZA86" s="4"/>
      <c r="BZB86" s="4"/>
      <c r="BZC86" s="4"/>
      <c r="BZD86" s="4"/>
      <c r="BZE86" s="4"/>
      <c r="BZF86" s="4"/>
      <c r="BZG86" s="4"/>
      <c r="BZH86" s="4"/>
      <c r="BZI86" s="4"/>
      <c r="BZJ86" s="4"/>
      <c r="BZK86" s="4"/>
      <c r="BZL86" s="4"/>
      <c r="BZM86" s="4"/>
      <c r="BZN86" s="4"/>
      <c r="BZO86" s="4"/>
      <c r="BZP86" s="4"/>
      <c r="BZQ86" s="4"/>
      <c r="BZR86" s="4"/>
      <c r="BZS86" s="4"/>
      <c r="BZT86" s="4"/>
      <c r="BZU86" s="4"/>
      <c r="BZV86" s="4"/>
      <c r="BZW86" s="4"/>
      <c r="BZX86" s="4"/>
      <c r="BZY86" s="4"/>
      <c r="BZZ86" s="4"/>
      <c r="CAA86" s="4"/>
      <c r="CAB86" s="4"/>
      <c r="CAC86" s="4"/>
      <c r="CAD86" s="4"/>
      <c r="CAE86" s="4"/>
      <c r="CAF86" s="4"/>
      <c r="CAG86" s="4"/>
      <c r="CAH86" s="4"/>
      <c r="CAI86" s="4"/>
      <c r="CAJ86" s="4"/>
      <c r="CAK86" s="4"/>
      <c r="CAL86" s="4"/>
      <c r="CAM86" s="4"/>
      <c r="CAN86" s="4"/>
      <c r="CAO86" s="4"/>
      <c r="CAP86" s="4"/>
      <c r="CAQ86" s="4"/>
      <c r="CAR86" s="4"/>
      <c r="CAS86" s="4"/>
      <c r="CAT86" s="4"/>
      <c r="CAU86" s="4"/>
      <c r="CAV86" s="4"/>
      <c r="CAW86" s="4"/>
      <c r="CAX86" s="4"/>
      <c r="CAY86" s="4"/>
      <c r="CAZ86" s="4"/>
      <c r="CBA86" s="4"/>
      <c r="CBB86" s="4"/>
      <c r="CBC86" s="4"/>
      <c r="CBD86" s="4"/>
      <c r="CBE86" s="4"/>
      <c r="CBF86" s="4"/>
      <c r="CBG86" s="4"/>
      <c r="CBH86" s="4"/>
      <c r="CBI86" s="4"/>
      <c r="CBJ86" s="4"/>
      <c r="CBK86" s="4"/>
      <c r="CBL86" s="4"/>
      <c r="CBM86" s="4"/>
      <c r="CBN86" s="4"/>
      <c r="CBO86" s="4"/>
      <c r="CBP86" s="4"/>
      <c r="CBQ86" s="4"/>
      <c r="CBR86" s="4"/>
      <c r="CBS86" s="4"/>
      <c r="CBT86" s="4"/>
      <c r="CBU86" s="4"/>
      <c r="CBV86" s="4"/>
      <c r="CBW86" s="4"/>
      <c r="CBX86" s="4"/>
      <c r="CBY86" s="4"/>
      <c r="CBZ86" s="4"/>
      <c r="CCA86" s="4"/>
      <c r="CCB86" s="4"/>
      <c r="CCC86" s="4"/>
      <c r="CCD86" s="4"/>
      <c r="CCE86" s="4"/>
      <c r="CCF86" s="4"/>
      <c r="CCG86" s="4"/>
      <c r="CCH86" s="4"/>
      <c r="CCI86" s="4"/>
      <c r="CCJ86" s="4"/>
      <c r="CCK86" s="4"/>
      <c r="CCL86" s="4"/>
      <c r="CCM86" s="4"/>
      <c r="CCN86" s="4"/>
      <c r="CCO86" s="4"/>
      <c r="CCP86" s="4"/>
      <c r="CCQ86" s="4"/>
      <c r="CCR86" s="4"/>
      <c r="CCS86" s="4"/>
      <c r="CCT86" s="4"/>
      <c r="CCU86" s="4"/>
      <c r="CCV86" s="4"/>
      <c r="CCW86" s="4"/>
      <c r="CCX86" s="4"/>
      <c r="CCY86" s="4"/>
      <c r="CCZ86" s="4"/>
      <c r="CDA86" s="4"/>
      <c r="CDB86" s="4"/>
      <c r="CDC86" s="4"/>
      <c r="CDD86" s="4"/>
      <c r="CDE86" s="4"/>
      <c r="CDF86" s="4"/>
      <c r="CDG86" s="4"/>
      <c r="CDH86" s="4"/>
      <c r="CDI86" s="4"/>
      <c r="CDJ86" s="4"/>
      <c r="CDK86" s="4"/>
      <c r="CDL86" s="4"/>
      <c r="CDM86" s="4"/>
      <c r="CDN86" s="4"/>
      <c r="CDO86" s="4"/>
      <c r="CDP86" s="4"/>
      <c r="CDQ86" s="4"/>
      <c r="CDR86" s="4"/>
      <c r="CDS86" s="4"/>
      <c r="CDT86" s="4"/>
      <c r="CDU86" s="4"/>
      <c r="CDV86" s="4"/>
      <c r="CDW86" s="4"/>
      <c r="CDX86" s="4"/>
      <c r="CDY86" s="4"/>
      <c r="CDZ86" s="4"/>
      <c r="CEA86" s="4"/>
      <c r="CEB86" s="4"/>
      <c r="CEC86" s="4"/>
      <c r="CED86" s="4"/>
      <c r="CEE86" s="4"/>
      <c r="CEF86" s="4"/>
      <c r="CEG86" s="4"/>
      <c r="CEH86" s="4"/>
      <c r="CEI86" s="4"/>
      <c r="CEJ86" s="4"/>
      <c r="CEK86" s="4"/>
      <c r="CEL86" s="4"/>
      <c r="CEM86" s="4"/>
      <c r="CEN86" s="4"/>
      <c r="CEO86" s="4"/>
      <c r="CEP86" s="4"/>
      <c r="CEQ86" s="4"/>
      <c r="CER86" s="4"/>
      <c r="CES86" s="4"/>
      <c r="CET86" s="4"/>
      <c r="CEU86" s="4"/>
      <c r="CEV86" s="4"/>
      <c r="CEW86" s="4"/>
      <c r="CEX86" s="4"/>
      <c r="CEY86" s="4"/>
      <c r="CEZ86" s="4"/>
      <c r="CFA86" s="4"/>
      <c r="CFB86" s="4"/>
      <c r="CFC86" s="4"/>
      <c r="CFD86" s="4"/>
      <c r="CFE86" s="4"/>
      <c r="CFF86" s="4"/>
      <c r="CFG86" s="4"/>
      <c r="CFH86" s="4"/>
      <c r="CFI86" s="4"/>
      <c r="CFJ86" s="4"/>
      <c r="CFK86" s="4"/>
      <c r="CFL86" s="4"/>
      <c r="CFM86" s="4"/>
      <c r="CFN86" s="4"/>
      <c r="CFO86" s="4"/>
      <c r="CFP86" s="4"/>
      <c r="CFQ86" s="4"/>
      <c r="CFR86" s="4"/>
      <c r="CFS86" s="4"/>
      <c r="CFT86" s="4"/>
      <c r="CFU86" s="4"/>
      <c r="CFV86" s="4"/>
      <c r="CFW86" s="4"/>
      <c r="CFX86" s="4"/>
      <c r="CFY86" s="4"/>
      <c r="CFZ86" s="4"/>
      <c r="CGA86" s="4"/>
      <c r="CGB86" s="4"/>
      <c r="CGC86" s="4"/>
      <c r="CGD86" s="4"/>
      <c r="CGE86" s="4"/>
      <c r="CGF86" s="4"/>
      <c r="CGG86" s="4"/>
      <c r="CGH86" s="4"/>
      <c r="CGI86" s="4"/>
      <c r="CGJ86" s="4"/>
      <c r="CGK86" s="4"/>
      <c r="CGL86" s="4"/>
      <c r="CGM86" s="4"/>
      <c r="CGN86" s="4"/>
      <c r="CGO86" s="4"/>
      <c r="CGP86" s="4"/>
      <c r="CGQ86" s="4"/>
      <c r="CGR86" s="4"/>
      <c r="CGS86" s="4"/>
      <c r="CGT86" s="4"/>
      <c r="CGU86" s="4"/>
      <c r="CGV86" s="4"/>
      <c r="CGW86" s="4"/>
      <c r="CGX86" s="4"/>
      <c r="CGY86" s="4"/>
      <c r="CGZ86" s="4"/>
      <c r="CHA86" s="4"/>
      <c r="CHB86" s="4"/>
      <c r="CHC86" s="4"/>
      <c r="CHD86" s="4"/>
      <c r="CHE86" s="4"/>
      <c r="CHF86" s="4"/>
      <c r="CHG86" s="4"/>
      <c r="CHH86" s="4"/>
      <c r="CHI86" s="4"/>
      <c r="CHJ86" s="4"/>
      <c r="CHK86" s="4"/>
      <c r="CHL86" s="4"/>
      <c r="CHM86" s="4"/>
      <c r="CHN86" s="4"/>
      <c r="CHO86" s="4"/>
      <c r="CHP86" s="4"/>
      <c r="CHQ86" s="4"/>
      <c r="CHR86" s="4"/>
      <c r="CHS86" s="4"/>
      <c r="CHT86" s="4"/>
      <c r="CHU86" s="4"/>
      <c r="CHV86" s="4"/>
      <c r="CHW86" s="4"/>
      <c r="CHX86" s="4"/>
      <c r="CHY86" s="4"/>
      <c r="CHZ86" s="4"/>
      <c r="CIA86" s="4"/>
      <c r="CIB86" s="4"/>
      <c r="CIC86" s="4"/>
      <c r="CID86" s="4"/>
      <c r="CIE86" s="4"/>
      <c r="CIF86" s="4"/>
      <c r="CIG86" s="4"/>
      <c r="CIH86" s="4"/>
      <c r="CII86" s="4"/>
      <c r="CIJ86" s="4"/>
      <c r="CIK86" s="4"/>
      <c r="CIL86" s="4"/>
      <c r="CIM86" s="4"/>
      <c r="CIN86" s="4"/>
      <c r="CIO86" s="4"/>
      <c r="CIP86" s="4"/>
      <c r="CIQ86" s="4"/>
      <c r="CIR86" s="4"/>
      <c r="CIS86" s="4"/>
      <c r="CIT86" s="4"/>
      <c r="CIU86" s="4"/>
      <c r="CIV86" s="4"/>
      <c r="CIW86" s="4"/>
      <c r="CIX86" s="4"/>
      <c r="CIY86" s="4"/>
      <c r="CIZ86" s="4"/>
      <c r="CJA86" s="4"/>
      <c r="CJB86" s="4"/>
      <c r="CJC86" s="4"/>
      <c r="CJD86" s="4"/>
      <c r="CJE86" s="4"/>
      <c r="CJF86" s="4"/>
      <c r="CJG86" s="4"/>
      <c r="CJH86" s="4"/>
      <c r="CJI86" s="4"/>
      <c r="CJJ86" s="4"/>
      <c r="CJK86" s="4"/>
      <c r="CJL86" s="4"/>
      <c r="CJM86" s="4"/>
      <c r="CJN86" s="4"/>
      <c r="CJO86" s="4"/>
      <c r="CJP86" s="4"/>
      <c r="CJQ86" s="4"/>
      <c r="CJR86" s="4"/>
      <c r="CJS86" s="4"/>
      <c r="CJT86" s="4"/>
      <c r="CJU86" s="4"/>
      <c r="CJV86" s="4"/>
      <c r="CJW86" s="4"/>
      <c r="CJX86" s="4"/>
      <c r="CJY86" s="4"/>
      <c r="CJZ86" s="4"/>
      <c r="CKA86" s="4"/>
      <c r="CKB86" s="4"/>
      <c r="CKC86" s="4"/>
      <c r="CKD86" s="4"/>
      <c r="CKE86" s="4"/>
      <c r="CKF86" s="4"/>
      <c r="CKG86" s="4"/>
      <c r="CKH86" s="4"/>
      <c r="CKI86" s="4"/>
      <c r="CKJ86" s="4"/>
      <c r="CKK86" s="4"/>
      <c r="CKL86" s="4"/>
      <c r="CKM86" s="4"/>
      <c r="CKN86" s="4"/>
      <c r="CKO86" s="4"/>
      <c r="CKP86" s="4"/>
      <c r="CKQ86" s="4"/>
      <c r="CKR86" s="4"/>
      <c r="CKS86" s="4"/>
      <c r="CKT86" s="4"/>
      <c r="CKU86" s="4"/>
      <c r="CKV86" s="4"/>
      <c r="CKW86" s="4"/>
      <c r="CKX86" s="4"/>
      <c r="CKY86" s="4"/>
      <c r="CKZ86" s="4"/>
      <c r="CLA86" s="4"/>
      <c r="CLB86" s="4"/>
      <c r="CLC86" s="4"/>
      <c r="CLD86" s="4"/>
      <c r="CLE86" s="4"/>
      <c r="CLF86" s="4"/>
      <c r="CLG86" s="4"/>
      <c r="CLH86" s="4"/>
      <c r="CLI86" s="4"/>
      <c r="CLJ86" s="4"/>
      <c r="CLK86" s="4"/>
      <c r="CLL86" s="4"/>
      <c r="CLM86" s="4"/>
      <c r="CLN86" s="4"/>
      <c r="CLO86" s="4"/>
      <c r="CLP86" s="4"/>
      <c r="CLQ86" s="4"/>
      <c r="CLR86" s="4"/>
      <c r="CLS86" s="4"/>
      <c r="CLT86" s="4"/>
      <c r="CLU86" s="4"/>
      <c r="CLV86" s="4"/>
      <c r="CLW86" s="4"/>
      <c r="CLX86" s="4"/>
      <c r="CLY86" s="4"/>
      <c r="CLZ86" s="4"/>
      <c r="CMA86" s="4"/>
      <c r="CMB86" s="4"/>
      <c r="CMC86" s="4"/>
      <c r="CMD86" s="4"/>
      <c r="CME86" s="4"/>
      <c r="CMF86" s="4"/>
      <c r="CMG86" s="4"/>
      <c r="CMH86" s="4"/>
      <c r="CMI86" s="4"/>
      <c r="CMJ86" s="4"/>
      <c r="CMK86" s="4"/>
      <c r="CML86" s="4"/>
      <c r="CMM86" s="4"/>
      <c r="CMN86" s="4"/>
      <c r="CMO86" s="4"/>
      <c r="CMP86" s="4"/>
      <c r="CMQ86" s="4"/>
      <c r="CMR86" s="4"/>
      <c r="CMS86" s="4"/>
      <c r="CMT86" s="4"/>
      <c r="CMU86" s="4"/>
      <c r="CMV86" s="4"/>
      <c r="CMW86" s="4"/>
      <c r="CMX86" s="4"/>
      <c r="CMY86" s="4"/>
      <c r="CMZ86" s="4"/>
      <c r="CNA86" s="4"/>
      <c r="CNB86" s="4"/>
      <c r="CNC86" s="4"/>
      <c r="CND86" s="4"/>
      <c r="CNE86" s="4"/>
      <c r="CNF86" s="4"/>
      <c r="CNG86" s="4"/>
      <c r="CNH86" s="4"/>
      <c r="CNI86" s="4"/>
      <c r="CNJ86" s="4"/>
      <c r="CNK86" s="4"/>
      <c r="CNL86" s="4"/>
      <c r="CNM86" s="4"/>
      <c r="CNN86" s="4"/>
      <c r="CNO86" s="4"/>
      <c r="CNP86" s="4"/>
      <c r="CNQ86" s="4"/>
      <c r="CNR86" s="4"/>
      <c r="CNS86" s="4"/>
      <c r="CNT86" s="4"/>
      <c r="CNU86" s="4"/>
      <c r="CNV86" s="4"/>
      <c r="CNW86" s="4"/>
      <c r="CNX86" s="4"/>
      <c r="CNY86" s="4"/>
      <c r="CNZ86" s="4"/>
      <c r="COA86" s="4"/>
      <c r="COB86" s="4"/>
      <c r="COC86" s="4"/>
      <c r="COD86" s="4"/>
      <c r="COE86" s="4"/>
      <c r="COF86" s="4"/>
      <c r="COG86" s="4"/>
      <c r="COH86" s="4"/>
      <c r="COI86" s="4"/>
      <c r="COJ86" s="4"/>
      <c r="COK86" s="4"/>
      <c r="COL86" s="4"/>
      <c r="COM86" s="4"/>
      <c r="CON86" s="4"/>
      <c r="COO86" s="4"/>
      <c r="COP86" s="4"/>
      <c r="COQ86" s="4"/>
      <c r="COR86" s="4"/>
      <c r="COS86" s="4"/>
      <c r="COT86" s="4"/>
      <c r="COU86" s="4"/>
      <c r="COV86" s="4"/>
      <c r="COW86" s="4"/>
      <c r="COX86" s="4"/>
      <c r="COY86" s="4"/>
      <c r="COZ86" s="4"/>
      <c r="CPA86" s="4"/>
      <c r="CPB86" s="4"/>
      <c r="CPC86" s="4"/>
      <c r="CPD86" s="4"/>
      <c r="CPE86" s="4"/>
      <c r="CPF86" s="4"/>
      <c r="CPG86" s="4"/>
      <c r="CPH86" s="4"/>
      <c r="CPI86" s="4"/>
      <c r="CPJ86" s="4"/>
      <c r="CPK86" s="4"/>
      <c r="CPL86" s="4"/>
      <c r="CPM86" s="4"/>
      <c r="CPN86" s="4"/>
      <c r="CPO86" s="4"/>
      <c r="CPP86" s="4"/>
      <c r="CPQ86" s="4"/>
      <c r="CPR86" s="4"/>
      <c r="CPS86" s="4"/>
      <c r="CPT86" s="4"/>
      <c r="CPU86" s="4"/>
      <c r="CPV86" s="4"/>
      <c r="CPW86" s="4"/>
      <c r="CPX86" s="4"/>
      <c r="CPY86" s="4"/>
      <c r="CPZ86" s="4"/>
      <c r="CQA86" s="4"/>
      <c r="CQB86" s="4"/>
      <c r="CQC86" s="4"/>
      <c r="CQD86" s="4"/>
      <c r="CQE86" s="4"/>
      <c r="CQF86" s="4"/>
      <c r="CQG86" s="4"/>
      <c r="CQH86" s="4"/>
      <c r="CQI86" s="4"/>
      <c r="CQJ86" s="4"/>
      <c r="CQK86" s="4"/>
      <c r="CQL86" s="4"/>
      <c r="CQM86" s="4"/>
      <c r="CQN86" s="4"/>
      <c r="CQO86" s="4"/>
      <c r="CQP86" s="4"/>
      <c r="CQQ86" s="4"/>
      <c r="CQR86" s="4"/>
      <c r="CQS86" s="4"/>
      <c r="CQT86" s="4"/>
      <c r="CQU86" s="4"/>
      <c r="CQV86" s="4"/>
      <c r="CQW86" s="4"/>
      <c r="CQX86" s="4"/>
      <c r="CQY86" s="4"/>
      <c r="CQZ86" s="4"/>
      <c r="CRA86" s="4"/>
      <c r="CRB86" s="4"/>
      <c r="CRC86" s="4"/>
      <c r="CRD86" s="4"/>
      <c r="CRE86" s="4"/>
      <c r="CRF86" s="4"/>
      <c r="CRG86" s="4"/>
      <c r="CRH86" s="4"/>
      <c r="CRI86" s="4"/>
      <c r="CRJ86" s="4"/>
      <c r="CRK86" s="4"/>
      <c r="CRL86" s="4"/>
      <c r="CRM86" s="4"/>
      <c r="CRN86" s="4"/>
      <c r="CRO86" s="4"/>
      <c r="CRP86" s="4"/>
      <c r="CRQ86" s="4"/>
      <c r="CRR86" s="4"/>
      <c r="CRS86" s="4"/>
      <c r="CRT86" s="4"/>
      <c r="CRU86" s="4"/>
      <c r="CRV86" s="4"/>
      <c r="CRW86" s="4"/>
      <c r="CRX86" s="4"/>
      <c r="CRY86" s="4"/>
      <c r="CRZ86" s="4"/>
      <c r="CSA86" s="4"/>
      <c r="CSB86" s="4"/>
      <c r="CSC86" s="4"/>
      <c r="CSD86" s="4"/>
      <c r="CSE86" s="4"/>
      <c r="CSF86" s="4"/>
      <c r="CSG86" s="4"/>
      <c r="CSH86" s="4"/>
      <c r="CSI86" s="4"/>
      <c r="CSJ86" s="4"/>
      <c r="CSK86" s="4"/>
      <c r="CSL86" s="4"/>
      <c r="CSM86" s="4"/>
      <c r="CSN86" s="4"/>
      <c r="CSO86" s="4"/>
      <c r="CSP86" s="4"/>
      <c r="CSQ86" s="4"/>
      <c r="CSR86" s="4"/>
      <c r="CSS86" s="4"/>
      <c r="CST86" s="4"/>
      <c r="CSU86" s="4"/>
      <c r="CSV86" s="4"/>
      <c r="CSW86" s="4"/>
      <c r="CSX86" s="4"/>
      <c r="CSY86" s="4"/>
      <c r="CSZ86" s="4"/>
      <c r="CTA86" s="4"/>
      <c r="CTB86" s="4"/>
      <c r="CTC86" s="4"/>
      <c r="CTD86" s="4"/>
      <c r="CTE86" s="4"/>
      <c r="CTF86" s="4"/>
      <c r="CTG86" s="4"/>
      <c r="CTH86" s="4"/>
      <c r="CTI86" s="4"/>
      <c r="CTJ86" s="4"/>
      <c r="CTK86" s="4"/>
      <c r="CTL86" s="4"/>
      <c r="CTM86" s="4"/>
      <c r="CTN86" s="4"/>
      <c r="CTO86" s="4"/>
      <c r="CTP86" s="4"/>
      <c r="CTQ86" s="4"/>
      <c r="CTR86" s="4"/>
      <c r="CTS86" s="4"/>
      <c r="CTT86" s="4"/>
      <c r="CTU86" s="4"/>
      <c r="CTV86" s="4"/>
      <c r="CTW86" s="4"/>
      <c r="CTX86" s="4"/>
      <c r="CTY86" s="4"/>
      <c r="CTZ86" s="4"/>
      <c r="CUA86" s="4"/>
      <c r="CUB86" s="4"/>
      <c r="CUC86" s="4"/>
      <c r="CUD86" s="4"/>
      <c r="CUE86" s="4"/>
      <c r="CUF86" s="4"/>
      <c r="CUG86" s="4"/>
      <c r="CUH86" s="4"/>
      <c r="CUI86" s="4"/>
      <c r="CUJ86" s="4"/>
      <c r="CUK86" s="4"/>
      <c r="CUL86" s="4"/>
      <c r="CUM86" s="4"/>
      <c r="CUN86" s="4"/>
      <c r="CUO86" s="4"/>
      <c r="CUP86" s="4"/>
      <c r="CUQ86" s="4"/>
      <c r="CUR86" s="4"/>
      <c r="CUS86" s="4"/>
      <c r="CUT86" s="4"/>
      <c r="CUU86" s="4"/>
      <c r="CUV86" s="4"/>
      <c r="CUW86" s="4"/>
      <c r="CUX86" s="4"/>
      <c r="CUY86" s="4"/>
      <c r="CUZ86" s="4"/>
      <c r="CVA86" s="4"/>
      <c r="CVB86" s="4"/>
      <c r="CVC86" s="4"/>
      <c r="CVD86" s="4"/>
      <c r="CVE86" s="4"/>
      <c r="CVF86" s="4"/>
      <c r="CVG86" s="4"/>
      <c r="CVH86" s="4"/>
      <c r="CVI86" s="4"/>
      <c r="CVJ86" s="4"/>
      <c r="CVK86" s="4"/>
      <c r="CVL86" s="4"/>
      <c r="CVM86" s="4"/>
      <c r="CVN86" s="4"/>
      <c r="CVO86" s="4"/>
      <c r="CVP86" s="4"/>
      <c r="CVQ86" s="4"/>
      <c r="CVR86" s="4"/>
      <c r="CVS86" s="4"/>
      <c r="CVT86" s="4"/>
      <c r="CVU86" s="4"/>
      <c r="CVV86" s="4"/>
      <c r="CVW86" s="4"/>
      <c r="CVX86" s="4"/>
      <c r="CVY86" s="4"/>
      <c r="CVZ86" s="4"/>
      <c r="CWA86" s="4"/>
      <c r="CWB86" s="4"/>
      <c r="CWC86" s="4"/>
      <c r="CWD86" s="4"/>
      <c r="CWE86" s="4"/>
      <c r="CWF86" s="4"/>
      <c r="CWG86" s="4"/>
      <c r="CWH86" s="4"/>
      <c r="CWI86" s="4"/>
      <c r="CWJ86" s="4"/>
      <c r="CWK86" s="4"/>
      <c r="CWL86" s="4"/>
      <c r="CWM86" s="4"/>
      <c r="CWN86" s="4"/>
      <c r="CWO86" s="4"/>
      <c r="CWP86" s="4"/>
      <c r="CWQ86" s="4"/>
      <c r="CWR86" s="4"/>
      <c r="CWS86" s="4"/>
      <c r="CWT86" s="4"/>
      <c r="CWU86" s="4"/>
      <c r="CWV86" s="4"/>
      <c r="CWW86" s="4"/>
      <c r="CWX86" s="4"/>
      <c r="CWY86" s="4"/>
      <c r="CWZ86" s="4"/>
      <c r="CXA86" s="4"/>
      <c r="CXB86" s="4"/>
      <c r="CXC86" s="4"/>
      <c r="CXD86" s="4"/>
      <c r="CXE86" s="4"/>
      <c r="CXF86" s="4"/>
      <c r="CXG86" s="4"/>
      <c r="CXH86" s="4"/>
      <c r="CXI86" s="4"/>
      <c r="CXJ86" s="4"/>
      <c r="CXK86" s="4"/>
      <c r="CXL86" s="4"/>
      <c r="CXM86" s="4"/>
      <c r="CXN86" s="4"/>
      <c r="CXO86" s="4"/>
      <c r="CXP86" s="4"/>
      <c r="CXQ86" s="4"/>
      <c r="CXR86" s="4"/>
      <c r="CXS86" s="4"/>
      <c r="CXT86" s="4"/>
      <c r="CXU86" s="4"/>
      <c r="CXV86" s="4"/>
      <c r="CXW86" s="4"/>
      <c r="CXX86" s="4"/>
      <c r="CXY86" s="4"/>
      <c r="CXZ86" s="4"/>
      <c r="CYA86" s="4"/>
      <c r="CYB86" s="4"/>
      <c r="CYC86" s="4"/>
      <c r="CYD86" s="4"/>
      <c r="CYE86" s="4"/>
      <c r="CYF86" s="4"/>
      <c r="CYG86" s="4"/>
      <c r="CYH86" s="4"/>
      <c r="CYI86" s="4"/>
      <c r="CYJ86" s="4"/>
      <c r="CYK86" s="4"/>
      <c r="CYL86" s="4"/>
      <c r="CYM86" s="4"/>
      <c r="CYN86" s="4"/>
      <c r="CYO86" s="4"/>
      <c r="CYP86" s="4"/>
      <c r="CYQ86" s="4"/>
      <c r="CYR86" s="4"/>
      <c r="CYS86" s="4"/>
      <c r="CYT86" s="4"/>
      <c r="CYU86" s="4"/>
      <c r="CYV86" s="4"/>
      <c r="CYW86" s="4"/>
      <c r="CYX86" s="4"/>
      <c r="CYY86" s="4"/>
      <c r="CYZ86" s="4"/>
      <c r="CZA86" s="4"/>
      <c r="CZB86" s="4"/>
      <c r="CZC86" s="4"/>
      <c r="CZD86" s="4"/>
      <c r="CZE86" s="4"/>
      <c r="CZF86" s="4"/>
      <c r="CZG86" s="4"/>
      <c r="CZH86" s="4"/>
      <c r="CZI86" s="4"/>
      <c r="CZJ86" s="4"/>
      <c r="CZK86" s="4"/>
      <c r="CZL86" s="4"/>
      <c r="CZM86" s="4"/>
      <c r="CZN86" s="4"/>
      <c r="CZO86" s="4"/>
      <c r="CZP86" s="4"/>
      <c r="CZQ86" s="4"/>
      <c r="CZR86" s="4"/>
      <c r="CZS86" s="4"/>
      <c r="CZT86" s="4"/>
      <c r="CZU86" s="4"/>
      <c r="CZV86" s="4"/>
      <c r="CZW86" s="4"/>
      <c r="CZX86" s="4"/>
      <c r="CZY86" s="4"/>
      <c r="CZZ86" s="4"/>
      <c r="DAA86" s="4"/>
      <c r="DAB86" s="4"/>
      <c r="DAC86" s="4"/>
      <c r="DAD86" s="4"/>
      <c r="DAE86" s="4"/>
      <c r="DAF86" s="4"/>
      <c r="DAG86" s="4"/>
      <c r="DAH86" s="4"/>
      <c r="DAI86" s="4"/>
      <c r="DAJ86" s="4"/>
      <c r="DAK86" s="4"/>
      <c r="DAL86" s="4"/>
      <c r="DAM86" s="4"/>
      <c r="DAN86" s="4"/>
      <c r="DAO86" s="4"/>
      <c r="DAP86" s="4"/>
      <c r="DAQ86" s="4"/>
      <c r="DAR86" s="4"/>
      <c r="DAS86" s="4"/>
      <c r="DAT86" s="4"/>
      <c r="DAU86" s="4"/>
      <c r="DAV86" s="4"/>
      <c r="DAW86" s="4"/>
      <c r="DAX86" s="4"/>
      <c r="DAY86" s="4"/>
      <c r="DAZ86" s="4"/>
      <c r="DBA86" s="4"/>
      <c r="DBB86" s="4"/>
      <c r="DBC86" s="4"/>
      <c r="DBD86" s="4"/>
      <c r="DBE86" s="4"/>
      <c r="DBF86" s="4"/>
      <c r="DBG86" s="4"/>
      <c r="DBH86" s="4"/>
      <c r="DBI86" s="4"/>
      <c r="DBJ86" s="4"/>
      <c r="DBK86" s="4"/>
      <c r="DBL86" s="4"/>
      <c r="DBM86" s="4"/>
      <c r="DBN86" s="4"/>
      <c r="DBO86" s="4"/>
      <c r="DBP86" s="4"/>
      <c r="DBQ86" s="4"/>
      <c r="DBR86" s="4"/>
      <c r="DBS86" s="4"/>
      <c r="DBT86" s="4"/>
      <c r="DBU86" s="4"/>
      <c r="DBV86" s="4"/>
      <c r="DBW86" s="4"/>
      <c r="DBX86" s="4"/>
      <c r="DBY86" s="4"/>
      <c r="DBZ86" s="4"/>
      <c r="DCA86" s="4"/>
      <c r="DCB86" s="4"/>
      <c r="DCC86" s="4"/>
      <c r="DCD86" s="4"/>
      <c r="DCE86" s="4"/>
      <c r="DCF86" s="4"/>
      <c r="DCG86" s="4"/>
      <c r="DCH86" s="4"/>
      <c r="DCI86" s="4"/>
      <c r="DCJ86" s="4"/>
      <c r="DCK86" s="4"/>
      <c r="DCL86" s="4"/>
      <c r="DCM86" s="4"/>
      <c r="DCN86" s="4"/>
      <c r="DCO86" s="4"/>
      <c r="DCP86" s="4"/>
      <c r="DCQ86" s="4"/>
      <c r="DCR86" s="4"/>
      <c r="DCS86" s="4"/>
      <c r="DCT86" s="4"/>
      <c r="DCU86" s="4"/>
      <c r="DCV86" s="4"/>
      <c r="DCW86" s="4"/>
      <c r="DCX86" s="4"/>
      <c r="DCY86" s="4"/>
      <c r="DCZ86" s="4"/>
      <c r="DDA86" s="4"/>
      <c r="DDB86" s="4"/>
      <c r="DDC86" s="4"/>
      <c r="DDD86" s="4"/>
      <c r="DDE86" s="4"/>
      <c r="DDF86" s="4"/>
      <c r="DDG86" s="4"/>
      <c r="DDH86" s="4"/>
      <c r="DDI86" s="4"/>
      <c r="DDJ86" s="4"/>
      <c r="DDK86" s="4"/>
      <c r="DDL86" s="4"/>
      <c r="DDM86" s="4"/>
      <c r="DDN86" s="4"/>
      <c r="DDO86" s="4"/>
      <c r="DDP86" s="4"/>
      <c r="DDQ86" s="4"/>
      <c r="DDR86" s="4"/>
      <c r="DDS86" s="4"/>
      <c r="DDT86" s="4"/>
      <c r="DDU86" s="4"/>
      <c r="DDV86" s="4"/>
      <c r="DDW86" s="4"/>
      <c r="DDX86" s="4"/>
      <c r="DDY86" s="4"/>
      <c r="DDZ86" s="4"/>
      <c r="DEA86" s="4"/>
      <c r="DEB86" s="4"/>
      <c r="DEC86" s="4"/>
      <c r="DED86" s="4"/>
      <c r="DEE86" s="4"/>
      <c r="DEF86" s="4"/>
      <c r="DEG86" s="4"/>
      <c r="DEH86" s="4"/>
      <c r="DEI86" s="4"/>
      <c r="DEJ86" s="4"/>
      <c r="DEK86" s="4"/>
      <c r="DEL86" s="4"/>
      <c r="DEM86" s="4"/>
      <c r="DEN86" s="4"/>
      <c r="DEO86" s="4"/>
      <c r="DEP86" s="4"/>
      <c r="DEQ86" s="4"/>
      <c r="DER86" s="4"/>
      <c r="DES86" s="4"/>
      <c r="DET86" s="4"/>
      <c r="DEU86" s="4"/>
      <c r="DEV86" s="4"/>
      <c r="DEW86" s="4"/>
      <c r="DEX86" s="4"/>
      <c r="DEY86" s="4"/>
      <c r="DEZ86" s="4"/>
      <c r="DFA86" s="4"/>
      <c r="DFB86" s="4"/>
      <c r="DFC86" s="4"/>
      <c r="DFD86" s="4"/>
      <c r="DFE86" s="4"/>
      <c r="DFF86" s="4"/>
      <c r="DFG86" s="4"/>
      <c r="DFH86" s="4"/>
      <c r="DFI86" s="4"/>
      <c r="DFJ86" s="4"/>
      <c r="DFK86" s="4"/>
      <c r="DFL86" s="4"/>
      <c r="DFM86" s="4"/>
      <c r="DFN86" s="4"/>
      <c r="DFO86" s="4"/>
      <c r="DFP86" s="4"/>
      <c r="DFQ86" s="4"/>
      <c r="DFR86" s="4"/>
      <c r="DFS86" s="4"/>
      <c r="DFT86" s="4"/>
      <c r="DFU86" s="4"/>
      <c r="DFV86" s="4"/>
      <c r="DFW86" s="4"/>
      <c r="DFX86" s="4"/>
      <c r="DFY86" s="4"/>
      <c r="DFZ86" s="4"/>
      <c r="DGA86" s="4"/>
      <c r="DGB86" s="4"/>
      <c r="DGC86" s="4"/>
      <c r="DGD86" s="4"/>
      <c r="DGE86" s="4"/>
      <c r="DGF86" s="4"/>
      <c r="DGG86" s="4"/>
      <c r="DGH86" s="4"/>
      <c r="DGI86" s="4"/>
      <c r="DGJ86" s="4"/>
      <c r="DGK86" s="4"/>
      <c r="DGL86" s="4"/>
      <c r="DGM86" s="4"/>
      <c r="DGN86" s="4"/>
      <c r="DGO86" s="4"/>
      <c r="DGP86" s="4"/>
      <c r="DGQ86" s="4"/>
      <c r="DGR86" s="4"/>
      <c r="DGS86" s="4"/>
      <c r="DGT86" s="4"/>
      <c r="DGU86" s="4"/>
      <c r="DGV86" s="4"/>
      <c r="DGW86" s="4"/>
      <c r="DGX86" s="4"/>
      <c r="DGY86" s="4"/>
      <c r="DGZ86" s="4"/>
      <c r="DHA86" s="4"/>
      <c r="DHB86" s="4"/>
      <c r="DHC86" s="4"/>
      <c r="DHD86" s="4"/>
      <c r="DHE86" s="4"/>
      <c r="DHF86" s="4"/>
      <c r="DHG86" s="4"/>
      <c r="DHH86" s="4"/>
      <c r="DHI86" s="4"/>
      <c r="DHJ86" s="4"/>
      <c r="DHK86" s="4"/>
      <c r="DHL86" s="4"/>
      <c r="DHM86" s="4"/>
      <c r="DHN86" s="4"/>
      <c r="DHO86" s="4"/>
      <c r="DHP86" s="4"/>
      <c r="DHQ86" s="4"/>
      <c r="DHR86" s="4"/>
      <c r="DHS86" s="4"/>
      <c r="DHT86" s="4"/>
      <c r="DHU86" s="4"/>
      <c r="DHV86" s="4"/>
      <c r="DHW86" s="4"/>
      <c r="DHX86" s="4"/>
      <c r="DHY86" s="4"/>
      <c r="DHZ86" s="4"/>
      <c r="DIA86" s="4"/>
      <c r="DIB86" s="4"/>
      <c r="DIC86" s="4"/>
      <c r="DID86" s="4"/>
      <c r="DIE86" s="4"/>
      <c r="DIF86" s="4"/>
      <c r="DIG86" s="4"/>
      <c r="DIH86" s="4"/>
      <c r="DII86" s="4"/>
      <c r="DIJ86" s="4"/>
      <c r="DIK86" s="4"/>
      <c r="DIL86" s="4"/>
      <c r="DIM86" s="4"/>
      <c r="DIN86" s="4"/>
      <c r="DIO86" s="4"/>
      <c r="DIP86" s="4"/>
      <c r="DIQ86" s="4"/>
      <c r="DIR86" s="4"/>
      <c r="DIS86" s="4"/>
      <c r="DIT86" s="4"/>
      <c r="DIU86" s="4"/>
      <c r="DIV86" s="4"/>
      <c r="DIW86" s="4"/>
      <c r="DIX86" s="4"/>
      <c r="DIY86" s="4"/>
      <c r="DIZ86" s="4"/>
      <c r="DJA86" s="4"/>
      <c r="DJB86" s="4"/>
      <c r="DJC86" s="4"/>
      <c r="DJD86" s="4"/>
      <c r="DJE86" s="4"/>
      <c r="DJF86" s="4"/>
      <c r="DJG86" s="4"/>
      <c r="DJH86" s="4"/>
      <c r="DJI86" s="4"/>
      <c r="DJJ86" s="4"/>
      <c r="DJK86" s="4"/>
      <c r="DJL86" s="4"/>
      <c r="DJM86" s="4"/>
      <c r="DJN86" s="4"/>
      <c r="DJO86" s="4"/>
      <c r="DJP86" s="4"/>
      <c r="DJQ86" s="4"/>
      <c r="DJR86" s="4"/>
      <c r="DJS86" s="4"/>
      <c r="DJT86" s="4"/>
      <c r="DJU86" s="4"/>
      <c r="DJV86" s="4"/>
      <c r="DJW86" s="4"/>
      <c r="DJX86" s="4"/>
      <c r="DJY86" s="4"/>
      <c r="DJZ86" s="4"/>
      <c r="DKA86" s="4"/>
      <c r="DKB86" s="4"/>
      <c r="DKC86" s="4"/>
      <c r="DKD86" s="4"/>
      <c r="DKE86" s="4"/>
      <c r="DKF86" s="4"/>
      <c r="DKG86" s="4"/>
      <c r="DKH86" s="4"/>
      <c r="DKI86" s="4"/>
      <c r="DKJ86" s="4"/>
      <c r="DKK86" s="4"/>
      <c r="DKL86" s="4"/>
      <c r="DKM86" s="4"/>
      <c r="DKN86" s="4"/>
      <c r="DKO86" s="4"/>
      <c r="DKP86" s="4"/>
      <c r="DKQ86" s="4"/>
      <c r="DKR86" s="4"/>
      <c r="DKS86" s="4"/>
      <c r="DKT86" s="4"/>
      <c r="DKU86" s="4"/>
      <c r="DKV86" s="4"/>
      <c r="DKW86" s="4"/>
      <c r="DKX86" s="4"/>
      <c r="DKY86" s="4"/>
      <c r="DKZ86" s="4"/>
      <c r="DLA86" s="4"/>
      <c r="DLB86" s="4"/>
      <c r="DLC86" s="4"/>
      <c r="DLD86" s="4"/>
      <c r="DLE86" s="4"/>
      <c r="DLF86" s="4"/>
      <c r="DLG86" s="4"/>
      <c r="DLH86" s="4"/>
      <c r="DLI86" s="4"/>
      <c r="DLJ86" s="4"/>
      <c r="DLK86" s="4"/>
      <c r="DLL86" s="4"/>
      <c r="DLM86" s="4"/>
      <c r="DLN86" s="4"/>
      <c r="DLO86" s="4"/>
      <c r="DLP86" s="4"/>
      <c r="DLQ86" s="4"/>
      <c r="DLR86" s="4"/>
      <c r="DLS86" s="4"/>
      <c r="DLT86" s="4"/>
      <c r="DLU86" s="4"/>
      <c r="DLV86" s="4"/>
      <c r="DLW86" s="4"/>
      <c r="DLX86" s="4"/>
      <c r="DLY86" s="4"/>
      <c r="DLZ86" s="4"/>
      <c r="DMA86" s="4"/>
      <c r="DMB86" s="4"/>
      <c r="DMC86" s="4"/>
      <c r="DMD86" s="4"/>
      <c r="DME86" s="4"/>
      <c r="DMF86" s="4"/>
      <c r="DMG86" s="4"/>
      <c r="DMH86" s="4"/>
      <c r="DMI86" s="4"/>
      <c r="DMJ86" s="4"/>
      <c r="DMK86" s="4"/>
      <c r="DML86" s="4"/>
      <c r="DMM86" s="4"/>
      <c r="DMN86" s="4"/>
      <c r="DMO86" s="4"/>
      <c r="DMP86" s="4"/>
      <c r="DMQ86" s="4"/>
      <c r="DMR86" s="4"/>
      <c r="DMS86" s="4"/>
      <c r="DMT86" s="4"/>
      <c r="DMU86" s="4"/>
      <c r="DMV86" s="4"/>
      <c r="DMW86" s="4"/>
      <c r="DMX86" s="4"/>
      <c r="DMY86" s="4"/>
      <c r="DMZ86" s="4"/>
      <c r="DNA86" s="4"/>
      <c r="DNB86" s="4"/>
      <c r="DNC86" s="4"/>
      <c r="DND86" s="4"/>
      <c r="DNE86" s="4"/>
      <c r="DNF86" s="4"/>
      <c r="DNG86" s="4"/>
      <c r="DNH86" s="4"/>
      <c r="DNI86" s="4"/>
      <c r="DNJ86" s="4"/>
      <c r="DNK86" s="4"/>
      <c r="DNL86" s="4"/>
      <c r="DNM86" s="4"/>
      <c r="DNN86" s="4"/>
      <c r="DNO86" s="4"/>
      <c r="DNP86" s="4"/>
      <c r="DNQ86" s="4"/>
      <c r="DNR86" s="4"/>
      <c r="DNS86" s="4"/>
      <c r="DNT86" s="4"/>
      <c r="DNU86" s="4"/>
      <c r="DNV86" s="4"/>
      <c r="DNW86" s="4"/>
      <c r="DNX86" s="4"/>
      <c r="DNY86" s="4"/>
      <c r="DNZ86" s="4"/>
      <c r="DOA86" s="4"/>
      <c r="DOB86" s="4"/>
      <c r="DOC86" s="4"/>
      <c r="DOD86" s="4"/>
      <c r="DOE86" s="4"/>
      <c r="DOF86" s="4"/>
      <c r="DOG86" s="4"/>
      <c r="DOH86" s="4"/>
      <c r="DOI86" s="4"/>
      <c r="DOJ86" s="4"/>
      <c r="DOK86" s="4"/>
      <c r="DOL86" s="4"/>
      <c r="DOM86" s="4"/>
      <c r="DON86" s="4"/>
      <c r="DOO86" s="4"/>
      <c r="DOP86" s="4"/>
      <c r="DOQ86" s="4"/>
      <c r="DOR86" s="4"/>
      <c r="DOS86" s="4"/>
      <c r="DOT86" s="4"/>
      <c r="DOU86" s="4"/>
      <c r="DOV86" s="4"/>
      <c r="DOW86" s="4"/>
      <c r="DOX86" s="4"/>
      <c r="DOY86" s="4"/>
      <c r="DOZ86" s="4"/>
      <c r="DPA86" s="4"/>
      <c r="DPB86" s="4"/>
      <c r="DPC86" s="4"/>
      <c r="DPD86" s="4"/>
      <c r="DPE86" s="4"/>
      <c r="DPF86" s="4"/>
      <c r="DPG86" s="4"/>
      <c r="DPH86" s="4"/>
      <c r="DPI86" s="4"/>
      <c r="DPJ86" s="4"/>
      <c r="DPK86" s="4"/>
      <c r="DPL86" s="4"/>
      <c r="DPM86" s="4"/>
      <c r="DPN86" s="4"/>
      <c r="DPO86" s="4"/>
      <c r="DPP86" s="4"/>
      <c r="DPQ86" s="4"/>
      <c r="DPR86" s="4"/>
      <c r="DPS86" s="4"/>
      <c r="DPT86" s="4"/>
      <c r="DPU86" s="4"/>
      <c r="DPV86" s="4"/>
      <c r="DPW86" s="4"/>
      <c r="DPX86" s="4"/>
      <c r="DPY86" s="4"/>
      <c r="DPZ86" s="4"/>
      <c r="DQA86" s="4"/>
      <c r="DQB86" s="4"/>
      <c r="DQC86" s="4"/>
      <c r="DQD86" s="4"/>
      <c r="DQE86" s="4"/>
      <c r="DQF86" s="4"/>
      <c r="DQG86" s="4"/>
      <c r="DQH86" s="4"/>
      <c r="DQI86" s="4"/>
      <c r="DQJ86" s="4"/>
      <c r="DQK86" s="4"/>
      <c r="DQL86" s="4"/>
      <c r="DQM86" s="4"/>
      <c r="DQN86" s="4"/>
      <c r="DQO86" s="4"/>
      <c r="DQP86" s="4"/>
      <c r="DQQ86" s="4"/>
      <c r="DQR86" s="4"/>
      <c r="DQS86" s="4"/>
      <c r="DQT86" s="4"/>
      <c r="DQU86" s="4"/>
      <c r="DQV86" s="4"/>
      <c r="DQW86" s="4"/>
      <c r="DQX86" s="4"/>
      <c r="DQY86" s="4"/>
      <c r="DQZ86" s="4"/>
      <c r="DRA86" s="4"/>
      <c r="DRB86" s="4"/>
      <c r="DRC86" s="4"/>
      <c r="DRD86" s="4"/>
      <c r="DRE86" s="4"/>
      <c r="DRF86" s="4"/>
      <c r="DRG86" s="4"/>
      <c r="DRH86" s="4"/>
      <c r="DRI86" s="4"/>
      <c r="DRJ86" s="4"/>
      <c r="DRK86" s="4"/>
      <c r="DRL86" s="4"/>
      <c r="DRM86" s="4"/>
      <c r="DRN86" s="4"/>
      <c r="DRO86" s="4"/>
      <c r="DRP86" s="4"/>
      <c r="DRQ86" s="4"/>
      <c r="DRR86" s="4"/>
      <c r="DRS86" s="4"/>
      <c r="DRT86" s="4"/>
      <c r="DRU86" s="4"/>
      <c r="DRV86" s="4"/>
      <c r="DRW86" s="4"/>
      <c r="DRX86" s="4"/>
      <c r="DRY86" s="4"/>
      <c r="DRZ86" s="4"/>
      <c r="DSA86" s="4"/>
      <c r="DSB86" s="4"/>
      <c r="DSC86" s="4"/>
      <c r="DSD86" s="4"/>
      <c r="DSE86" s="4"/>
      <c r="DSF86" s="4"/>
      <c r="DSG86" s="4"/>
      <c r="DSH86" s="4"/>
      <c r="DSI86" s="4"/>
      <c r="DSJ86" s="4"/>
      <c r="DSK86" s="4"/>
      <c r="DSL86" s="4"/>
      <c r="DSM86" s="4"/>
      <c r="DSN86" s="4"/>
      <c r="DSO86" s="4"/>
      <c r="DSP86" s="4"/>
      <c r="DSQ86" s="4"/>
      <c r="DSR86" s="4"/>
      <c r="DSS86" s="4"/>
      <c r="DST86" s="4"/>
      <c r="DSU86" s="4"/>
      <c r="DSV86" s="4"/>
      <c r="DSW86" s="4"/>
      <c r="DSX86" s="4"/>
      <c r="DSY86" s="4"/>
      <c r="DSZ86" s="4"/>
      <c r="DTA86" s="4"/>
      <c r="DTB86" s="4"/>
      <c r="DTC86" s="4"/>
      <c r="DTD86" s="4"/>
      <c r="DTE86" s="4"/>
      <c r="DTF86" s="4"/>
      <c r="DTG86" s="4"/>
      <c r="DTH86" s="4"/>
      <c r="DTI86" s="4"/>
      <c r="DTJ86" s="4"/>
      <c r="DTK86" s="4"/>
      <c r="DTL86" s="4"/>
      <c r="DTM86" s="4"/>
      <c r="DTN86" s="4"/>
      <c r="DTO86" s="4"/>
      <c r="DTP86" s="4"/>
      <c r="DTQ86" s="4"/>
      <c r="DTR86" s="4"/>
      <c r="DTS86" s="4"/>
      <c r="DTT86" s="4"/>
      <c r="DTU86" s="4"/>
      <c r="DTV86" s="4"/>
      <c r="DTW86" s="4"/>
      <c r="DTX86" s="4"/>
      <c r="DTY86" s="4"/>
      <c r="DTZ86" s="4"/>
      <c r="DUA86" s="4"/>
      <c r="DUB86" s="4"/>
      <c r="DUC86" s="4"/>
      <c r="DUD86" s="4"/>
      <c r="DUE86" s="4"/>
      <c r="DUF86" s="4"/>
      <c r="DUG86" s="4"/>
      <c r="DUH86" s="4"/>
      <c r="DUI86" s="4"/>
      <c r="DUJ86" s="4"/>
      <c r="DUK86" s="4"/>
      <c r="DUL86" s="4"/>
      <c r="DUM86" s="4"/>
      <c r="DUN86" s="4"/>
      <c r="DUO86" s="4"/>
      <c r="DUP86" s="4"/>
      <c r="DUQ86" s="4"/>
      <c r="DUR86" s="4"/>
      <c r="DUS86" s="4"/>
      <c r="DUT86" s="4"/>
      <c r="DUU86" s="4"/>
      <c r="DUV86" s="4"/>
      <c r="DUW86" s="4"/>
      <c r="DUX86" s="4"/>
      <c r="DUY86" s="4"/>
      <c r="DUZ86" s="4"/>
      <c r="DVA86" s="4"/>
      <c r="DVB86" s="4"/>
      <c r="DVC86" s="4"/>
      <c r="DVD86" s="4"/>
      <c r="DVE86" s="4"/>
      <c r="DVF86" s="4"/>
      <c r="DVG86" s="4"/>
      <c r="DVH86" s="4"/>
      <c r="DVI86" s="4"/>
      <c r="DVJ86" s="4"/>
      <c r="DVK86" s="4"/>
      <c r="DVL86" s="4"/>
      <c r="DVM86" s="4"/>
      <c r="DVN86" s="4"/>
      <c r="DVO86" s="4"/>
      <c r="DVP86" s="4"/>
      <c r="DVQ86" s="4"/>
      <c r="DVR86" s="4"/>
      <c r="DVS86" s="4"/>
      <c r="DVT86" s="4"/>
      <c r="DVU86" s="4"/>
      <c r="DVV86" s="4"/>
      <c r="DVW86" s="4"/>
      <c r="DVX86" s="4"/>
      <c r="DVY86" s="4"/>
      <c r="DVZ86" s="4"/>
      <c r="DWA86" s="4"/>
      <c r="DWB86" s="4"/>
      <c r="DWC86" s="4"/>
      <c r="DWD86" s="4"/>
      <c r="DWE86" s="4"/>
      <c r="DWF86" s="4"/>
      <c r="DWG86" s="4"/>
      <c r="DWH86" s="4"/>
      <c r="DWI86" s="4"/>
      <c r="DWJ86" s="4"/>
      <c r="DWK86" s="4"/>
      <c r="DWL86" s="4"/>
      <c r="DWM86" s="4"/>
      <c r="DWN86" s="4"/>
      <c r="DWO86" s="4"/>
      <c r="DWP86" s="4"/>
      <c r="DWQ86" s="4"/>
      <c r="DWR86" s="4"/>
      <c r="DWS86" s="4"/>
      <c r="DWT86" s="4"/>
      <c r="DWU86" s="4"/>
      <c r="DWV86" s="4"/>
      <c r="DWW86" s="4"/>
      <c r="DWX86" s="4"/>
      <c r="DWY86" s="4"/>
      <c r="DWZ86" s="4"/>
      <c r="DXA86" s="4"/>
      <c r="DXB86" s="4"/>
      <c r="DXC86" s="4"/>
      <c r="DXD86" s="4"/>
      <c r="DXE86" s="4"/>
      <c r="DXF86" s="4"/>
      <c r="DXG86" s="4"/>
      <c r="DXH86" s="4"/>
      <c r="DXI86" s="4"/>
      <c r="DXJ86" s="4"/>
      <c r="DXK86" s="4"/>
      <c r="DXL86" s="4"/>
      <c r="DXM86" s="4"/>
      <c r="DXN86" s="4"/>
      <c r="DXO86" s="4"/>
      <c r="DXP86" s="4"/>
      <c r="DXQ86" s="4"/>
      <c r="DXR86" s="4"/>
      <c r="DXS86" s="4"/>
      <c r="DXT86" s="4"/>
      <c r="DXU86" s="4"/>
      <c r="DXV86" s="4"/>
      <c r="DXW86" s="4"/>
      <c r="DXX86" s="4"/>
      <c r="DXY86" s="4"/>
      <c r="DXZ86" s="4"/>
      <c r="DYA86" s="4"/>
      <c r="DYB86" s="4"/>
      <c r="DYC86" s="4"/>
      <c r="DYD86" s="4"/>
      <c r="DYE86" s="4"/>
      <c r="DYF86" s="4"/>
      <c r="DYG86" s="4"/>
      <c r="DYH86" s="4"/>
      <c r="DYI86" s="4"/>
      <c r="DYJ86" s="4"/>
      <c r="DYK86" s="4"/>
      <c r="DYL86" s="4"/>
      <c r="DYM86" s="4"/>
      <c r="DYN86" s="4"/>
      <c r="DYO86" s="4"/>
      <c r="DYP86" s="4"/>
      <c r="DYQ86" s="4"/>
      <c r="DYR86" s="4"/>
      <c r="DYS86" s="4"/>
      <c r="DYT86" s="4"/>
      <c r="DYU86" s="4"/>
      <c r="DYV86" s="4"/>
      <c r="DYW86" s="4"/>
      <c r="DYX86" s="4"/>
      <c r="DYY86" s="4"/>
      <c r="DYZ86" s="4"/>
      <c r="DZA86" s="4"/>
      <c r="DZB86" s="4"/>
      <c r="DZC86" s="4"/>
      <c r="DZD86" s="4"/>
      <c r="DZE86" s="4"/>
      <c r="DZF86" s="4"/>
      <c r="DZG86" s="4"/>
      <c r="DZH86" s="4"/>
      <c r="DZI86" s="4"/>
      <c r="DZJ86" s="4"/>
      <c r="DZK86" s="4"/>
      <c r="DZL86" s="4"/>
      <c r="DZM86" s="4"/>
      <c r="DZN86" s="4"/>
      <c r="DZO86" s="4"/>
      <c r="DZP86" s="4"/>
      <c r="DZQ86" s="4"/>
      <c r="DZR86" s="4"/>
      <c r="DZS86" s="4"/>
      <c r="DZT86" s="4"/>
      <c r="DZU86" s="4"/>
      <c r="DZV86" s="4"/>
      <c r="DZW86" s="4"/>
      <c r="DZX86" s="4"/>
      <c r="DZY86" s="4"/>
      <c r="DZZ86" s="4"/>
      <c r="EAA86" s="4"/>
      <c r="EAB86" s="4"/>
      <c r="EAC86" s="4"/>
      <c r="EAD86" s="4"/>
      <c r="EAE86" s="4"/>
      <c r="EAF86" s="4"/>
      <c r="EAG86" s="4"/>
      <c r="EAH86" s="4"/>
      <c r="EAI86" s="4"/>
      <c r="EAJ86" s="4"/>
      <c r="EAK86" s="4"/>
      <c r="EAL86" s="4"/>
      <c r="EAM86" s="4"/>
      <c r="EAN86" s="4"/>
      <c r="EAO86" s="4"/>
      <c r="EAP86" s="4"/>
      <c r="EAQ86" s="4"/>
      <c r="EAR86" s="4"/>
      <c r="EAS86" s="4"/>
      <c r="EAT86" s="4"/>
      <c r="EAU86" s="4"/>
      <c r="EAV86" s="4"/>
      <c r="EAW86" s="4"/>
      <c r="EAX86" s="4"/>
      <c r="EAY86" s="4"/>
      <c r="EAZ86" s="4"/>
      <c r="EBA86" s="4"/>
      <c r="EBB86" s="4"/>
      <c r="EBC86" s="4"/>
      <c r="EBD86" s="4"/>
      <c r="EBE86" s="4"/>
      <c r="EBF86" s="4"/>
      <c r="EBG86" s="4"/>
      <c r="EBH86" s="4"/>
      <c r="EBI86" s="4"/>
      <c r="EBJ86" s="4"/>
      <c r="EBK86" s="4"/>
      <c r="EBL86" s="4"/>
      <c r="EBM86" s="4"/>
      <c r="EBN86" s="4"/>
      <c r="EBO86" s="4"/>
      <c r="EBP86" s="4"/>
      <c r="EBQ86" s="4"/>
      <c r="EBR86" s="4"/>
      <c r="EBS86" s="4"/>
      <c r="EBT86" s="4"/>
      <c r="EBU86" s="4"/>
      <c r="EBV86" s="4"/>
      <c r="EBW86" s="4"/>
      <c r="EBX86" s="4"/>
      <c r="EBY86" s="4"/>
      <c r="EBZ86" s="4"/>
      <c r="ECA86" s="4"/>
      <c r="ECB86" s="4"/>
      <c r="ECC86" s="4"/>
      <c r="ECD86" s="4"/>
      <c r="ECE86" s="4"/>
      <c r="ECF86" s="4"/>
      <c r="ECG86" s="4"/>
      <c r="ECH86" s="4"/>
      <c r="ECI86" s="4"/>
      <c r="ECJ86" s="4"/>
      <c r="ECK86" s="4"/>
      <c r="ECL86" s="4"/>
      <c r="ECM86" s="4"/>
      <c r="ECN86" s="4"/>
      <c r="ECO86" s="4"/>
      <c r="ECP86" s="4"/>
      <c r="ECQ86" s="4"/>
      <c r="ECR86" s="4"/>
      <c r="ECS86" s="4"/>
      <c r="ECT86" s="4"/>
      <c r="ECU86" s="4"/>
      <c r="ECV86" s="4"/>
      <c r="ECW86" s="4"/>
      <c r="ECX86" s="4"/>
      <c r="ECY86" s="4"/>
      <c r="ECZ86" s="4"/>
      <c r="EDA86" s="4"/>
      <c r="EDB86" s="4"/>
      <c r="EDC86" s="4"/>
      <c r="EDD86" s="4"/>
      <c r="EDE86" s="4"/>
      <c r="EDF86" s="4"/>
      <c r="EDG86" s="4"/>
      <c r="EDH86" s="4"/>
      <c r="EDI86" s="4"/>
      <c r="EDJ86" s="4"/>
      <c r="EDK86" s="4"/>
      <c r="EDL86" s="4"/>
      <c r="EDM86" s="4"/>
      <c r="EDN86" s="4"/>
      <c r="EDO86" s="4"/>
      <c r="EDP86" s="4"/>
      <c r="EDQ86" s="4"/>
      <c r="EDR86" s="4"/>
      <c r="EDS86" s="4"/>
      <c r="EDT86" s="4"/>
      <c r="EDU86" s="4"/>
      <c r="EDV86" s="4"/>
      <c r="EDW86" s="4"/>
      <c r="EDX86" s="4"/>
      <c r="EDY86" s="4"/>
      <c r="EDZ86" s="4"/>
      <c r="EEA86" s="4"/>
      <c r="EEB86" s="4"/>
      <c r="EEC86" s="4"/>
      <c r="EED86" s="4"/>
      <c r="EEE86" s="4"/>
      <c r="EEF86" s="4"/>
      <c r="EEG86" s="4"/>
      <c r="EEH86" s="4"/>
      <c r="EEI86" s="4"/>
      <c r="EEJ86" s="4"/>
      <c r="EEK86" s="4"/>
      <c r="EEL86" s="4"/>
      <c r="EEM86" s="4"/>
      <c r="EEN86" s="4"/>
      <c r="EEO86" s="4"/>
      <c r="EEP86" s="4"/>
      <c r="EEQ86" s="4"/>
      <c r="EER86" s="4"/>
      <c r="EES86" s="4"/>
      <c r="EET86" s="4"/>
      <c r="EEU86" s="4"/>
      <c r="EEV86" s="4"/>
      <c r="EEW86" s="4"/>
      <c r="EEX86" s="4"/>
      <c r="EEY86" s="4"/>
      <c r="EEZ86" s="4"/>
      <c r="EFA86" s="4"/>
      <c r="EFB86" s="4"/>
      <c r="EFC86" s="4"/>
      <c r="EFD86" s="4"/>
      <c r="EFE86" s="4"/>
      <c r="EFF86" s="4"/>
      <c r="EFG86" s="4"/>
      <c r="EFH86" s="4"/>
      <c r="EFI86" s="4"/>
      <c r="EFJ86" s="4"/>
      <c r="EFK86" s="4"/>
      <c r="EFL86" s="4"/>
      <c r="EFM86" s="4"/>
      <c r="EFN86" s="4"/>
      <c r="EFO86" s="4"/>
      <c r="EFP86" s="4"/>
      <c r="EFQ86" s="4"/>
      <c r="EFR86" s="4"/>
      <c r="EFS86" s="4"/>
      <c r="EFT86" s="4"/>
      <c r="EFU86" s="4"/>
      <c r="EFV86" s="4"/>
      <c r="EFW86" s="4"/>
      <c r="EFX86" s="4"/>
      <c r="EFY86" s="4"/>
      <c r="EFZ86" s="4"/>
      <c r="EGA86" s="4"/>
      <c r="EGB86" s="4"/>
      <c r="EGC86" s="4"/>
      <c r="EGD86" s="4"/>
      <c r="EGE86" s="4"/>
      <c r="EGF86" s="4"/>
      <c r="EGG86" s="4"/>
      <c r="EGH86" s="4"/>
      <c r="EGI86" s="4"/>
      <c r="EGJ86" s="4"/>
      <c r="EGK86" s="4"/>
      <c r="EGL86" s="4"/>
      <c r="EGM86" s="4"/>
      <c r="EGN86" s="4"/>
      <c r="EGO86" s="4"/>
      <c r="EGP86" s="4"/>
      <c r="EGQ86" s="4"/>
      <c r="EGR86" s="4"/>
      <c r="EGS86" s="4"/>
      <c r="EGT86" s="4"/>
      <c r="EGU86" s="4"/>
      <c r="EGV86" s="4"/>
      <c r="EGW86" s="4"/>
      <c r="EGX86" s="4"/>
      <c r="EGY86" s="4"/>
      <c r="EGZ86" s="4"/>
      <c r="EHA86" s="4"/>
      <c r="EHB86" s="4"/>
      <c r="EHC86" s="4"/>
      <c r="EHD86" s="4"/>
      <c r="EHE86" s="4"/>
      <c r="EHF86" s="4"/>
      <c r="EHG86" s="4"/>
      <c r="EHH86" s="4"/>
      <c r="EHI86" s="4"/>
      <c r="EHJ86" s="4"/>
      <c r="EHK86" s="4"/>
      <c r="EHL86" s="4"/>
      <c r="EHM86" s="4"/>
      <c r="EHN86" s="4"/>
      <c r="EHO86" s="4"/>
      <c r="EHP86" s="4"/>
      <c r="EHQ86" s="4"/>
      <c r="EHR86" s="4"/>
      <c r="EHS86" s="4"/>
      <c r="EHT86" s="4"/>
      <c r="EHU86" s="4"/>
      <c r="EHV86" s="4"/>
      <c r="EHW86" s="4"/>
      <c r="EHX86" s="4"/>
      <c r="EHY86" s="4"/>
      <c r="EHZ86" s="4"/>
      <c r="EIA86" s="4"/>
      <c r="EIB86" s="4"/>
      <c r="EIC86" s="4"/>
      <c r="EID86" s="4"/>
      <c r="EIE86" s="4"/>
      <c r="EIF86" s="4"/>
      <c r="EIG86" s="4"/>
      <c r="EIH86" s="4"/>
      <c r="EII86" s="4"/>
      <c r="EIJ86" s="4"/>
      <c r="EIK86" s="4"/>
      <c r="EIL86" s="4"/>
      <c r="EIM86" s="4"/>
      <c r="EIN86" s="4"/>
      <c r="EIO86" s="4"/>
      <c r="EIP86" s="4"/>
      <c r="EIQ86" s="4"/>
      <c r="EIR86" s="4"/>
      <c r="EIS86" s="4"/>
      <c r="EIT86" s="4"/>
      <c r="EIU86" s="4"/>
      <c r="EIV86" s="4"/>
      <c r="EIW86" s="4"/>
      <c r="EIX86" s="4"/>
      <c r="EIY86" s="4"/>
      <c r="EIZ86" s="4"/>
      <c r="EJA86" s="4"/>
      <c r="EJB86" s="4"/>
      <c r="EJC86" s="4"/>
      <c r="EJD86" s="4"/>
      <c r="EJE86" s="4"/>
      <c r="EJF86" s="4"/>
      <c r="EJG86" s="4"/>
      <c r="EJH86" s="4"/>
      <c r="EJI86" s="4"/>
      <c r="EJJ86" s="4"/>
      <c r="EJK86" s="4"/>
      <c r="EJL86" s="4"/>
      <c r="EJM86" s="4"/>
      <c r="EJN86" s="4"/>
      <c r="EJO86" s="4"/>
      <c r="EJP86" s="4"/>
      <c r="EJQ86" s="4"/>
      <c r="EJR86" s="4"/>
      <c r="EJS86" s="4"/>
      <c r="EJT86" s="4"/>
      <c r="EJU86" s="4"/>
      <c r="EJV86" s="4"/>
      <c r="EJW86" s="4"/>
      <c r="EJX86" s="4"/>
      <c r="EJY86" s="4"/>
      <c r="EJZ86" s="4"/>
      <c r="EKA86" s="4"/>
      <c r="EKB86" s="4"/>
      <c r="EKC86" s="4"/>
      <c r="EKD86" s="4"/>
      <c r="EKE86" s="4"/>
      <c r="EKF86" s="4"/>
      <c r="EKG86" s="4"/>
      <c r="EKH86" s="4"/>
      <c r="EKI86" s="4"/>
      <c r="EKJ86" s="4"/>
      <c r="EKK86" s="4"/>
      <c r="EKL86" s="4"/>
      <c r="EKM86" s="4"/>
      <c r="EKN86" s="4"/>
      <c r="EKO86" s="4"/>
      <c r="EKP86" s="4"/>
      <c r="EKQ86" s="4"/>
      <c r="EKR86" s="4"/>
      <c r="EKS86" s="4"/>
      <c r="EKT86" s="4"/>
      <c r="EKU86" s="4"/>
      <c r="EKV86" s="4"/>
      <c r="EKW86" s="4"/>
      <c r="EKX86" s="4"/>
      <c r="EKY86" s="4"/>
      <c r="EKZ86" s="4"/>
      <c r="ELA86" s="4"/>
      <c r="ELB86" s="4"/>
      <c r="ELC86" s="4"/>
      <c r="ELD86" s="4"/>
      <c r="ELE86" s="4"/>
      <c r="ELF86" s="4"/>
      <c r="ELG86" s="4"/>
      <c r="ELH86" s="4"/>
      <c r="ELI86" s="4"/>
      <c r="ELJ86" s="4"/>
      <c r="ELK86" s="4"/>
      <c r="ELL86" s="4"/>
      <c r="ELM86" s="4"/>
      <c r="ELN86" s="4"/>
      <c r="ELO86" s="4"/>
      <c r="ELP86" s="4"/>
      <c r="ELQ86" s="4"/>
      <c r="ELR86" s="4"/>
      <c r="ELS86" s="4"/>
      <c r="ELT86" s="4"/>
      <c r="ELU86" s="4"/>
      <c r="ELV86" s="4"/>
      <c r="ELW86" s="4"/>
      <c r="ELX86" s="4"/>
      <c r="ELY86" s="4"/>
      <c r="ELZ86" s="4"/>
      <c r="EMA86" s="4"/>
      <c r="EMB86" s="4"/>
      <c r="EMC86" s="4"/>
      <c r="EMD86" s="4"/>
      <c r="EME86" s="4"/>
      <c r="EMF86" s="4"/>
      <c r="EMG86" s="4"/>
      <c r="EMH86" s="4"/>
      <c r="EMI86" s="4"/>
      <c r="EMJ86" s="4"/>
      <c r="EMK86" s="4"/>
      <c r="EML86" s="4"/>
      <c r="EMM86" s="4"/>
      <c r="EMN86" s="4"/>
      <c r="EMO86" s="4"/>
      <c r="EMP86" s="4"/>
      <c r="EMQ86" s="4"/>
      <c r="EMR86" s="4"/>
      <c r="EMS86" s="4"/>
      <c r="EMT86" s="4"/>
      <c r="EMU86" s="4"/>
      <c r="EMV86" s="4"/>
      <c r="EMW86" s="4"/>
      <c r="EMX86" s="4"/>
      <c r="EMY86" s="4"/>
      <c r="EMZ86" s="4"/>
      <c r="ENA86" s="4"/>
      <c r="ENB86" s="4"/>
      <c r="ENC86" s="4"/>
      <c r="END86" s="4"/>
      <c r="ENE86" s="4"/>
      <c r="ENF86" s="4"/>
      <c r="ENG86" s="4"/>
      <c r="ENH86" s="4"/>
      <c r="ENI86" s="4"/>
      <c r="ENJ86" s="4"/>
      <c r="ENK86" s="4"/>
      <c r="ENL86" s="4"/>
      <c r="ENM86" s="4"/>
      <c r="ENN86" s="4"/>
      <c r="ENO86" s="4"/>
      <c r="ENP86" s="4"/>
      <c r="ENQ86" s="4"/>
      <c r="ENR86" s="4"/>
      <c r="ENS86" s="4"/>
      <c r="ENT86" s="4"/>
      <c r="ENU86" s="4"/>
      <c r="ENV86" s="4"/>
      <c r="ENW86" s="4"/>
      <c r="ENX86" s="4"/>
      <c r="ENY86" s="4"/>
      <c r="ENZ86" s="4"/>
      <c r="EOA86" s="4"/>
      <c r="EOB86" s="4"/>
      <c r="EOC86" s="4"/>
      <c r="EOD86" s="4"/>
      <c r="EOE86" s="4"/>
      <c r="EOF86" s="4"/>
      <c r="EOG86" s="4"/>
      <c r="EOH86" s="4"/>
      <c r="EOI86" s="4"/>
      <c r="EOJ86" s="4"/>
      <c r="EOK86" s="4"/>
      <c r="EOL86" s="4"/>
      <c r="EOM86" s="4"/>
      <c r="EON86" s="4"/>
      <c r="EOO86" s="4"/>
      <c r="EOP86" s="4"/>
      <c r="EOQ86" s="4"/>
      <c r="EOR86" s="4"/>
      <c r="EOS86" s="4"/>
      <c r="EOT86" s="4"/>
      <c r="EOU86" s="4"/>
      <c r="EOV86" s="4"/>
      <c r="EOW86" s="4"/>
      <c r="EOX86" s="4"/>
      <c r="EOY86" s="4"/>
      <c r="EOZ86" s="4"/>
      <c r="EPA86" s="4"/>
      <c r="EPB86" s="4"/>
      <c r="EPC86" s="4"/>
      <c r="EPD86" s="4"/>
      <c r="EPE86" s="4"/>
      <c r="EPF86" s="4"/>
      <c r="EPG86" s="4"/>
      <c r="EPH86" s="4"/>
      <c r="EPI86" s="4"/>
      <c r="EPJ86" s="4"/>
      <c r="EPK86" s="4"/>
      <c r="EPL86" s="4"/>
      <c r="EPM86" s="4"/>
      <c r="EPN86" s="4"/>
      <c r="EPO86" s="4"/>
      <c r="EPP86" s="4"/>
      <c r="EPQ86" s="4"/>
      <c r="EPR86" s="4"/>
      <c r="EPS86" s="4"/>
      <c r="EPT86" s="4"/>
      <c r="EPU86" s="4"/>
      <c r="EPV86" s="4"/>
      <c r="EPW86" s="4"/>
      <c r="EPX86" s="4"/>
      <c r="EPY86" s="4"/>
      <c r="EPZ86" s="4"/>
      <c r="EQA86" s="4"/>
      <c r="EQB86" s="4"/>
      <c r="EQC86" s="4"/>
      <c r="EQD86" s="4"/>
      <c r="EQE86" s="4"/>
      <c r="EQF86" s="4"/>
      <c r="EQG86" s="4"/>
      <c r="EQH86" s="4"/>
      <c r="EQI86" s="4"/>
      <c r="EQJ86" s="4"/>
      <c r="EQK86" s="4"/>
      <c r="EQL86" s="4"/>
      <c r="EQM86" s="4"/>
      <c r="EQN86" s="4"/>
      <c r="EQO86" s="4"/>
      <c r="EQP86" s="4"/>
      <c r="EQQ86" s="4"/>
      <c r="EQR86" s="4"/>
      <c r="EQS86" s="4"/>
      <c r="EQT86" s="4"/>
      <c r="EQU86" s="4"/>
      <c r="EQV86" s="4"/>
      <c r="EQW86" s="4"/>
      <c r="EQX86" s="4"/>
      <c r="EQY86" s="4"/>
      <c r="EQZ86" s="4"/>
      <c r="ERA86" s="4"/>
      <c r="ERB86" s="4"/>
      <c r="ERC86" s="4"/>
      <c r="ERD86" s="4"/>
      <c r="ERE86" s="4"/>
      <c r="ERF86" s="4"/>
      <c r="ERG86" s="4"/>
      <c r="ERH86" s="4"/>
      <c r="ERI86" s="4"/>
      <c r="ERJ86" s="4"/>
      <c r="ERK86" s="4"/>
      <c r="ERL86" s="4"/>
      <c r="ERM86" s="4"/>
      <c r="ERN86" s="4"/>
      <c r="ERO86" s="4"/>
      <c r="ERP86" s="4"/>
      <c r="ERQ86" s="4"/>
      <c r="ERR86" s="4"/>
      <c r="ERS86" s="4"/>
      <c r="ERT86" s="4"/>
      <c r="ERU86" s="4"/>
      <c r="ERV86" s="4"/>
      <c r="ERW86" s="4"/>
      <c r="ERX86" s="4"/>
      <c r="ERY86" s="4"/>
      <c r="ERZ86" s="4"/>
      <c r="ESA86" s="4"/>
      <c r="ESB86" s="4"/>
      <c r="ESC86" s="4"/>
      <c r="ESD86" s="4"/>
      <c r="ESE86" s="4"/>
      <c r="ESF86" s="4"/>
      <c r="ESG86" s="4"/>
      <c r="ESH86" s="4"/>
      <c r="ESI86" s="4"/>
      <c r="ESJ86" s="4"/>
      <c r="ESK86" s="4"/>
      <c r="ESL86" s="4"/>
      <c r="ESM86" s="4"/>
      <c r="ESN86" s="4"/>
      <c r="ESO86" s="4"/>
      <c r="ESP86" s="4"/>
      <c r="ESQ86" s="4"/>
      <c r="ESR86" s="4"/>
      <c r="ESS86" s="4"/>
      <c r="EST86" s="4"/>
      <c r="ESU86" s="4"/>
      <c r="ESV86" s="4"/>
      <c r="ESW86" s="4"/>
      <c r="ESX86" s="4"/>
      <c r="ESY86" s="4"/>
      <c r="ESZ86" s="4"/>
      <c r="ETA86" s="4"/>
      <c r="ETB86" s="4"/>
      <c r="ETC86" s="4"/>
      <c r="ETD86" s="4"/>
      <c r="ETE86" s="4"/>
      <c r="ETF86" s="4"/>
      <c r="ETG86" s="4"/>
      <c r="ETH86" s="4"/>
      <c r="ETI86" s="4"/>
      <c r="ETJ86" s="4"/>
      <c r="ETK86" s="4"/>
      <c r="ETL86" s="4"/>
      <c r="ETM86" s="4"/>
      <c r="ETN86" s="4"/>
      <c r="ETO86" s="4"/>
      <c r="ETP86" s="4"/>
      <c r="ETQ86" s="4"/>
      <c r="ETR86" s="4"/>
      <c r="ETS86" s="4"/>
      <c r="ETT86" s="4"/>
      <c r="ETU86" s="4"/>
      <c r="ETV86" s="4"/>
      <c r="ETW86" s="4"/>
      <c r="ETX86" s="4"/>
      <c r="ETY86" s="4"/>
      <c r="ETZ86" s="4"/>
      <c r="EUA86" s="4"/>
      <c r="EUB86" s="4"/>
      <c r="EUC86" s="4"/>
      <c r="EUD86" s="4"/>
      <c r="EUE86" s="4"/>
      <c r="EUF86" s="4"/>
      <c r="EUG86" s="4"/>
      <c r="EUH86" s="4"/>
      <c r="EUI86" s="4"/>
      <c r="EUJ86" s="4"/>
      <c r="EUK86" s="4"/>
      <c r="EUL86" s="4"/>
      <c r="EUM86" s="4"/>
      <c r="EUN86" s="4"/>
      <c r="EUO86" s="4"/>
      <c r="EUP86" s="4"/>
      <c r="EUQ86" s="4"/>
      <c r="EUR86" s="4"/>
      <c r="EUS86" s="4"/>
      <c r="EUT86" s="4"/>
      <c r="EUU86" s="4"/>
      <c r="EUV86" s="4"/>
      <c r="EUW86" s="4"/>
      <c r="EUX86" s="4"/>
      <c r="EUY86" s="4"/>
      <c r="EUZ86" s="4"/>
      <c r="EVA86" s="4"/>
      <c r="EVB86" s="4"/>
      <c r="EVC86" s="4"/>
      <c r="EVD86" s="4"/>
      <c r="EVE86" s="4"/>
      <c r="EVF86" s="4"/>
      <c r="EVG86" s="4"/>
      <c r="EVH86" s="4"/>
      <c r="EVI86" s="4"/>
      <c r="EVJ86" s="4"/>
      <c r="EVK86" s="4"/>
      <c r="EVL86" s="4"/>
      <c r="EVM86" s="4"/>
      <c r="EVN86" s="4"/>
      <c r="EVO86" s="4"/>
      <c r="EVP86" s="4"/>
      <c r="EVQ86" s="4"/>
      <c r="EVR86" s="4"/>
      <c r="EVS86" s="4"/>
      <c r="EVT86" s="4"/>
      <c r="EVU86" s="4"/>
      <c r="EVV86" s="4"/>
      <c r="EVW86" s="4"/>
      <c r="EVX86" s="4"/>
      <c r="EVY86" s="4"/>
      <c r="EVZ86" s="4"/>
      <c r="EWA86" s="4"/>
      <c r="EWB86" s="4"/>
      <c r="EWC86" s="4"/>
      <c r="EWD86" s="4"/>
      <c r="EWE86" s="4"/>
      <c r="EWF86" s="4"/>
      <c r="EWG86" s="4"/>
      <c r="EWH86" s="4"/>
      <c r="EWI86" s="4"/>
      <c r="EWJ86" s="4"/>
      <c r="EWK86" s="4"/>
      <c r="EWL86" s="4"/>
      <c r="EWM86" s="4"/>
      <c r="EWN86" s="4"/>
      <c r="EWO86" s="4"/>
      <c r="EWP86" s="4"/>
      <c r="EWQ86" s="4"/>
      <c r="EWR86" s="4"/>
      <c r="EWS86" s="4"/>
      <c r="EWT86" s="4"/>
      <c r="EWU86" s="4"/>
      <c r="EWV86" s="4"/>
      <c r="EWW86" s="4"/>
      <c r="EWX86" s="4"/>
      <c r="EWY86" s="4"/>
      <c r="EWZ86" s="4"/>
      <c r="EXA86" s="4"/>
      <c r="EXB86" s="4"/>
      <c r="EXC86" s="4"/>
      <c r="EXD86" s="4"/>
      <c r="EXE86" s="4"/>
      <c r="EXF86" s="4"/>
      <c r="EXG86" s="4"/>
      <c r="EXH86" s="4"/>
      <c r="EXI86" s="4"/>
      <c r="EXJ86" s="4"/>
      <c r="EXK86" s="4"/>
      <c r="EXL86" s="4"/>
      <c r="EXM86" s="4"/>
      <c r="EXN86" s="4"/>
      <c r="EXO86" s="4"/>
      <c r="EXP86" s="4"/>
      <c r="EXQ86" s="4"/>
      <c r="EXR86" s="4"/>
      <c r="EXS86" s="4"/>
      <c r="EXT86" s="4"/>
      <c r="EXU86" s="4"/>
      <c r="EXV86" s="4"/>
      <c r="EXW86" s="4"/>
      <c r="EXX86" s="4"/>
      <c r="EXY86" s="4"/>
      <c r="EXZ86" s="4"/>
      <c r="EYA86" s="4"/>
      <c r="EYB86" s="4"/>
      <c r="EYC86" s="4"/>
      <c r="EYD86" s="4"/>
      <c r="EYE86" s="4"/>
      <c r="EYF86" s="4"/>
      <c r="EYG86" s="4"/>
      <c r="EYH86" s="4"/>
      <c r="EYI86" s="4"/>
      <c r="EYJ86" s="4"/>
      <c r="EYK86" s="4"/>
      <c r="EYL86" s="4"/>
      <c r="EYM86" s="4"/>
      <c r="EYN86" s="4"/>
      <c r="EYO86" s="4"/>
      <c r="EYP86" s="4"/>
      <c r="EYQ86" s="4"/>
      <c r="EYR86" s="4"/>
      <c r="EYS86" s="4"/>
      <c r="EYT86" s="4"/>
      <c r="EYU86" s="4"/>
      <c r="EYV86" s="4"/>
      <c r="EYW86" s="4"/>
      <c r="EYX86" s="4"/>
      <c r="EYY86" s="4"/>
      <c r="EYZ86" s="4"/>
      <c r="EZA86" s="4"/>
      <c r="EZB86" s="4"/>
      <c r="EZC86" s="4"/>
      <c r="EZD86" s="4"/>
      <c r="EZE86" s="4"/>
      <c r="EZF86" s="4"/>
      <c r="EZG86" s="4"/>
      <c r="EZH86" s="4"/>
      <c r="EZI86" s="4"/>
      <c r="EZJ86" s="4"/>
      <c r="EZK86" s="4"/>
      <c r="EZL86" s="4"/>
      <c r="EZM86" s="4"/>
      <c r="EZN86" s="4"/>
      <c r="EZO86" s="4"/>
      <c r="EZP86" s="4"/>
      <c r="EZQ86" s="4"/>
      <c r="EZR86" s="4"/>
      <c r="EZS86" s="4"/>
      <c r="EZT86" s="4"/>
      <c r="EZU86" s="4"/>
      <c r="EZV86" s="4"/>
      <c r="EZW86" s="4"/>
      <c r="EZX86" s="4"/>
      <c r="EZY86" s="4"/>
      <c r="EZZ86" s="4"/>
      <c r="FAA86" s="4"/>
      <c r="FAB86" s="4"/>
      <c r="FAC86" s="4"/>
      <c r="FAD86" s="4"/>
      <c r="FAE86" s="4"/>
      <c r="FAF86" s="4"/>
      <c r="FAG86" s="4"/>
      <c r="FAH86" s="4"/>
      <c r="FAI86" s="4"/>
      <c r="FAJ86" s="4"/>
      <c r="FAK86" s="4"/>
      <c r="FAL86" s="4"/>
      <c r="FAM86" s="4"/>
      <c r="FAN86" s="4"/>
      <c r="FAO86" s="4"/>
      <c r="FAP86" s="4"/>
      <c r="FAQ86" s="4"/>
      <c r="FAR86" s="4"/>
      <c r="FAS86" s="4"/>
      <c r="FAT86" s="4"/>
      <c r="FAU86" s="4"/>
      <c r="FAV86" s="4"/>
      <c r="FAW86" s="4"/>
      <c r="FAX86" s="4"/>
      <c r="FAY86" s="4"/>
      <c r="FAZ86" s="4"/>
      <c r="FBA86" s="4"/>
      <c r="FBB86" s="4"/>
      <c r="FBC86" s="4"/>
      <c r="FBD86" s="4"/>
      <c r="FBE86" s="4"/>
      <c r="FBF86" s="4"/>
      <c r="FBG86" s="4"/>
      <c r="FBH86" s="4"/>
      <c r="FBI86" s="4"/>
      <c r="FBJ86" s="4"/>
      <c r="FBK86" s="4"/>
      <c r="FBL86" s="4"/>
      <c r="FBM86" s="4"/>
      <c r="FBN86" s="4"/>
      <c r="FBO86" s="4"/>
      <c r="FBP86" s="4"/>
      <c r="FBQ86" s="4"/>
      <c r="FBR86" s="4"/>
      <c r="FBS86" s="4"/>
      <c r="FBT86" s="4"/>
      <c r="FBU86" s="4"/>
      <c r="FBV86" s="4"/>
      <c r="FBW86" s="4"/>
      <c r="FBX86" s="4"/>
      <c r="FBY86" s="4"/>
      <c r="FBZ86" s="4"/>
      <c r="FCA86" s="4"/>
      <c r="FCB86" s="4"/>
      <c r="FCC86" s="4"/>
      <c r="FCD86" s="4"/>
      <c r="FCE86" s="4"/>
      <c r="FCF86" s="4"/>
      <c r="FCG86" s="4"/>
      <c r="FCH86" s="4"/>
      <c r="FCI86" s="4"/>
      <c r="FCJ86" s="4"/>
      <c r="FCK86" s="4"/>
      <c r="FCL86" s="4"/>
      <c r="FCM86" s="4"/>
      <c r="FCN86" s="4"/>
      <c r="FCO86" s="4"/>
      <c r="FCP86" s="4"/>
      <c r="FCQ86" s="4"/>
      <c r="FCR86" s="4"/>
      <c r="FCS86" s="4"/>
      <c r="FCT86" s="4"/>
      <c r="FCU86" s="4"/>
      <c r="FCV86" s="4"/>
      <c r="FCW86" s="4"/>
      <c r="FCX86" s="4"/>
      <c r="FCY86" s="4"/>
      <c r="FCZ86" s="4"/>
      <c r="FDA86" s="4"/>
      <c r="FDB86" s="4"/>
      <c r="FDC86" s="4"/>
      <c r="FDD86" s="4"/>
      <c r="FDE86" s="4"/>
      <c r="FDF86" s="4"/>
      <c r="FDG86" s="4"/>
      <c r="FDH86" s="4"/>
      <c r="FDI86" s="4"/>
      <c r="FDJ86" s="4"/>
      <c r="FDK86" s="4"/>
      <c r="FDL86" s="4"/>
      <c r="FDM86" s="4"/>
      <c r="FDN86" s="4"/>
      <c r="FDO86" s="4"/>
      <c r="FDP86" s="4"/>
      <c r="FDQ86" s="4"/>
      <c r="FDR86" s="4"/>
      <c r="FDS86" s="4"/>
      <c r="FDT86" s="4"/>
      <c r="FDU86" s="4"/>
      <c r="FDV86" s="4"/>
      <c r="FDW86" s="4"/>
      <c r="FDX86" s="4"/>
      <c r="FDY86" s="4"/>
      <c r="FDZ86" s="4"/>
      <c r="FEA86" s="4"/>
      <c r="FEB86" s="4"/>
      <c r="FEC86" s="4"/>
      <c r="FED86" s="4"/>
      <c r="FEE86" s="4"/>
      <c r="FEF86" s="4"/>
      <c r="FEG86" s="4"/>
      <c r="FEH86" s="4"/>
      <c r="FEI86" s="4"/>
      <c r="FEJ86" s="4"/>
      <c r="FEK86" s="4"/>
      <c r="FEL86" s="4"/>
      <c r="FEM86" s="4"/>
      <c r="FEN86" s="4"/>
      <c r="FEO86" s="4"/>
      <c r="FEP86" s="4"/>
      <c r="FEQ86" s="4"/>
      <c r="FER86" s="4"/>
      <c r="FES86" s="4"/>
      <c r="FET86" s="4"/>
      <c r="FEU86" s="4"/>
      <c r="FEV86" s="4"/>
      <c r="FEW86" s="4"/>
      <c r="FEX86" s="4"/>
      <c r="FEY86" s="4"/>
      <c r="FEZ86" s="4"/>
      <c r="FFA86" s="4"/>
      <c r="FFB86" s="4"/>
      <c r="FFC86" s="4"/>
      <c r="FFD86" s="4"/>
      <c r="FFE86" s="4"/>
      <c r="FFF86" s="4"/>
      <c r="FFG86" s="4"/>
      <c r="FFH86" s="4"/>
      <c r="FFI86" s="4"/>
      <c r="FFJ86" s="4"/>
      <c r="FFK86" s="4"/>
      <c r="FFL86" s="4"/>
      <c r="FFM86" s="4"/>
      <c r="FFN86" s="4"/>
      <c r="FFO86" s="4"/>
      <c r="FFP86" s="4"/>
      <c r="FFQ86" s="4"/>
      <c r="FFR86" s="4"/>
      <c r="FFS86" s="4"/>
      <c r="FFT86" s="4"/>
      <c r="FFU86" s="4"/>
      <c r="FFV86" s="4"/>
      <c r="FFW86" s="4"/>
      <c r="FFX86" s="4"/>
      <c r="FFY86" s="4"/>
      <c r="FFZ86" s="4"/>
      <c r="FGA86" s="4"/>
      <c r="FGB86" s="4"/>
      <c r="FGC86" s="4"/>
      <c r="FGD86" s="4"/>
      <c r="FGE86" s="4"/>
      <c r="FGF86" s="4"/>
      <c r="FGG86" s="4"/>
      <c r="FGH86" s="4"/>
      <c r="FGI86" s="4"/>
      <c r="FGJ86" s="4"/>
      <c r="FGK86" s="4"/>
      <c r="FGL86" s="4"/>
      <c r="FGM86" s="4"/>
      <c r="FGN86" s="4"/>
      <c r="FGO86" s="4"/>
      <c r="FGP86" s="4"/>
      <c r="FGQ86" s="4"/>
      <c r="FGR86" s="4"/>
      <c r="FGS86" s="4"/>
      <c r="FGT86" s="4"/>
      <c r="FGU86" s="4"/>
      <c r="FGV86" s="4"/>
      <c r="FGW86" s="4"/>
      <c r="FGX86" s="4"/>
      <c r="FGY86" s="4"/>
      <c r="FGZ86" s="4"/>
      <c r="FHA86" s="4"/>
      <c r="FHB86" s="4"/>
      <c r="FHC86" s="4"/>
      <c r="FHD86" s="4"/>
      <c r="FHE86" s="4"/>
      <c r="FHF86" s="4"/>
      <c r="FHG86" s="4"/>
      <c r="FHH86" s="4"/>
      <c r="FHI86" s="4"/>
      <c r="FHJ86" s="4"/>
      <c r="FHK86" s="4"/>
      <c r="FHL86" s="4"/>
      <c r="FHM86" s="4"/>
      <c r="FHN86" s="4"/>
      <c r="FHO86" s="4"/>
      <c r="FHP86" s="4"/>
      <c r="FHQ86" s="4"/>
      <c r="FHR86" s="4"/>
      <c r="FHS86" s="4"/>
      <c r="FHT86" s="4"/>
      <c r="FHU86" s="4"/>
      <c r="FHV86" s="4"/>
      <c r="FHW86" s="4"/>
      <c r="FHX86" s="4"/>
      <c r="FHY86" s="4"/>
      <c r="FHZ86" s="4"/>
      <c r="FIA86" s="4"/>
      <c r="FIB86" s="4"/>
      <c r="FIC86" s="4"/>
      <c r="FID86" s="4"/>
      <c r="FIE86" s="4"/>
      <c r="FIF86" s="4"/>
      <c r="FIG86" s="4"/>
      <c r="FIH86" s="4"/>
      <c r="FII86" s="4"/>
      <c r="FIJ86" s="4"/>
      <c r="FIK86" s="4"/>
      <c r="FIL86" s="4"/>
      <c r="FIM86" s="4"/>
      <c r="FIN86" s="4"/>
      <c r="FIO86" s="4"/>
      <c r="FIP86" s="4"/>
      <c r="FIQ86" s="4"/>
      <c r="FIR86" s="4"/>
      <c r="FIS86" s="4"/>
      <c r="FIT86" s="4"/>
      <c r="FIU86" s="4"/>
      <c r="FIV86" s="4"/>
      <c r="FIW86" s="4"/>
      <c r="FIX86" s="4"/>
      <c r="FIY86" s="4"/>
      <c r="FIZ86" s="4"/>
      <c r="FJA86" s="4"/>
      <c r="FJB86" s="4"/>
      <c r="FJC86" s="4"/>
      <c r="FJD86" s="4"/>
      <c r="FJE86" s="4"/>
      <c r="FJF86" s="4"/>
      <c r="FJG86" s="4"/>
      <c r="FJH86" s="4"/>
      <c r="FJI86" s="4"/>
      <c r="FJJ86" s="4"/>
      <c r="FJK86" s="4"/>
      <c r="FJL86" s="4"/>
      <c r="FJM86" s="4"/>
      <c r="FJN86" s="4"/>
      <c r="FJO86" s="4"/>
      <c r="FJP86" s="4"/>
      <c r="FJQ86" s="4"/>
      <c r="FJR86" s="4"/>
      <c r="FJS86" s="4"/>
      <c r="FJT86" s="4"/>
      <c r="FJU86" s="4"/>
      <c r="FJV86" s="4"/>
      <c r="FJW86" s="4"/>
      <c r="FJX86" s="4"/>
      <c r="FJY86" s="4"/>
      <c r="FJZ86" s="4"/>
      <c r="FKA86" s="4"/>
      <c r="FKB86" s="4"/>
      <c r="FKC86" s="4"/>
      <c r="FKD86" s="4"/>
      <c r="FKE86" s="4"/>
      <c r="FKF86" s="4"/>
      <c r="FKG86" s="4"/>
      <c r="FKH86" s="4"/>
      <c r="FKI86" s="4"/>
      <c r="FKJ86" s="4"/>
      <c r="FKK86" s="4"/>
      <c r="FKL86" s="4"/>
      <c r="FKM86" s="4"/>
      <c r="FKN86" s="4"/>
      <c r="FKO86" s="4"/>
      <c r="FKP86" s="4"/>
      <c r="FKQ86" s="4"/>
      <c r="FKR86" s="4"/>
      <c r="FKS86" s="4"/>
      <c r="FKT86" s="4"/>
      <c r="FKU86" s="4"/>
      <c r="FKV86" s="4"/>
      <c r="FKW86" s="4"/>
      <c r="FKX86" s="4"/>
      <c r="FKY86" s="4"/>
      <c r="FKZ86" s="4"/>
      <c r="FLA86" s="4"/>
      <c r="FLB86" s="4"/>
      <c r="FLC86" s="4"/>
      <c r="FLD86" s="4"/>
      <c r="FLE86" s="4"/>
      <c r="FLF86" s="4"/>
      <c r="FLG86" s="4"/>
      <c r="FLH86" s="4"/>
      <c r="FLI86" s="4"/>
      <c r="FLJ86" s="4"/>
      <c r="FLK86" s="4"/>
      <c r="FLL86" s="4"/>
      <c r="FLM86" s="4"/>
      <c r="FLN86" s="4"/>
      <c r="FLO86" s="4"/>
      <c r="FLP86" s="4"/>
      <c r="FLQ86" s="4"/>
      <c r="FLR86" s="4"/>
      <c r="FLS86" s="4"/>
      <c r="FLT86" s="4"/>
      <c r="FLU86" s="4"/>
      <c r="FLV86" s="4"/>
      <c r="FLW86" s="4"/>
      <c r="FLX86" s="4"/>
      <c r="FLY86" s="4"/>
      <c r="FLZ86" s="4"/>
      <c r="FMA86" s="4"/>
      <c r="FMB86" s="4"/>
      <c r="FMC86" s="4"/>
      <c r="FMD86" s="4"/>
      <c r="FME86" s="4"/>
      <c r="FMF86" s="4"/>
      <c r="FMG86" s="4"/>
      <c r="FMH86" s="4"/>
      <c r="FMI86" s="4"/>
      <c r="FMJ86" s="4"/>
      <c r="FMK86" s="4"/>
      <c r="FML86" s="4"/>
      <c r="FMM86" s="4"/>
      <c r="FMN86" s="4"/>
      <c r="FMO86" s="4"/>
      <c r="FMP86" s="4"/>
      <c r="FMQ86" s="4"/>
      <c r="FMR86" s="4"/>
      <c r="FMS86" s="4"/>
      <c r="FMT86" s="4"/>
      <c r="FMU86" s="4"/>
      <c r="FMV86" s="4"/>
      <c r="FMW86" s="4"/>
      <c r="FMX86" s="4"/>
      <c r="FMY86" s="4"/>
      <c r="FMZ86" s="4"/>
      <c r="FNA86" s="4"/>
      <c r="FNB86" s="4"/>
      <c r="FNC86" s="4"/>
      <c r="FND86" s="4"/>
      <c r="FNE86" s="4"/>
      <c r="FNF86" s="4"/>
      <c r="FNG86" s="4"/>
      <c r="FNH86" s="4"/>
      <c r="FNI86" s="4"/>
      <c r="FNJ86" s="4"/>
      <c r="FNK86" s="4"/>
      <c r="FNL86" s="4"/>
      <c r="FNM86" s="4"/>
      <c r="FNN86" s="4"/>
      <c r="FNO86" s="4"/>
      <c r="FNP86" s="4"/>
      <c r="FNQ86" s="4"/>
      <c r="FNR86" s="4"/>
      <c r="FNS86" s="4"/>
      <c r="FNT86" s="4"/>
      <c r="FNU86" s="4"/>
      <c r="FNV86" s="4"/>
      <c r="FNW86" s="4"/>
      <c r="FNX86" s="4"/>
      <c r="FNY86" s="4"/>
      <c r="FNZ86" s="4"/>
      <c r="FOA86" s="4"/>
      <c r="FOB86" s="4"/>
      <c r="FOC86" s="4"/>
      <c r="FOD86" s="4"/>
      <c r="FOE86" s="4"/>
      <c r="FOF86" s="4"/>
      <c r="FOG86" s="4"/>
      <c r="FOH86" s="4"/>
      <c r="FOI86" s="4"/>
      <c r="FOJ86" s="4"/>
      <c r="FOK86" s="4"/>
      <c r="FOL86" s="4"/>
      <c r="FOM86" s="4"/>
      <c r="FON86" s="4"/>
      <c r="FOO86" s="4"/>
      <c r="FOP86" s="4"/>
      <c r="FOQ86" s="4"/>
      <c r="FOR86" s="4"/>
      <c r="FOS86" s="4"/>
      <c r="FOT86" s="4"/>
      <c r="FOU86" s="4"/>
      <c r="FOV86" s="4"/>
      <c r="FOW86" s="4"/>
      <c r="FOX86" s="4"/>
      <c r="FOY86" s="4"/>
      <c r="FOZ86" s="4"/>
      <c r="FPA86" s="4"/>
      <c r="FPB86" s="4"/>
      <c r="FPC86" s="4"/>
      <c r="FPD86" s="4"/>
      <c r="FPE86" s="4"/>
      <c r="FPF86" s="4"/>
      <c r="FPG86" s="4"/>
      <c r="FPH86" s="4"/>
      <c r="FPI86" s="4"/>
      <c r="FPJ86" s="4"/>
      <c r="FPK86" s="4"/>
      <c r="FPL86" s="4"/>
      <c r="FPM86" s="4"/>
      <c r="FPN86" s="4"/>
      <c r="FPO86" s="4"/>
      <c r="FPP86" s="4"/>
      <c r="FPQ86" s="4"/>
      <c r="FPR86" s="4"/>
      <c r="FPS86" s="4"/>
      <c r="FPT86" s="4"/>
      <c r="FPU86" s="4"/>
      <c r="FPV86" s="4"/>
      <c r="FPW86" s="4"/>
      <c r="FPX86" s="4"/>
      <c r="FPY86" s="4"/>
      <c r="FPZ86" s="4"/>
      <c r="FQA86" s="4"/>
      <c r="FQB86" s="4"/>
      <c r="FQC86" s="4"/>
      <c r="FQD86" s="4"/>
      <c r="FQE86" s="4"/>
      <c r="FQF86" s="4"/>
      <c r="FQG86" s="4"/>
      <c r="FQH86" s="4"/>
      <c r="FQI86" s="4"/>
      <c r="FQJ86" s="4"/>
      <c r="FQK86" s="4"/>
      <c r="FQL86" s="4"/>
      <c r="FQM86" s="4"/>
      <c r="FQN86" s="4"/>
      <c r="FQO86" s="4"/>
      <c r="FQP86" s="4"/>
      <c r="FQQ86" s="4"/>
      <c r="FQR86" s="4"/>
      <c r="FQS86" s="4"/>
      <c r="FQT86" s="4"/>
      <c r="FQU86" s="4"/>
      <c r="FQV86" s="4"/>
      <c r="FQW86" s="4"/>
      <c r="FQX86" s="4"/>
      <c r="FQY86" s="4"/>
      <c r="FQZ86" s="4"/>
      <c r="FRA86" s="4"/>
      <c r="FRB86" s="4"/>
      <c r="FRC86" s="4"/>
      <c r="FRD86" s="4"/>
      <c r="FRE86" s="4"/>
      <c r="FRF86" s="4"/>
      <c r="FRG86" s="4"/>
      <c r="FRH86" s="4"/>
      <c r="FRI86" s="4"/>
      <c r="FRJ86" s="4"/>
      <c r="FRK86" s="4"/>
      <c r="FRL86" s="4"/>
      <c r="FRM86" s="4"/>
      <c r="FRN86" s="4"/>
      <c r="FRO86" s="4"/>
      <c r="FRP86" s="4"/>
      <c r="FRQ86" s="4"/>
      <c r="FRR86" s="4"/>
      <c r="FRS86" s="4"/>
      <c r="FRT86" s="4"/>
      <c r="FRU86" s="4"/>
      <c r="FRV86" s="4"/>
      <c r="FRW86" s="4"/>
      <c r="FRX86" s="4"/>
      <c r="FRY86" s="4"/>
      <c r="FRZ86" s="4"/>
      <c r="FSA86" s="4"/>
      <c r="FSB86" s="4"/>
      <c r="FSC86" s="4"/>
      <c r="FSD86" s="4"/>
      <c r="FSE86" s="4"/>
      <c r="FSF86" s="4"/>
      <c r="FSG86" s="4"/>
      <c r="FSH86" s="4"/>
      <c r="FSI86" s="4"/>
      <c r="FSJ86" s="4"/>
      <c r="FSK86" s="4"/>
      <c r="FSL86" s="4"/>
      <c r="FSM86" s="4"/>
      <c r="FSN86" s="4"/>
      <c r="FSO86" s="4"/>
      <c r="FSP86" s="4"/>
      <c r="FSQ86" s="4"/>
      <c r="FSR86" s="4"/>
      <c r="FSS86" s="4"/>
      <c r="FST86" s="4"/>
      <c r="FSU86" s="4"/>
      <c r="FSV86" s="4"/>
      <c r="FSW86" s="4"/>
      <c r="FSX86" s="4"/>
      <c r="FSY86" s="4"/>
      <c r="FSZ86" s="4"/>
      <c r="FTA86" s="4"/>
      <c r="FTB86" s="4"/>
      <c r="FTC86" s="4"/>
      <c r="FTD86" s="4"/>
      <c r="FTE86" s="4"/>
      <c r="FTF86" s="4"/>
      <c r="FTG86" s="4"/>
      <c r="FTH86" s="4"/>
      <c r="FTI86" s="4"/>
      <c r="FTJ86" s="4"/>
      <c r="FTK86" s="4"/>
      <c r="FTL86" s="4"/>
      <c r="FTM86" s="4"/>
      <c r="FTN86" s="4"/>
      <c r="FTO86" s="4"/>
      <c r="FTP86" s="4"/>
      <c r="FTQ86" s="4"/>
      <c r="FTR86" s="4"/>
      <c r="FTS86" s="4"/>
      <c r="FTT86" s="4"/>
      <c r="FTU86" s="4"/>
      <c r="FTV86" s="4"/>
      <c r="FTW86" s="4"/>
      <c r="FTX86" s="4"/>
      <c r="FTY86" s="4"/>
      <c r="FTZ86" s="4"/>
      <c r="FUA86" s="4"/>
      <c r="FUB86" s="4"/>
      <c r="FUC86" s="4"/>
      <c r="FUD86" s="4"/>
      <c r="FUE86" s="4"/>
      <c r="FUF86" s="4"/>
      <c r="FUG86" s="4"/>
      <c r="FUH86" s="4"/>
      <c r="FUI86" s="4"/>
      <c r="FUJ86" s="4"/>
      <c r="FUK86" s="4"/>
      <c r="FUL86" s="4"/>
      <c r="FUM86" s="4"/>
      <c r="FUN86" s="4"/>
      <c r="FUO86" s="4"/>
      <c r="FUP86" s="4"/>
      <c r="FUQ86" s="4"/>
      <c r="FUR86" s="4"/>
      <c r="FUS86" s="4"/>
      <c r="FUT86" s="4"/>
      <c r="FUU86" s="4"/>
      <c r="FUV86" s="4"/>
      <c r="FUW86" s="4"/>
      <c r="FUX86" s="4"/>
      <c r="FUY86" s="4"/>
      <c r="FUZ86" s="4"/>
      <c r="FVA86" s="4"/>
      <c r="FVB86" s="4"/>
      <c r="FVC86" s="4"/>
      <c r="FVD86" s="4"/>
      <c r="FVE86" s="4"/>
      <c r="FVF86" s="4"/>
      <c r="FVG86" s="4"/>
      <c r="FVH86" s="4"/>
      <c r="FVI86" s="4"/>
      <c r="FVJ86" s="4"/>
      <c r="FVK86" s="4"/>
      <c r="FVL86" s="4"/>
      <c r="FVM86" s="4"/>
      <c r="FVN86" s="4"/>
      <c r="FVO86" s="4"/>
      <c r="FVP86" s="4"/>
      <c r="FVQ86" s="4"/>
      <c r="FVR86" s="4"/>
      <c r="FVS86" s="4"/>
      <c r="FVT86" s="4"/>
      <c r="FVU86" s="4"/>
      <c r="FVV86" s="4"/>
      <c r="FVW86" s="4"/>
      <c r="FVX86" s="4"/>
      <c r="FVY86" s="4"/>
      <c r="FVZ86" s="4"/>
      <c r="FWA86" s="4"/>
      <c r="FWB86" s="4"/>
      <c r="FWC86" s="4"/>
      <c r="FWD86" s="4"/>
      <c r="FWE86" s="4"/>
      <c r="FWF86" s="4"/>
      <c r="FWG86" s="4"/>
      <c r="FWH86" s="4"/>
      <c r="FWI86" s="4"/>
      <c r="FWJ86" s="4"/>
      <c r="FWK86" s="4"/>
      <c r="FWL86" s="4"/>
      <c r="FWM86" s="4"/>
      <c r="FWN86" s="4"/>
      <c r="FWO86" s="4"/>
      <c r="FWP86" s="4"/>
      <c r="FWQ86" s="4"/>
      <c r="FWR86" s="4"/>
      <c r="FWS86" s="4"/>
      <c r="FWT86" s="4"/>
      <c r="FWU86" s="4"/>
      <c r="FWV86" s="4"/>
      <c r="FWW86" s="4"/>
      <c r="FWX86" s="4"/>
      <c r="FWY86" s="4"/>
      <c r="FWZ86" s="4"/>
      <c r="FXA86" s="4"/>
      <c r="FXB86" s="4"/>
      <c r="FXC86" s="4"/>
      <c r="FXD86" s="4"/>
      <c r="FXE86" s="4"/>
      <c r="FXF86" s="4"/>
      <c r="FXG86" s="4"/>
      <c r="FXH86" s="4"/>
      <c r="FXI86" s="4"/>
      <c r="FXJ86" s="4"/>
      <c r="FXK86" s="4"/>
      <c r="FXL86" s="4"/>
      <c r="FXM86" s="4"/>
      <c r="FXN86" s="4"/>
      <c r="FXO86" s="4"/>
      <c r="FXP86" s="4"/>
      <c r="FXQ86" s="4"/>
      <c r="FXR86" s="4"/>
      <c r="FXS86" s="4"/>
      <c r="FXT86" s="4"/>
      <c r="FXU86" s="4"/>
      <c r="FXV86" s="4"/>
      <c r="FXW86" s="4"/>
      <c r="FXX86" s="4"/>
      <c r="FXY86" s="4"/>
      <c r="FXZ86" s="4"/>
      <c r="FYA86" s="4"/>
      <c r="FYB86" s="4"/>
      <c r="FYC86" s="4"/>
      <c r="FYD86" s="4"/>
      <c r="FYE86" s="4"/>
      <c r="FYF86" s="4"/>
      <c r="FYG86" s="4"/>
      <c r="FYH86" s="4"/>
      <c r="FYI86" s="4"/>
      <c r="FYJ86" s="4"/>
      <c r="FYK86" s="4"/>
      <c r="FYL86" s="4"/>
      <c r="FYM86" s="4"/>
      <c r="FYN86" s="4"/>
      <c r="FYO86" s="4"/>
      <c r="FYP86" s="4"/>
      <c r="FYQ86" s="4"/>
      <c r="FYR86" s="4"/>
      <c r="FYS86" s="4"/>
      <c r="FYT86" s="4"/>
      <c r="FYU86" s="4"/>
      <c r="FYV86" s="4"/>
      <c r="FYW86" s="4"/>
      <c r="FYX86" s="4"/>
      <c r="FYY86" s="4"/>
      <c r="FYZ86" s="4"/>
      <c r="FZA86" s="4"/>
      <c r="FZB86" s="4"/>
      <c r="FZC86" s="4"/>
      <c r="FZD86" s="4"/>
      <c r="FZE86" s="4"/>
      <c r="FZF86" s="4"/>
      <c r="FZG86" s="4"/>
      <c r="FZH86" s="4"/>
      <c r="FZI86" s="4"/>
      <c r="FZJ86" s="4"/>
      <c r="FZK86" s="4"/>
      <c r="FZL86" s="4"/>
      <c r="FZM86" s="4"/>
      <c r="FZN86" s="4"/>
      <c r="FZO86" s="4"/>
      <c r="FZP86" s="4"/>
      <c r="FZQ86" s="4"/>
      <c r="FZR86" s="4"/>
      <c r="FZS86" s="4"/>
      <c r="FZT86" s="4"/>
      <c r="FZU86" s="4"/>
      <c r="FZV86" s="4"/>
      <c r="FZW86" s="4"/>
      <c r="FZX86" s="4"/>
      <c r="FZY86" s="4"/>
      <c r="FZZ86" s="4"/>
      <c r="GAA86" s="4"/>
      <c r="GAB86" s="4"/>
      <c r="GAC86" s="4"/>
      <c r="GAD86" s="4"/>
      <c r="GAE86" s="4"/>
      <c r="GAF86" s="4"/>
      <c r="GAG86" s="4"/>
      <c r="GAH86" s="4"/>
      <c r="GAI86" s="4"/>
      <c r="GAJ86" s="4"/>
      <c r="GAK86" s="4"/>
      <c r="GAL86" s="4"/>
      <c r="GAM86" s="4"/>
      <c r="GAN86" s="4"/>
      <c r="GAO86" s="4"/>
      <c r="GAP86" s="4"/>
      <c r="GAQ86" s="4"/>
      <c r="GAR86" s="4"/>
      <c r="GAS86" s="4"/>
      <c r="GAT86" s="4"/>
      <c r="GAU86" s="4"/>
      <c r="GAV86" s="4"/>
      <c r="GAW86" s="4"/>
      <c r="GAX86" s="4"/>
      <c r="GAY86" s="4"/>
      <c r="GAZ86" s="4"/>
      <c r="GBA86" s="4"/>
      <c r="GBB86" s="4"/>
      <c r="GBC86" s="4"/>
      <c r="GBD86" s="4"/>
      <c r="GBE86" s="4"/>
      <c r="GBF86" s="4"/>
      <c r="GBG86" s="4"/>
      <c r="GBH86" s="4"/>
      <c r="GBI86" s="4"/>
      <c r="GBJ86" s="4"/>
      <c r="GBK86" s="4"/>
      <c r="GBL86" s="4"/>
      <c r="GBM86" s="4"/>
      <c r="GBN86" s="4"/>
      <c r="GBO86" s="4"/>
      <c r="GBP86" s="4"/>
      <c r="GBQ86" s="4"/>
      <c r="GBR86" s="4"/>
      <c r="GBS86" s="4"/>
      <c r="GBT86" s="4"/>
      <c r="GBU86" s="4"/>
      <c r="GBV86" s="4"/>
      <c r="GBW86" s="4"/>
      <c r="GBX86" s="4"/>
      <c r="GBY86" s="4"/>
      <c r="GBZ86" s="4"/>
      <c r="GCA86" s="4"/>
      <c r="GCB86" s="4"/>
      <c r="GCC86" s="4"/>
      <c r="GCD86" s="4"/>
      <c r="GCE86" s="4"/>
      <c r="GCF86" s="4"/>
      <c r="GCG86" s="4"/>
      <c r="GCH86" s="4"/>
      <c r="GCI86" s="4"/>
      <c r="GCJ86" s="4"/>
      <c r="GCK86" s="4"/>
      <c r="GCL86" s="4"/>
      <c r="GCM86" s="4"/>
      <c r="GCN86" s="4"/>
      <c r="GCO86" s="4"/>
      <c r="GCP86" s="4"/>
      <c r="GCQ86" s="4"/>
      <c r="GCR86" s="4"/>
      <c r="GCS86" s="4"/>
      <c r="GCT86" s="4"/>
      <c r="GCU86" s="4"/>
      <c r="GCV86" s="4"/>
      <c r="GCW86" s="4"/>
      <c r="GCX86" s="4"/>
      <c r="GCY86" s="4"/>
      <c r="GCZ86" s="4"/>
      <c r="GDA86" s="4"/>
      <c r="GDB86" s="4"/>
      <c r="GDC86" s="4"/>
      <c r="GDD86" s="4"/>
      <c r="GDE86" s="4"/>
      <c r="GDF86" s="4"/>
      <c r="GDG86" s="4"/>
      <c r="GDH86" s="4"/>
      <c r="GDI86" s="4"/>
      <c r="GDJ86" s="4"/>
      <c r="GDK86" s="4"/>
      <c r="GDL86" s="4"/>
      <c r="GDM86" s="4"/>
      <c r="GDN86" s="4"/>
      <c r="GDO86" s="4"/>
      <c r="GDP86" s="4"/>
      <c r="GDQ86" s="4"/>
      <c r="GDR86" s="4"/>
      <c r="GDS86" s="4"/>
      <c r="GDT86" s="4"/>
      <c r="GDU86" s="4"/>
      <c r="GDV86" s="4"/>
      <c r="GDW86" s="4"/>
      <c r="GDX86" s="4"/>
      <c r="GDY86" s="4"/>
      <c r="GDZ86" s="4"/>
      <c r="GEA86" s="4"/>
      <c r="GEB86" s="4"/>
      <c r="GEC86" s="4"/>
      <c r="GED86" s="4"/>
      <c r="GEE86" s="4"/>
      <c r="GEF86" s="4"/>
      <c r="GEG86" s="4"/>
      <c r="GEH86" s="4"/>
      <c r="GEI86" s="4"/>
      <c r="GEJ86" s="4"/>
      <c r="GEK86" s="4"/>
      <c r="GEL86" s="4"/>
      <c r="GEM86" s="4"/>
      <c r="GEN86" s="4"/>
      <c r="GEO86" s="4"/>
      <c r="GEP86" s="4"/>
      <c r="GEQ86" s="4"/>
      <c r="GER86" s="4"/>
      <c r="GES86" s="4"/>
      <c r="GET86" s="4"/>
      <c r="GEU86" s="4"/>
      <c r="GEV86" s="4"/>
      <c r="GEW86" s="4"/>
      <c r="GEX86" s="4"/>
      <c r="GEY86" s="4"/>
      <c r="GEZ86" s="4"/>
      <c r="GFA86" s="4"/>
      <c r="GFB86" s="4"/>
      <c r="GFC86" s="4"/>
      <c r="GFD86" s="4"/>
      <c r="GFE86" s="4"/>
      <c r="GFF86" s="4"/>
      <c r="GFG86" s="4"/>
      <c r="GFH86" s="4"/>
      <c r="GFI86" s="4"/>
      <c r="GFJ86" s="4"/>
      <c r="GFK86" s="4"/>
      <c r="GFL86" s="4"/>
      <c r="GFM86" s="4"/>
      <c r="GFN86" s="4"/>
      <c r="GFO86" s="4"/>
      <c r="GFP86" s="4"/>
      <c r="GFQ86" s="4"/>
      <c r="GFR86" s="4"/>
      <c r="GFS86" s="4"/>
      <c r="GFT86" s="4"/>
      <c r="GFU86" s="4"/>
      <c r="GFV86" s="4"/>
      <c r="GFW86" s="4"/>
      <c r="GFX86" s="4"/>
      <c r="GFY86" s="4"/>
      <c r="GFZ86" s="4"/>
      <c r="GGA86" s="4"/>
      <c r="GGB86" s="4"/>
      <c r="GGC86" s="4"/>
      <c r="GGD86" s="4"/>
      <c r="GGE86" s="4"/>
      <c r="GGF86" s="4"/>
      <c r="GGG86" s="4"/>
      <c r="GGH86" s="4"/>
      <c r="GGI86" s="4"/>
      <c r="GGJ86" s="4"/>
      <c r="GGK86" s="4"/>
      <c r="GGL86" s="4"/>
      <c r="GGM86" s="4"/>
      <c r="GGN86" s="4"/>
      <c r="GGO86" s="4"/>
      <c r="GGP86" s="4"/>
      <c r="GGQ86" s="4"/>
      <c r="GGR86" s="4"/>
      <c r="GGS86" s="4"/>
      <c r="GGT86" s="4"/>
      <c r="GGU86" s="4"/>
      <c r="GGV86" s="4"/>
      <c r="GGW86" s="4"/>
      <c r="GGX86" s="4"/>
      <c r="GGY86" s="4"/>
      <c r="GGZ86" s="4"/>
      <c r="GHA86" s="4"/>
      <c r="GHB86" s="4"/>
      <c r="GHC86" s="4"/>
      <c r="GHD86" s="4"/>
      <c r="GHE86" s="4"/>
      <c r="GHF86" s="4"/>
      <c r="GHG86" s="4"/>
      <c r="GHH86" s="4"/>
      <c r="GHI86" s="4"/>
      <c r="GHJ86" s="4"/>
      <c r="GHK86" s="4"/>
      <c r="GHL86" s="4"/>
      <c r="GHM86" s="4"/>
      <c r="GHN86" s="4"/>
      <c r="GHO86" s="4"/>
      <c r="GHP86" s="4"/>
      <c r="GHQ86" s="4"/>
      <c r="GHR86" s="4"/>
      <c r="GHS86" s="4"/>
      <c r="GHT86" s="4"/>
      <c r="GHU86" s="4"/>
      <c r="GHV86" s="4"/>
      <c r="GHW86" s="4"/>
      <c r="GHX86" s="4"/>
      <c r="GHY86" s="4"/>
      <c r="GHZ86" s="4"/>
      <c r="GIA86" s="4"/>
      <c r="GIB86" s="4"/>
      <c r="GIC86" s="4"/>
      <c r="GID86" s="4"/>
      <c r="GIE86" s="4"/>
      <c r="GIF86" s="4"/>
      <c r="GIG86" s="4"/>
      <c r="GIH86" s="4"/>
      <c r="GII86" s="4"/>
      <c r="GIJ86" s="4"/>
      <c r="GIK86" s="4"/>
      <c r="GIL86" s="4"/>
      <c r="GIM86" s="4"/>
      <c r="GIN86" s="4"/>
      <c r="GIO86" s="4"/>
      <c r="GIP86" s="4"/>
      <c r="GIQ86" s="4"/>
      <c r="GIR86" s="4"/>
      <c r="GIS86" s="4"/>
      <c r="GIT86" s="4"/>
      <c r="GIU86" s="4"/>
      <c r="GIV86" s="4"/>
      <c r="GIW86" s="4"/>
      <c r="GIX86" s="4"/>
      <c r="GIY86" s="4"/>
      <c r="GIZ86" s="4"/>
      <c r="GJA86" s="4"/>
      <c r="GJB86" s="4"/>
      <c r="GJC86" s="4"/>
      <c r="GJD86" s="4"/>
      <c r="GJE86" s="4"/>
      <c r="GJF86" s="4"/>
      <c r="GJG86" s="4"/>
      <c r="GJH86" s="4"/>
      <c r="GJI86" s="4"/>
      <c r="GJJ86" s="4"/>
      <c r="GJK86" s="4"/>
      <c r="GJL86" s="4"/>
      <c r="GJM86" s="4"/>
      <c r="GJN86" s="4"/>
      <c r="GJO86" s="4"/>
      <c r="GJP86" s="4"/>
      <c r="GJQ86" s="4"/>
      <c r="GJR86" s="4"/>
      <c r="GJS86" s="4"/>
      <c r="GJT86" s="4"/>
      <c r="GJU86" s="4"/>
      <c r="GJV86" s="4"/>
      <c r="GJW86" s="4"/>
      <c r="GJX86" s="4"/>
      <c r="GJY86" s="4"/>
      <c r="GJZ86" s="4"/>
      <c r="GKA86" s="4"/>
      <c r="GKB86" s="4"/>
      <c r="GKC86" s="4"/>
      <c r="GKD86" s="4"/>
      <c r="GKE86" s="4"/>
      <c r="GKF86" s="4"/>
      <c r="GKG86" s="4"/>
      <c r="GKH86" s="4"/>
      <c r="GKI86" s="4"/>
      <c r="GKJ86" s="4"/>
      <c r="GKK86" s="4"/>
      <c r="GKL86" s="4"/>
      <c r="GKM86" s="4"/>
      <c r="GKN86" s="4"/>
      <c r="GKO86" s="4"/>
      <c r="GKP86" s="4"/>
      <c r="GKQ86" s="4"/>
      <c r="GKR86" s="4"/>
      <c r="GKS86" s="4"/>
      <c r="GKT86" s="4"/>
      <c r="GKU86" s="4"/>
      <c r="GKV86" s="4"/>
      <c r="GKW86" s="4"/>
      <c r="GKX86" s="4"/>
      <c r="GKY86" s="4"/>
      <c r="GKZ86" s="4"/>
      <c r="GLA86" s="4"/>
      <c r="GLB86" s="4"/>
      <c r="GLC86" s="4"/>
      <c r="GLD86" s="4"/>
      <c r="GLE86" s="4"/>
      <c r="GLF86" s="4"/>
      <c r="GLG86" s="4"/>
      <c r="GLH86" s="4"/>
      <c r="GLI86" s="4"/>
      <c r="GLJ86" s="4"/>
      <c r="GLK86" s="4"/>
      <c r="GLL86" s="4"/>
      <c r="GLM86" s="4"/>
      <c r="GLN86" s="4"/>
      <c r="GLO86" s="4"/>
      <c r="GLP86" s="4"/>
      <c r="GLQ86" s="4"/>
      <c r="GLR86" s="4"/>
      <c r="GLS86" s="4"/>
      <c r="GLT86" s="4"/>
      <c r="GLU86" s="4"/>
      <c r="GLV86" s="4"/>
      <c r="GLW86" s="4"/>
      <c r="GLX86" s="4"/>
      <c r="GLY86" s="4"/>
      <c r="GLZ86" s="4"/>
      <c r="GMA86" s="4"/>
      <c r="GMB86" s="4"/>
      <c r="GMC86" s="4"/>
      <c r="GMD86" s="4"/>
      <c r="GME86" s="4"/>
      <c r="GMF86" s="4"/>
      <c r="GMG86" s="4"/>
      <c r="GMH86" s="4"/>
      <c r="GMI86" s="4"/>
      <c r="GMJ86" s="4"/>
      <c r="GMK86" s="4"/>
      <c r="GML86" s="4"/>
      <c r="GMM86" s="4"/>
      <c r="GMN86" s="4"/>
      <c r="GMO86" s="4"/>
      <c r="GMP86" s="4"/>
      <c r="GMQ86" s="4"/>
      <c r="GMR86" s="4"/>
      <c r="GMS86" s="4"/>
      <c r="GMT86" s="4"/>
      <c r="GMU86" s="4"/>
      <c r="GMV86" s="4"/>
      <c r="GMW86" s="4"/>
      <c r="GMX86" s="4"/>
      <c r="GMY86" s="4"/>
      <c r="GMZ86" s="4"/>
      <c r="GNA86" s="4"/>
      <c r="GNB86" s="4"/>
      <c r="GNC86" s="4"/>
      <c r="GND86" s="4"/>
      <c r="GNE86" s="4"/>
      <c r="GNF86" s="4"/>
      <c r="GNG86" s="4"/>
      <c r="GNH86" s="4"/>
      <c r="GNI86" s="4"/>
      <c r="GNJ86" s="4"/>
      <c r="GNK86" s="4"/>
      <c r="GNL86" s="4"/>
      <c r="GNM86" s="4"/>
      <c r="GNN86" s="4"/>
      <c r="GNO86" s="4"/>
      <c r="GNP86" s="4"/>
      <c r="GNQ86" s="4"/>
      <c r="GNR86" s="4"/>
      <c r="GNS86" s="4"/>
      <c r="GNT86" s="4"/>
      <c r="GNU86" s="4"/>
      <c r="GNV86" s="4"/>
      <c r="GNW86" s="4"/>
      <c r="GNX86" s="4"/>
      <c r="GNY86" s="4"/>
      <c r="GNZ86" s="4"/>
      <c r="GOA86" s="4"/>
      <c r="GOB86" s="4"/>
      <c r="GOC86" s="4"/>
      <c r="GOD86" s="4"/>
      <c r="GOE86" s="4"/>
      <c r="GOF86" s="4"/>
      <c r="GOG86" s="4"/>
      <c r="GOH86" s="4"/>
      <c r="GOI86" s="4"/>
      <c r="GOJ86" s="4"/>
      <c r="GOK86" s="4"/>
      <c r="GOL86" s="4"/>
      <c r="GOM86" s="4"/>
      <c r="GON86" s="4"/>
      <c r="GOO86" s="4"/>
      <c r="GOP86" s="4"/>
      <c r="GOQ86" s="4"/>
      <c r="GOR86" s="4"/>
      <c r="GOS86" s="4"/>
      <c r="GOT86" s="4"/>
      <c r="GOU86" s="4"/>
      <c r="GOV86" s="4"/>
      <c r="GOW86" s="4"/>
      <c r="GOX86" s="4"/>
      <c r="GOY86" s="4"/>
      <c r="GOZ86" s="4"/>
      <c r="GPA86" s="4"/>
      <c r="GPB86" s="4"/>
      <c r="GPC86" s="4"/>
      <c r="GPD86" s="4"/>
      <c r="GPE86" s="4"/>
      <c r="GPF86" s="4"/>
      <c r="GPG86" s="4"/>
      <c r="GPH86" s="4"/>
      <c r="GPI86" s="4"/>
      <c r="GPJ86" s="4"/>
      <c r="GPK86" s="4"/>
      <c r="GPL86" s="4"/>
      <c r="GPM86" s="4"/>
      <c r="GPN86" s="4"/>
      <c r="GPO86" s="4"/>
      <c r="GPP86" s="4"/>
      <c r="GPQ86" s="4"/>
      <c r="GPR86" s="4"/>
      <c r="GPS86" s="4"/>
      <c r="GPT86" s="4"/>
      <c r="GPU86" s="4"/>
      <c r="GPV86" s="4"/>
      <c r="GPW86" s="4"/>
      <c r="GPX86" s="4"/>
      <c r="GPY86" s="4"/>
      <c r="GPZ86" s="4"/>
      <c r="GQA86" s="4"/>
      <c r="GQB86" s="4"/>
      <c r="GQC86" s="4"/>
      <c r="GQD86" s="4"/>
      <c r="GQE86" s="4"/>
      <c r="GQF86" s="4"/>
      <c r="GQG86" s="4"/>
      <c r="GQH86" s="4"/>
      <c r="GQI86" s="4"/>
      <c r="GQJ86" s="4"/>
      <c r="GQK86" s="4"/>
      <c r="GQL86" s="4"/>
      <c r="GQM86" s="4"/>
      <c r="GQN86" s="4"/>
      <c r="GQO86" s="4"/>
      <c r="GQP86" s="4"/>
      <c r="GQQ86" s="4"/>
      <c r="GQR86" s="4"/>
      <c r="GQS86" s="4"/>
      <c r="GQT86" s="4"/>
      <c r="GQU86" s="4"/>
      <c r="GQV86" s="4"/>
      <c r="GQW86" s="4"/>
      <c r="GQX86" s="4"/>
      <c r="GQY86" s="4"/>
      <c r="GQZ86" s="4"/>
      <c r="GRA86" s="4"/>
      <c r="GRB86" s="4"/>
      <c r="GRC86" s="4"/>
      <c r="GRD86" s="4"/>
      <c r="GRE86" s="4"/>
      <c r="GRF86" s="4"/>
      <c r="GRG86" s="4"/>
      <c r="GRH86" s="4"/>
      <c r="GRI86" s="4"/>
      <c r="GRJ86" s="4"/>
      <c r="GRK86" s="4"/>
      <c r="GRL86" s="4"/>
      <c r="GRM86" s="4"/>
      <c r="GRN86" s="4"/>
      <c r="GRO86" s="4"/>
      <c r="GRP86" s="4"/>
      <c r="GRQ86" s="4"/>
      <c r="GRR86" s="4"/>
      <c r="GRS86" s="4"/>
      <c r="GRT86" s="4"/>
      <c r="GRU86" s="4"/>
      <c r="GRV86" s="4"/>
      <c r="GRW86" s="4"/>
      <c r="GRX86" s="4"/>
      <c r="GRY86" s="4"/>
      <c r="GRZ86" s="4"/>
      <c r="GSA86" s="4"/>
      <c r="GSB86" s="4"/>
      <c r="GSC86" s="4"/>
      <c r="GSD86" s="4"/>
      <c r="GSE86" s="4"/>
      <c r="GSF86" s="4"/>
      <c r="GSG86" s="4"/>
      <c r="GSH86" s="4"/>
      <c r="GSI86" s="4"/>
      <c r="GSJ86" s="4"/>
      <c r="GSK86" s="4"/>
      <c r="GSL86" s="4"/>
      <c r="GSM86" s="4"/>
      <c r="GSN86" s="4"/>
      <c r="GSO86" s="4"/>
      <c r="GSP86" s="4"/>
      <c r="GSQ86" s="4"/>
      <c r="GSR86" s="4"/>
      <c r="GSS86" s="4"/>
      <c r="GST86" s="4"/>
      <c r="GSU86" s="4"/>
      <c r="GSV86" s="4"/>
      <c r="GSW86" s="4"/>
      <c r="GSX86" s="4"/>
      <c r="GSY86" s="4"/>
      <c r="GSZ86" s="4"/>
      <c r="GTA86" s="4"/>
      <c r="GTB86" s="4"/>
      <c r="GTC86" s="4"/>
      <c r="GTD86" s="4"/>
      <c r="GTE86" s="4"/>
      <c r="GTF86" s="4"/>
      <c r="GTG86" s="4"/>
      <c r="GTH86" s="4"/>
      <c r="GTI86" s="4"/>
      <c r="GTJ86" s="4"/>
      <c r="GTK86" s="4"/>
      <c r="GTL86" s="4"/>
      <c r="GTM86" s="4"/>
      <c r="GTN86" s="4"/>
      <c r="GTO86" s="4"/>
      <c r="GTP86" s="4"/>
      <c r="GTQ86" s="4"/>
      <c r="GTR86" s="4"/>
      <c r="GTS86" s="4"/>
      <c r="GTT86" s="4"/>
      <c r="GTU86" s="4"/>
      <c r="GTV86" s="4"/>
      <c r="GTW86" s="4"/>
      <c r="GTX86" s="4"/>
      <c r="GTY86" s="4"/>
      <c r="GTZ86" s="4"/>
      <c r="GUA86" s="4"/>
      <c r="GUB86" s="4"/>
      <c r="GUC86" s="4"/>
      <c r="GUD86" s="4"/>
      <c r="GUE86" s="4"/>
      <c r="GUF86" s="4"/>
      <c r="GUG86" s="4"/>
      <c r="GUH86" s="4"/>
      <c r="GUI86" s="4"/>
      <c r="GUJ86" s="4"/>
      <c r="GUK86" s="4"/>
      <c r="GUL86" s="4"/>
      <c r="GUM86" s="4"/>
      <c r="GUN86" s="4"/>
      <c r="GUO86" s="4"/>
      <c r="GUP86" s="4"/>
      <c r="GUQ86" s="4"/>
      <c r="GUR86" s="4"/>
      <c r="GUS86" s="4"/>
      <c r="GUT86" s="4"/>
      <c r="GUU86" s="4"/>
      <c r="GUV86" s="4"/>
      <c r="GUW86" s="4"/>
      <c r="GUX86" s="4"/>
      <c r="GUY86" s="4"/>
      <c r="GUZ86" s="4"/>
      <c r="GVA86" s="4"/>
      <c r="GVB86" s="4"/>
      <c r="GVC86" s="4"/>
      <c r="GVD86" s="4"/>
      <c r="GVE86" s="4"/>
      <c r="GVF86" s="4"/>
      <c r="GVG86" s="4"/>
      <c r="GVH86" s="4"/>
      <c r="GVI86" s="4"/>
      <c r="GVJ86" s="4"/>
      <c r="GVK86" s="4"/>
      <c r="GVL86" s="4"/>
      <c r="GVM86" s="4"/>
      <c r="GVN86" s="4"/>
      <c r="GVO86" s="4"/>
      <c r="GVP86" s="4"/>
      <c r="GVQ86" s="4"/>
      <c r="GVR86" s="4"/>
      <c r="GVS86" s="4"/>
      <c r="GVT86" s="4"/>
      <c r="GVU86" s="4"/>
      <c r="GVV86" s="4"/>
      <c r="GVW86" s="4"/>
      <c r="GVX86" s="4"/>
      <c r="GVY86" s="4"/>
      <c r="GVZ86" s="4"/>
      <c r="GWA86" s="4"/>
      <c r="GWB86" s="4"/>
      <c r="GWC86" s="4"/>
      <c r="GWD86" s="4"/>
      <c r="GWE86" s="4"/>
      <c r="GWF86" s="4"/>
      <c r="GWG86" s="4"/>
      <c r="GWH86" s="4"/>
      <c r="GWI86" s="4"/>
      <c r="GWJ86" s="4"/>
      <c r="GWK86" s="4"/>
      <c r="GWL86" s="4"/>
      <c r="GWM86" s="4"/>
      <c r="GWN86" s="4"/>
      <c r="GWO86" s="4"/>
      <c r="GWP86" s="4"/>
      <c r="GWQ86" s="4"/>
      <c r="GWR86" s="4"/>
      <c r="GWS86" s="4"/>
      <c r="GWT86" s="4"/>
      <c r="GWU86" s="4"/>
      <c r="GWV86" s="4"/>
      <c r="GWW86" s="4"/>
      <c r="GWX86" s="4"/>
      <c r="GWY86" s="4"/>
      <c r="GWZ86" s="4"/>
      <c r="GXA86" s="4"/>
      <c r="GXB86" s="4"/>
      <c r="GXC86" s="4"/>
      <c r="GXD86" s="4"/>
      <c r="GXE86" s="4"/>
      <c r="GXF86" s="4"/>
      <c r="GXG86" s="4"/>
      <c r="GXH86" s="4"/>
      <c r="GXI86" s="4"/>
      <c r="GXJ86" s="4"/>
      <c r="GXK86" s="4"/>
      <c r="GXL86" s="4"/>
      <c r="GXM86" s="4"/>
      <c r="GXN86" s="4"/>
      <c r="GXO86" s="4"/>
      <c r="GXP86" s="4"/>
      <c r="GXQ86" s="4"/>
      <c r="GXR86" s="4"/>
      <c r="GXS86" s="4"/>
      <c r="GXT86" s="4"/>
      <c r="GXU86" s="4"/>
      <c r="GXV86" s="4"/>
      <c r="GXW86" s="4"/>
      <c r="GXX86" s="4"/>
      <c r="GXY86" s="4"/>
      <c r="GXZ86" s="4"/>
      <c r="GYA86" s="4"/>
      <c r="GYB86" s="4"/>
      <c r="GYC86" s="4"/>
      <c r="GYD86" s="4"/>
      <c r="GYE86" s="4"/>
      <c r="GYF86" s="4"/>
      <c r="GYG86" s="4"/>
      <c r="GYH86" s="4"/>
      <c r="GYI86" s="4"/>
      <c r="GYJ86" s="4"/>
      <c r="GYK86" s="4"/>
      <c r="GYL86" s="4"/>
      <c r="GYM86" s="4"/>
      <c r="GYN86" s="4"/>
      <c r="GYO86" s="4"/>
      <c r="GYP86" s="4"/>
      <c r="GYQ86" s="4"/>
      <c r="GYR86" s="4"/>
      <c r="GYS86" s="4"/>
      <c r="GYT86" s="4"/>
      <c r="GYU86" s="4"/>
      <c r="GYV86" s="4"/>
      <c r="GYW86" s="4"/>
      <c r="GYX86" s="4"/>
      <c r="GYY86" s="4"/>
      <c r="GYZ86" s="4"/>
      <c r="GZA86" s="4"/>
      <c r="GZB86" s="4"/>
      <c r="GZC86" s="4"/>
      <c r="GZD86" s="4"/>
      <c r="GZE86" s="4"/>
      <c r="GZF86" s="4"/>
      <c r="GZG86" s="4"/>
      <c r="GZH86" s="4"/>
      <c r="GZI86" s="4"/>
      <c r="GZJ86" s="4"/>
      <c r="GZK86" s="4"/>
      <c r="GZL86" s="4"/>
      <c r="GZM86" s="4"/>
      <c r="GZN86" s="4"/>
      <c r="GZO86" s="4"/>
      <c r="GZP86" s="4"/>
      <c r="GZQ86" s="4"/>
      <c r="GZR86" s="4"/>
      <c r="GZS86" s="4"/>
      <c r="GZT86" s="4"/>
      <c r="GZU86" s="4"/>
      <c r="GZV86" s="4"/>
      <c r="GZW86" s="4"/>
      <c r="GZX86" s="4"/>
      <c r="GZY86" s="4"/>
      <c r="GZZ86" s="4"/>
      <c r="HAA86" s="4"/>
      <c r="HAB86" s="4"/>
      <c r="HAC86" s="4"/>
      <c r="HAD86" s="4"/>
      <c r="HAE86" s="4"/>
      <c r="HAF86" s="4"/>
      <c r="HAG86" s="4"/>
      <c r="HAH86" s="4"/>
      <c r="HAI86" s="4"/>
      <c r="HAJ86" s="4"/>
      <c r="HAK86" s="4"/>
      <c r="HAL86" s="4"/>
      <c r="HAM86" s="4"/>
      <c r="HAN86" s="4"/>
      <c r="HAO86" s="4"/>
      <c r="HAP86" s="4"/>
      <c r="HAQ86" s="4"/>
      <c r="HAR86" s="4"/>
      <c r="HAS86" s="4"/>
      <c r="HAT86" s="4"/>
      <c r="HAU86" s="4"/>
      <c r="HAV86" s="4"/>
      <c r="HAW86" s="4"/>
      <c r="HAX86" s="4"/>
      <c r="HAY86" s="4"/>
      <c r="HAZ86" s="4"/>
      <c r="HBA86" s="4"/>
      <c r="HBB86" s="4"/>
      <c r="HBC86" s="4"/>
      <c r="HBD86" s="4"/>
      <c r="HBE86" s="4"/>
      <c r="HBF86" s="4"/>
      <c r="HBG86" s="4"/>
      <c r="HBH86" s="4"/>
      <c r="HBI86" s="4"/>
      <c r="HBJ86" s="4"/>
      <c r="HBK86" s="4"/>
      <c r="HBL86" s="4"/>
      <c r="HBM86" s="4"/>
      <c r="HBN86" s="4"/>
      <c r="HBO86" s="4"/>
      <c r="HBP86" s="4"/>
      <c r="HBQ86" s="4"/>
      <c r="HBR86" s="4"/>
      <c r="HBS86" s="4"/>
      <c r="HBT86" s="4"/>
      <c r="HBU86" s="4"/>
      <c r="HBV86" s="4"/>
      <c r="HBW86" s="4"/>
      <c r="HBX86" s="4"/>
      <c r="HBY86" s="4"/>
      <c r="HBZ86" s="4"/>
      <c r="HCA86" s="4"/>
      <c r="HCB86" s="4"/>
      <c r="HCC86" s="4"/>
      <c r="HCD86" s="4"/>
      <c r="HCE86" s="4"/>
      <c r="HCF86" s="4"/>
      <c r="HCG86" s="4"/>
      <c r="HCH86" s="4"/>
      <c r="HCI86" s="4"/>
      <c r="HCJ86" s="4"/>
      <c r="HCK86" s="4"/>
      <c r="HCL86" s="4"/>
      <c r="HCM86" s="4"/>
      <c r="HCN86" s="4"/>
      <c r="HCO86" s="4"/>
      <c r="HCP86" s="4"/>
      <c r="HCQ86" s="4"/>
      <c r="HCR86" s="4"/>
      <c r="HCS86" s="4"/>
      <c r="HCT86" s="4"/>
      <c r="HCU86" s="4"/>
      <c r="HCV86" s="4"/>
      <c r="HCW86" s="4"/>
      <c r="HCX86" s="4"/>
      <c r="HCY86" s="4"/>
      <c r="HCZ86" s="4"/>
      <c r="HDA86" s="4"/>
      <c r="HDB86" s="4"/>
      <c r="HDC86" s="4"/>
      <c r="HDD86" s="4"/>
      <c r="HDE86" s="4"/>
      <c r="HDF86" s="4"/>
      <c r="HDG86" s="4"/>
      <c r="HDH86" s="4"/>
      <c r="HDI86" s="4"/>
      <c r="HDJ86" s="4"/>
      <c r="HDK86" s="4"/>
      <c r="HDL86" s="4"/>
      <c r="HDM86" s="4"/>
      <c r="HDN86" s="4"/>
      <c r="HDO86" s="4"/>
      <c r="HDP86" s="4"/>
      <c r="HDQ86" s="4"/>
      <c r="HDR86" s="4"/>
      <c r="HDS86" s="4"/>
      <c r="HDT86" s="4"/>
      <c r="HDU86" s="4"/>
      <c r="HDV86" s="4"/>
      <c r="HDW86" s="4"/>
      <c r="HDX86" s="4"/>
      <c r="HDY86" s="4"/>
      <c r="HDZ86" s="4"/>
      <c r="HEA86" s="4"/>
      <c r="HEB86" s="4"/>
      <c r="HEC86" s="4"/>
      <c r="HED86" s="4"/>
      <c r="HEE86" s="4"/>
      <c r="HEF86" s="4"/>
      <c r="HEG86" s="4"/>
      <c r="HEH86" s="4"/>
      <c r="HEI86" s="4"/>
      <c r="HEJ86" s="4"/>
      <c r="HEK86" s="4"/>
      <c r="HEL86" s="4"/>
      <c r="HEM86" s="4"/>
      <c r="HEN86" s="4"/>
      <c r="HEO86" s="4"/>
      <c r="HEP86" s="4"/>
      <c r="HEQ86" s="4"/>
      <c r="HER86" s="4"/>
      <c r="HES86" s="4"/>
      <c r="HET86" s="4"/>
      <c r="HEU86" s="4"/>
      <c r="HEV86" s="4"/>
      <c r="HEW86" s="4"/>
      <c r="HEX86" s="4"/>
      <c r="HEY86" s="4"/>
      <c r="HEZ86" s="4"/>
      <c r="HFA86" s="4"/>
      <c r="HFB86" s="4"/>
      <c r="HFC86" s="4"/>
      <c r="HFD86" s="4"/>
      <c r="HFE86" s="4"/>
      <c r="HFF86" s="4"/>
      <c r="HFG86" s="4"/>
      <c r="HFH86" s="4"/>
      <c r="HFI86" s="4"/>
      <c r="HFJ86" s="4"/>
      <c r="HFK86" s="4"/>
      <c r="HFL86" s="4"/>
      <c r="HFM86" s="4"/>
      <c r="HFN86" s="4"/>
      <c r="HFO86" s="4"/>
      <c r="HFP86" s="4"/>
      <c r="HFQ86" s="4"/>
      <c r="HFR86" s="4"/>
      <c r="HFS86" s="4"/>
      <c r="HFT86" s="4"/>
      <c r="HFU86" s="4"/>
      <c r="HFV86" s="4"/>
      <c r="HFW86" s="4"/>
      <c r="HFX86" s="4"/>
      <c r="HFY86" s="4"/>
      <c r="HFZ86" s="4"/>
      <c r="HGA86" s="4"/>
      <c r="HGB86" s="4"/>
      <c r="HGC86" s="4"/>
      <c r="HGD86" s="4"/>
      <c r="HGE86" s="4"/>
      <c r="HGF86" s="4"/>
      <c r="HGG86" s="4"/>
      <c r="HGH86" s="4"/>
      <c r="HGI86" s="4"/>
      <c r="HGJ86" s="4"/>
      <c r="HGK86" s="4"/>
      <c r="HGL86" s="4"/>
      <c r="HGM86" s="4"/>
      <c r="HGN86" s="4"/>
      <c r="HGO86" s="4"/>
      <c r="HGP86" s="4"/>
      <c r="HGQ86" s="4"/>
      <c r="HGR86" s="4"/>
      <c r="HGS86" s="4"/>
      <c r="HGT86" s="4"/>
      <c r="HGU86" s="4"/>
      <c r="HGV86" s="4"/>
      <c r="HGW86" s="4"/>
      <c r="HGX86" s="4"/>
      <c r="HGY86" s="4"/>
      <c r="HGZ86" s="4"/>
      <c r="HHA86" s="4"/>
      <c r="HHB86" s="4"/>
      <c r="HHC86" s="4"/>
      <c r="HHD86" s="4"/>
      <c r="HHE86" s="4"/>
      <c r="HHF86" s="4"/>
      <c r="HHG86" s="4"/>
      <c r="HHH86" s="4"/>
      <c r="HHI86" s="4"/>
      <c r="HHJ86" s="4"/>
      <c r="HHK86" s="4"/>
      <c r="HHL86" s="4"/>
      <c r="HHM86" s="4"/>
      <c r="HHN86" s="4"/>
      <c r="HHO86" s="4"/>
      <c r="HHP86" s="4"/>
      <c r="HHQ86" s="4"/>
      <c r="HHR86" s="4"/>
      <c r="HHS86" s="4"/>
      <c r="HHT86" s="4"/>
      <c r="HHU86" s="4"/>
      <c r="HHV86" s="4"/>
      <c r="HHW86" s="4"/>
      <c r="HHX86" s="4"/>
      <c r="HHY86" s="4"/>
      <c r="HHZ86" s="4"/>
      <c r="HIA86" s="4"/>
      <c r="HIB86" s="4"/>
      <c r="HIC86" s="4"/>
      <c r="HID86" s="4"/>
      <c r="HIE86" s="4"/>
      <c r="HIF86" s="4"/>
      <c r="HIG86" s="4"/>
      <c r="HIH86" s="4"/>
      <c r="HII86" s="4"/>
      <c r="HIJ86" s="4"/>
      <c r="HIK86" s="4"/>
      <c r="HIL86" s="4"/>
      <c r="HIM86" s="4"/>
      <c r="HIN86" s="4"/>
      <c r="HIO86" s="4"/>
      <c r="HIP86" s="4"/>
      <c r="HIQ86" s="4"/>
      <c r="HIR86" s="4"/>
      <c r="HIS86" s="4"/>
      <c r="HIT86" s="4"/>
      <c r="HIU86" s="4"/>
      <c r="HIV86" s="4"/>
      <c r="HIW86" s="4"/>
      <c r="HIX86" s="4"/>
      <c r="HIY86" s="4"/>
      <c r="HIZ86" s="4"/>
      <c r="HJA86" s="4"/>
      <c r="HJB86" s="4"/>
      <c r="HJC86" s="4"/>
      <c r="HJD86" s="4"/>
      <c r="HJE86" s="4"/>
      <c r="HJF86" s="4"/>
      <c r="HJG86" s="4"/>
      <c r="HJH86" s="4"/>
      <c r="HJI86" s="4"/>
      <c r="HJJ86" s="4"/>
      <c r="HJK86" s="4"/>
      <c r="HJL86" s="4"/>
      <c r="HJM86" s="4"/>
      <c r="HJN86" s="4"/>
      <c r="HJO86" s="4"/>
      <c r="HJP86" s="4"/>
      <c r="HJQ86" s="4"/>
      <c r="HJR86" s="4"/>
      <c r="HJS86" s="4"/>
      <c r="HJT86" s="4"/>
      <c r="HJU86" s="4"/>
      <c r="HJV86" s="4"/>
      <c r="HJW86" s="4"/>
      <c r="HJX86" s="4"/>
      <c r="HJY86" s="4"/>
      <c r="HJZ86" s="4"/>
      <c r="HKA86" s="4"/>
      <c r="HKB86" s="4"/>
      <c r="HKC86" s="4"/>
      <c r="HKD86" s="4"/>
      <c r="HKE86" s="4"/>
      <c r="HKF86" s="4"/>
      <c r="HKG86" s="4"/>
      <c r="HKH86" s="4"/>
      <c r="HKI86" s="4"/>
      <c r="HKJ86" s="4"/>
      <c r="HKK86" s="4"/>
      <c r="HKL86" s="4"/>
      <c r="HKM86" s="4"/>
      <c r="HKN86" s="4"/>
      <c r="HKO86" s="4"/>
      <c r="HKP86" s="4"/>
      <c r="HKQ86" s="4"/>
      <c r="HKR86" s="4"/>
      <c r="HKS86" s="4"/>
      <c r="HKT86" s="4"/>
      <c r="HKU86" s="4"/>
      <c r="HKV86" s="4"/>
      <c r="HKW86" s="4"/>
      <c r="HKX86" s="4"/>
      <c r="HKY86" s="4"/>
      <c r="HKZ86" s="4"/>
      <c r="HLA86" s="4"/>
      <c r="HLB86" s="4"/>
      <c r="HLC86" s="4"/>
      <c r="HLD86" s="4"/>
      <c r="HLE86" s="4"/>
      <c r="HLF86" s="4"/>
      <c r="HLG86" s="4"/>
      <c r="HLH86" s="4"/>
      <c r="HLI86" s="4"/>
      <c r="HLJ86" s="4"/>
      <c r="HLK86" s="4"/>
      <c r="HLL86" s="4"/>
      <c r="HLM86" s="4"/>
      <c r="HLN86" s="4"/>
      <c r="HLO86" s="4"/>
      <c r="HLP86" s="4"/>
      <c r="HLQ86" s="4"/>
      <c r="HLR86" s="4"/>
      <c r="HLS86" s="4"/>
      <c r="HLT86" s="4"/>
      <c r="HLU86" s="4"/>
      <c r="HLV86" s="4"/>
      <c r="HLW86" s="4"/>
      <c r="HLX86" s="4"/>
      <c r="HLY86" s="4"/>
      <c r="HLZ86" s="4"/>
      <c r="HMA86" s="4"/>
      <c r="HMB86" s="4"/>
      <c r="HMC86" s="4"/>
      <c r="HMD86" s="4"/>
      <c r="HME86" s="4"/>
      <c r="HMF86" s="4"/>
      <c r="HMG86" s="4"/>
      <c r="HMH86" s="4"/>
      <c r="HMI86" s="4"/>
      <c r="HMJ86" s="4"/>
      <c r="HMK86" s="4"/>
      <c r="HML86" s="4"/>
      <c r="HMM86" s="4"/>
      <c r="HMN86" s="4"/>
      <c r="HMO86" s="4"/>
      <c r="HMP86" s="4"/>
      <c r="HMQ86" s="4"/>
      <c r="HMR86" s="4"/>
      <c r="HMS86" s="4"/>
      <c r="HMT86" s="4"/>
      <c r="HMU86" s="4"/>
      <c r="HMV86" s="4"/>
      <c r="HMW86" s="4"/>
      <c r="HMX86" s="4"/>
      <c r="HMY86" s="4"/>
      <c r="HMZ86" s="4"/>
      <c r="HNA86" s="4"/>
      <c r="HNB86" s="4"/>
      <c r="HNC86" s="4"/>
      <c r="HND86" s="4"/>
      <c r="HNE86" s="4"/>
      <c r="HNF86" s="4"/>
      <c r="HNG86" s="4"/>
      <c r="HNH86" s="4"/>
      <c r="HNI86" s="4"/>
      <c r="HNJ86" s="4"/>
      <c r="HNK86" s="4"/>
      <c r="HNL86" s="4"/>
      <c r="HNM86" s="4"/>
      <c r="HNN86" s="4"/>
      <c r="HNO86" s="4"/>
      <c r="HNP86" s="4"/>
      <c r="HNQ86" s="4"/>
      <c r="HNR86" s="4"/>
      <c r="HNS86" s="4"/>
      <c r="HNT86" s="4"/>
      <c r="HNU86" s="4"/>
      <c r="HNV86" s="4"/>
      <c r="HNW86" s="4"/>
      <c r="HNX86" s="4"/>
      <c r="HNY86" s="4"/>
      <c r="HNZ86" s="4"/>
      <c r="HOA86" s="4"/>
      <c r="HOB86" s="4"/>
      <c r="HOC86" s="4"/>
      <c r="HOD86" s="4"/>
      <c r="HOE86" s="4"/>
      <c r="HOF86" s="4"/>
      <c r="HOG86" s="4"/>
      <c r="HOH86" s="4"/>
      <c r="HOI86" s="4"/>
      <c r="HOJ86" s="4"/>
      <c r="HOK86" s="4"/>
      <c r="HOL86" s="4"/>
      <c r="HOM86" s="4"/>
      <c r="HON86" s="4"/>
      <c r="HOO86" s="4"/>
      <c r="HOP86" s="4"/>
      <c r="HOQ86" s="4"/>
      <c r="HOR86" s="4"/>
      <c r="HOS86" s="4"/>
      <c r="HOT86" s="4"/>
      <c r="HOU86" s="4"/>
      <c r="HOV86" s="4"/>
      <c r="HOW86" s="4"/>
      <c r="HOX86" s="4"/>
      <c r="HOY86" s="4"/>
      <c r="HOZ86" s="4"/>
      <c r="HPA86" s="4"/>
      <c r="HPB86" s="4"/>
      <c r="HPC86" s="4"/>
      <c r="HPD86" s="4"/>
      <c r="HPE86" s="4"/>
      <c r="HPF86" s="4"/>
      <c r="HPG86" s="4"/>
      <c r="HPH86" s="4"/>
      <c r="HPI86" s="4"/>
      <c r="HPJ86" s="4"/>
      <c r="HPK86" s="4"/>
      <c r="HPL86" s="4"/>
      <c r="HPM86" s="4"/>
      <c r="HPN86" s="4"/>
      <c r="HPO86" s="4"/>
      <c r="HPP86" s="4"/>
      <c r="HPQ86" s="4"/>
      <c r="HPR86" s="4"/>
      <c r="HPS86" s="4"/>
      <c r="HPT86" s="4"/>
      <c r="HPU86" s="4"/>
      <c r="HPV86" s="4"/>
      <c r="HPW86" s="4"/>
      <c r="HPX86" s="4"/>
      <c r="HPY86" s="4"/>
      <c r="HPZ86" s="4"/>
      <c r="HQA86" s="4"/>
      <c r="HQB86" s="4"/>
      <c r="HQC86" s="4"/>
      <c r="HQD86" s="4"/>
      <c r="HQE86" s="4"/>
      <c r="HQF86" s="4"/>
      <c r="HQG86" s="4"/>
      <c r="HQH86" s="4"/>
      <c r="HQI86" s="4"/>
      <c r="HQJ86" s="4"/>
      <c r="HQK86" s="4"/>
      <c r="HQL86" s="4"/>
      <c r="HQM86" s="4"/>
      <c r="HQN86" s="4"/>
      <c r="HQO86" s="4"/>
      <c r="HQP86" s="4"/>
      <c r="HQQ86" s="4"/>
      <c r="HQR86" s="4"/>
      <c r="HQS86" s="4"/>
      <c r="HQT86" s="4"/>
      <c r="HQU86" s="4"/>
      <c r="HQV86" s="4"/>
      <c r="HQW86" s="4"/>
      <c r="HQX86" s="4"/>
      <c r="HQY86" s="4"/>
      <c r="HQZ86" s="4"/>
      <c r="HRA86" s="4"/>
      <c r="HRB86" s="4"/>
      <c r="HRC86" s="4"/>
      <c r="HRD86" s="4"/>
      <c r="HRE86" s="4"/>
      <c r="HRF86" s="4"/>
      <c r="HRG86" s="4"/>
      <c r="HRH86" s="4"/>
      <c r="HRI86" s="4"/>
      <c r="HRJ86" s="4"/>
      <c r="HRK86" s="4"/>
      <c r="HRL86" s="4"/>
      <c r="HRM86" s="4"/>
      <c r="HRN86" s="4"/>
      <c r="HRO86" s="4"/>
      <c r="HRP86" s="4"/>
      <c r="HRQ86" s="4"/>
      <c r="HRR86" s="4"/>
      <c r="HRS86" s="4"/>
      <c r="HRT86" s="4"/>
      <c r="HRU86" s="4"/>
      <c r="HRV86" s="4"/>
      <c r="HRW86" s="4"/>
      <c r="HRX86" s="4"/>
      <c r="HRY86" s="4"/>
      <c r="HRZ86" s="4"/>
      <c r="HSA86" s="4"/>
      <c r="HSB86" s="4"/>
      <c r="HSC86" s="4"/>
      <c r="HSD86" s="4"/>
      <c r="HSE86" s="4"/>
      <c r="HSF86" s="4"/>
      <c r="HSG86" s="4"/>
      <c r="HSH86" s="4"/>
      <c r="HSI86" s="4"/>
      <c r="HSJ86" s="4"/>
      <c r="HSK86" s="4"/>
      <c r="HSL86" s="4"/>
      <c r="HSM86" s="4"/>
      <c r="HSN86" s="4"/>
      <c r="HSO86" s="4"/>
      <c r="HSP86" s="4"/>
      <c r="HSQ86" s="4"/>
      <c r="HSR86" s="4"/>
      <c r="HSS86" s="4"/>
      <c r="HST86" s="4"/>
      <c r="HSU86" s="4"/>
      <c r="HSV86" s="4"/>
      <c r="HSW86" s="4"/>
      <c r="HSX86" s="4"/>
      <c r="HSY86" s="4"/>
      <c r="HSZ86" s="4"/>
      <c r="HTA86" s="4"/>
      <c r="HTB86" s="4"/>
      <c r="HTC86" s="4"/>
      <c r="HTD86" s="4"/>
      <c r="HTE86" s="4"/>
      <c r="HTF86" s="4"/>
      <c r="HTG86" s="4"/>
      <c r="HTH86" s="4"/>
      <c r="HTI86" s="4"/>
      <c r="HTJ86" s="4"/>
      <c r="HTK86" s="4"/>
      <c r="HTL86" s="4"/>
      <c r="HTM86" s="4"/>
      <c r="HTN86" s="4"/>
      <c r="HTO86" s="4"/>
      <c r="HTP86" s="4"/>
      <c r="HTQ86" s="4"/>
      <c r="HTR86" s="4"/>
      <c r="HTS86" s="4"/>
      <c r="HTT86" s="4"/>
      <c r="HTU86" s="4"/>
      <c r="HTV86" s="4"/>
      <c r="HTW86" s="4"/>
      <c r="HTX86" s="4"/>
      <c r="HTY86" s="4"/>
      <c r="HTZ86" s="4"/>
      <c r="HUA86" s="4"/>
      <c r="HUB86" s="4"/>
      <c r="HUC86" s="4"/>
      <c r="HUD86" s="4"/>
      <c r="HUE86" s="4"/>
      <c r="HUF86" s="4"/>
      <c r="HUG86" s="4"/>
      <c r="HUH86" s="4"/>
      <c r="HUI86" s="4"/>
      <c r="HUJ86" s="4"/>
      <c r="HUK86" s="4"/>
      <c r="HUL86" s="4"/>
      <c r="HUM86" s="4"/>
      <c r="HUN86" s="4"/>
      <c r="HUO86" s="4"/>
      <c r="HUP86" s="4"/>
      <c r="HUQ86" s="4"/>
      <c r="HUR86" s="4"/>
      <c r="HUS86" s="4"/>
      <c r="HUT86" s="4"/>
      <c r="HUU86" s="4"/>
      <c r="HUV86" s="4"/>
      <c r="HUW86" s="4"/>
      <c r="HUX86" s="4"/>
      <c r="HUY86" s="4"/>
      <c r="HUZ86" s="4"/>
      <c r="HVA86" s="4"/>
      <c r="HVB86" s="4"/>
      <c r="HVC86" s="4"/>
      <c r="HVD86" s="4"/>
      <c r="HVE86" s="4"/>
      <c r="HVF86" s="4"/>
      <c r="HVG86" s="4"/>
      <c r="HVH86" s="4"/>
      <c r="HVI86" s="4"/>
      <c r="HVJ86" s="4"/>
      <c r="HVK86" s="4"/>
      <c r="HVL86" s="4"/>
      <c r="HVM86" s="4"/>
      <c r="HVN86" s="4"/>
      <c r="HVO86" s="4"/>
      <c r="HVP86" s="4"/>
      <c r="HVQ86" s="4"/>
      <c r="HVR86" s="4"/>
      <c r="HVS86" s="4"/>
      <c r="HVT86" s="4"/>
      <c r="HVU86" s="4"/>
      <c r="HVV86" s="4"/>
      <c r="HVW86" s="4"/>
      <c r="HVX86" s="4"/>
      <c r="HVY86" s="4"/>
      <c r="HVZ86" s="4"/>
      <c r="HWA86" s="4"/>
      <c r="HWB86" s="4"/>
      <c r="HWC86" s="4"/>
      <c r="HWD86" s="4"/>
      <c r="HWE86" s="4"/>
      <c r="HWF86" s="4"/>
      <c r="HWG86" s="4"/>
      <c r="HWH86" s="4"/>
      <c r="HWI86" s="4"/>
      <c r="HWJ86" s="4"/>
      <c r="HWK86" s="4"/>
      <c r="HWL86" s="4"/>
      <c r="HWM86" s="4"/>
      <c r="HWN86" s="4"/>
      <c r="HWO86" s="4"/>
      <c r="HWP86" s="4"/>
      <c r="HWQ86" s="4"/>
      <c r="HWR86" s="4"/>
      <c r="HWS86" s="4"/>
      <c r="HWT86" s="4"/>
      <c r="HWU86" s="4"/>
      <c r="HWV86" s="4"/>
      <c r="HWW86" s="4"/>
      <c r="HWX86" s="4"/>
      <c r="HWY86" s="4"/>
      <c r="HWZ86" s="4"/>
      <c r="HXA86" s="4"/>
      <c r="HXB86" s="4"/>
      <c r="HXC86" s="4"/>
      <c r="HXD86" s="4"/>
      <c r="HXE86" s="4"/>
      <c r="HXF86" s="4"/>
      <c r="HXG86" s="4"/>
      <c r="HXH86" s="4"/>
      <c r="HXI86" s="4"/>
      <c r="HXJ86" s="4"/>
      <c r="HXK86" s="4"/>
      <c r="HXL86" s="4"/>
      <c r="HXM86" s="4"/>
      <c r="HXN86" s="4"/>
      <c r="HXO86" s="4"/>
      <c r="HXP86" s="4"/>
      <c r="HXQ86" s="4"/>
      <c r="HXR86" s="4"/>
      <c r="HXS86" s="4"/>
      <c r="HXT86" s="4"/>
      <c r="HXU86" s="4"/>
      <c r="HXV86" s="4"/>
      <c r="HXW86" s="4"/>
      <c r="HXX86" s="4"/>
      <c r="HXY86" s="4"/>
      <c r="HXZ86" s="4"/>
      <c r="HYA86" s="4"/>
      <c r="HYB86" s="4"/>
      <c r="HYC86" s="4"/>
      <c r="HYD86" s="4"/>
      <c r="HYE86" s="4"/>
      <c r="HYF86" s="4"/>
      <c r="HYG86" s="4"/>
      <c r="HYH86" s="4"/>
      <c r="HYI86" s="4"/>
      <c r="HYJ86" s="4"/>
      <c r="HYK86" s="4"/>
      <c r="HYL86" s="4"/>
      <c r="HYM86" s="4"/>
      <c r="HYN86" s="4"/>
      <c r="HYO86" s="4"/>
      <c r="HYP86" s="4"/>
      <c r="HYQ86" s="4"/>
      <c r="HYR86" s="4"/>
      <c r="HYS86" s="4"/>
      <c r="HYT86" s="4"/>
      <c r="HYU86" s="4"/>
      <c r="HYV86" s="4"/>
      <c r="HYW86" s="4"/>
      <c r="HYX86" s="4"/>
      <c r="HYY86" s="4"/>
      <c r="HYZ86" s="4"/>
      <c r="HZA86" s="4"/>
      <c r="HZB86" s="4"/>
      <c r="HZC86" s="4"/>
      <c r="HZD86" s="4"/>
      <c r="HZE86" s="4"/>
      <c r="HZF86" s="4"/>
      <c r="HZG86" s="4"/>
      <c r="HZH86" s="4"/>
      <c r="HZI86" s="4"/>
      <c r="HZJ86" s="4"/>
      <c r="HZK86" s="4"/>
      <c r="HZL86" s="4"/>
      <c r="HZM86" s="4"/>
      <c r="HZN86" s="4"/>
      <c r="HZO86" s="4"/>
      <c r="HZP86" s="4"/>
      <c r="HZQ86" s="4"/>
      <c r="HZR86" s="4"/>
      <c r="HZS86" s="4"/>
      <c r="HZT86" s="4"/>
      <c r="HZU86" s="4"/>
      <c r="HZV86" s="4"/>
      <c r="HZW86" s="4"/>
      <c r="HZX86" s="4"/>
      <c r="HZY86" s="4"/>
      <c r="HZZ86" s="4"/>
      <c r="IAA86" s="4"/>
      <c r="IAB86" s="4"/>
      <c r="IAC86" s="4"/>
      <c r="IAD86" s="4"/>
      <c r="IAE86" s="4"/>
      <c r="IAF86" s="4"/>
      <c r="IAG86" s="4"/>
      <c r="IAH86" s="4"/>
      <c r="IAI86" s="4"/>
      <c r="IAJ86" s="4"/>
      <c r="IAK86" s="4"/>
      <c r="IAL86" s="4"/>
      <c r="IAM86" s="4"/>
      <c r="IAN86" s="4"/>
      <c r="IAO86" s="4"/>
      <c r="IAP86" s="4"/>
      <c r="IAQ86" s="4"/>
      <c r="IAR86" s="4"/>
      <c r="IAS86" s="4"/>
      <c r="IAT86" s="4"/>
      <c r="IAU86" s="4"/>
      <c r="IAV86" s="4"/>
      <c r="IAW86" s="4"/>
      <c r="IAX86" s="4"/>
      <c r="IAY86" s="4"/>
      <c r="IAZ86" s="4"/>
      <c r="IBA86" s="4"/>
      <c r="IBB86" s="4"/>
      <c r="IBC86" s="4"/>
      <c r="IBD86" s="4"/>
      <c r="IBE86" s="4"/>
      <c r="IBF86" s="4"/>
      <c r="IBG86" s="4"/>
      <c r="IBH86" s="4"/>
      <c r="IBI86" s="4"/>
      <c r="IBJ86" s="4"/>
      <c r="IBK86" s="4"/>
      <c r="IBL86" s="4"/>
      <c r="IBM86" s="4"/>
      <c r="IBN86" s="4"/>
      <c r="IBO86" s="4"/>
      <c r="IBP86" s="4"/>
      <c r="IBQ86" s="4"/>
      <c r="IBR86" s="4"/>
      <c r="IBS86" s="4"/>
      <c r="IBT86" s="4"/>
      <c r="IBU86" s="4"/>
      <c r="IBV86" s="4"/>
      <c r="IBW86" s="4"/>
      <c r="IBX86" s="4"/>
      <c r="IBY86" s="4"/>
      <c r="IBZ86" s="4"/>
      <c r="ICA86" s="4"/>
      <c r="ICB86" s="4"/>
      <c r="ICC86" s="4"/>
      <c r="ICD86" s="4"/>
      <c r="ICE86" s="4"/>
      <c r="ICF86" s="4"/>
      <c r="ICG86" s="4"/>
      <c r="ICH86" s="4"/>
      <c r="ICI86" s="4"/>
      <c r="ICJ86" s="4"/>
      <c r="ICK86" s="4"/>
      <c r="ICL86" s="4"/>
      <c r="ICM86" s="4"/>
      <c r="ICN86" s="4"/>
      <c r="ICO86" s="4"/>
      <c r="ICP86" s="4"/>
      <c r="ICQ86" s="4"/>
      <c r="ICR86" s="4"/>
      <c r="ICS86" s="4"/>
      <c r="ICT86" s="4"/>
      <c r="ICU86" s="4"/>
      <c r="ICV86" s="4"/>
      <c r="ICW86" s="4"/>
      <c r="ICX86" s="4"/>
      <c r="ICY86" s="4"/>
      <c r="ICZ86" s="4"/>
      <c r="IDA86" s="4"/>
      <c r="IDB86" s="4"/>
      <c r="IDC86" s="4"/>
      <c r="IDD86" s="4"/>
      <c r="IDE86" s="4"/>
      <c r="IDF86" s="4"/>
      <c r="IDG86" s="4"/>
      <c r="IDH86" s="4"/>
      <c r="IDI86" s="4"/>
      <c r="IDJ86" s="4"/>
      <c r="IDK86" s="4"/>
      <c r="IDL86" s="4"/>
      <c r="IDM86" s="4"/>
      <c r="IDN86" s="4"/>
      <c r="IDO86" s="4"/>
      <c r="IDP86" s="4"/>
      <c r="IDQ86" s="4"/>
      <c r="IDR86" s="4"/>
      <c r="IDS86" s="4"/>
      <c r="IDT86" s="4"/>
      <c r="IDU86" s="4"/>
      <c r="IDV86" s="4"/>
      <c r="IDW86" s="4"/>
      <c r="IDX86" s="4"/>
      <c r="IDY86" s="4"/>
      <c r="IDZ86" s="4"/>
      <c r="IEA86" s="4"/>
      <c r="IEB86" s="4"/>
      <c r="IEC86" s="4"/>
      <c r="IED86" s="4"/>
      <c r="IEE86" s="4"/>
      <c r="IEF86" s="4"/>
      <c r="IEG86" s="4"/>
      <c r="IEH86" s="4"/>
      <c r="IEI86" s="4"/>
      <c r="IEJ86" s="4"/>
      <c r="IEK86" s="4"/>
      <c r="IEL86" s="4"/>
      <c r="IEM86" s="4"/>
      <c r="IEN86" s="4"/>
      <c r="IEO86" s="4"/>
      <c r="IEP86" s="4"/>
      <c r="IEQ86" s="4"/>
      <c r="IER86" s="4"/>
      <c r="IES86" s="4"/>
      <c r="IET86" s="4"/>
      <c r="IEU86" s="4"/>
      <c r="IEV86" s="4"/>
      <c r="IEW86" s="4"/>
      <c r="IEX86" s="4"/>
      <c r="IEY86" s="4"/>
      <c r="IEZ86" s="4"/>
      <c r="IFA86" s="4"/>
      <c r="IFB86" s="4"/>
      <c r="IFC86" s="4"/>
      <c r="IFD86" s="4"/>
      <c r="IFE86" s="4"/>
      <c r="IFF86" s="4"/>
      <c r="IFG86" s="4"/>
      <c r="IFH86" s="4"/>
      <c r="IFI86" s="4"/>
      <c r="IFJ86" s="4"/>
      <c r="IFK86" s="4"/>
      <c r="IFL86" s="4"/>
      <c r="IFM86" s="4"/>
      <c r="IFN86" s="4"/>
      <c r="IFO86" s="4"/>
      <c r="IFP86" s="4"/>
      <c r="IFQ86" s="4"/>
      <c r="IFR86" s="4"/>
      <c r="IFS86" s="4"/>
      <c r="IFT86" s="4"/>
      <c r="IFU86" s="4"/>
      <c r="IFV86" s="4"/>
      <c r="IFW86" s="4"/>
      <c r="IFX86" s="4"/>
      <c r="IFY86" s="4"/>
      <c r="IFZ86" s="4"/>
      <c r="IGA86" s="4"/>
      <c r="IGB86" s="4"/>
      <c r="IGC86" s="4"/>
      <c r="IGD86" s="4"/>
      <c r="IGE86" s="4"/>
      <c r="IGF86" s="4"/>
      <c r="IGG86" s="4"/>
      <c r="IGH86" s="4"/>
      <c r="IGI86" s="4"/>
      <c r="IGJ86" s="4"/>
      <c r="IGK86" s="4"/>
      <c r="IGL86" s="4"/>
      <c r="IGM86" s="4"/>
      <c r="IGN86" s="4"/>
      <c r="IGO86" s="4"/>
      <c r="IGP86" s="4"/>
      <c r="IGQ86" s="4"/>
      <c r="IGR86" s="4"/>
      <c r="IGS86" s="4"/>
      <c r="IGT86" s="4"/>
      <c r="IGU86" s="4"/>
      <c r="IGV86" s="4"/>
      <c r="IGW86" s="4"/>
      <c r="IGX86" s="4"/>
      <c r="IGY86" s="4"/>
      <c r="IGZ86" s="4"/>
      <c r="IHA86" s="4"/>
      <c r="IHB86" s="4"/>
      <c r="IHC86" s="4"/>
      <c r="IHD86" s="4"/>
      <c r="IHE86" s="4"/>
      <c r="IHF86" s="4"/>
      <c r="IHG86" s="4"/>
      <c r="IHH86" s="4"/>
      <c r="IHI86" s="4"/>
      <c r="IHJ86" s="4"/>
      <c r="IHK86" s="4"/>
      <c r="IHL86" s="4"/>
      <c r="IHM86" s="4"/>
      <c r="IHN86" s="4"/>
      <c r="IHO86" s="4"/>
      <c r="IHP86" s="4"/>
      <c r="IHQ86" s="4"/>
      <c r="IHR86" s="4"/>
      <c r="IHS86" s="4"/>
      <c r="IHT86" s="4"/>
      <c r="IHU86" s="4"/>
      <c r="IHV86" s="4"/>
      <c r="IHW86" s="4"/>
      <c r="IHX86" s="4"/>
      <c r="IHY86" s="4"/>
      <c r="IHZ86" s="4"/>
      <c r="IIA86" s="4"/>
      <c r="IIB86" s="4"/>
      <c r="IIC86" s="4"/>
      <c r="IID86" s="4"/>
      <c r="IIE86" s="4"/>
      <c r="IIF86" s="4"/>
      <c r="IIG86" s="4"/>
      <c r="IIH86" s="4"/>
      <c r="III86" s="4"/>
      <c r="IIJ86" s="4"/>
      <c r="IIK86" s="4"/>
      <c r="IIL86" s="4"/>
      <c r="IIM86" s="4"/>
      <c r="IIN86" s="4"/>
      <c r="IIO86" s="4"/>
      <c r="IIP86" s="4"/>
      <c r="IIQ86" s="4"/>
      <c r="IIR86" s="4"/>
      <c r="IIS86" s="4"/>
      <c r="IIT86" s="4"/>
      <c r="IIU86" s="4"/>
      <c r="IIV86" s="4"/>
      <c r="IIW86" s="4"/>
      <c r="IIX86" s="4"/>
      <c r="IIY86" s="4"/>
      <c r="IIZ86" s="4"/>
      <c r="IJA86" s="4"/>
      <c r="IJB86" s="4"/>
      <c r="IJC86" s="4"/>
      <c r="IJD86" s="4"/>
      <c r="IJE86" s="4"/>
      <c r="IJF86" s="4"/>
      <c r="IJG86" s="4"/>
      <c r="IJH86" s="4"/>
      <c r="IJI86" s="4"/>
      <c r="IJJ86" s="4"/>
      <c r="IJK86" s="4"/>
      <c r="IJL86" s="4"/>
      <c r="IJM86" s="4"/>
      <c r="IJN86" s="4"/>
      <c r="IJO86" s="4"/>
      <c r="IJP86" s="4"/>
      <c r="IJQ86" s="4"/>
      <c r="IJR86" s="4"/>
      <c r="IJS86" s="4"/>
      <c r="IJT86" s="4"/>
      <c r="IJU86" s="4"/>
      <c r="IJV86" s="4"/>
      <c r="IJW86" s="4"/>
      <c r="IJX86" s="4"/>
      <c r="IJY86" s="4"/>
      <c r="IJZ86" s="4"/>
      <c r="IKA86" s="4"/>
      <c r="IKB86" s="4"/>
      <c r="IKC86" s="4"/>
      <c r="IKD86" s="4"/>
      <c r="IKE86" s="4"/>
      <c r="IKF86" s="4"/>
      <c r="IKG86" s="4"/>
      <c r="IKH86" s="4"/>
      <c r="IKI86" s="4"/>
      <c r="IKJ86" s="4"/>
      <c r="IKK86" s="4"/>
      <c r="IKL86" s="4"/>
      <c r="IKM86" s="4"/>
      <c r="IKN86" s="4"/>
      <c r="IKO86" s="4"/>
      <c r="IKP86" s="4"/>
      <c r="IKQ86" s="4"/>
      <c r="IKR86" s="4"/>
      <c r="IKS86" s="4"/>
      <c r="IKT86" s="4"/>
      <c r="IKU86" s="4"/>
      <c r="IKV86" s="4"/>
      <c r="IKW86" s="4"/>
      <c r="IKX86" s="4"/>
      <c r="IKY86" s="4"/>
      <c r="IKZ86" s="4"/>
      <c r="ILA86" s="4"/>
      <c r="ILB86" s="4"/>
      <c r="ILC86" s="4"/>
      <c r="ILD86" s="4"/>
      <c r="ILE86" s="4"/>
      <c r="ILF86" s="4"/>
      <c r="ILG86" s="4"/>
      <c r="ILH86" s="4"/>
      <c r="ILI86" s="4"/>
      <c r="ILJ86" s="4"/>
      <c r="ILK86" s="4"/>
      <c r="ILL86" s="4"/>
      <c r="ILM86" s="4"/>
      <c r="ILN86" s="4"/>
      <c r="ILO86" s="4"/>
      <c r="ILP86" s="4"/>
      <c r="ILQ86" s="4"/>
      <c r="ILR86" s="4"/>
      <c r="ILS86" s="4"/>
      <c r="ILT86" s="4"/>
      <c r="ILU86" s="4"/>
      <c r="ILV86" s="4"/>
      <c r="ILW86" s="4"/>
      <c r="ILX86" s="4"/>
      <c r="ILY86" s="4"/>
      <c r="ILZ86" s="4"/>
      <c r="IMA86" s="4"/>
      <c r="IMB86" s="4"/>
      <c r="IMC86" s="4"/>
      <c r="IMD86" s="4"/>
      <c r="IME86" s="4"/>
      <c r="IMF86" s="4"/>
      <c r="IMG86" s="4"/>
      <c r="IMH86" s="4"/>
      <c r="IMI86" s="4"/>
      <c r="IMJ86" s="4"/>
      <c r="IMK86" s="4"/>
      <c r="IML86" s="4"/>
      <c r="IMM86" s="4"/>
      <c r="IMN86" s="4"/>
      <c r="IMO86" s="4"/>
      <c r="IMP86" s="4"/>
      <c r="IMQ86" s="4"/>
      <c r="IMR86" s="4"/>
      <c r="IMS86" s="4"/>
      <c r="IMT86" s="4"/>
      <c r="IMU86" s="4"/>
      <c r="IMV86" s="4"/>
      <c r="IMW86" s="4"/>
      <c r="IMX86" s="4"/>
      <c r="IMY86" s="4"/>
      <c r="IMZ86" s="4"/>
      <c r="INA86" s="4"/>
      <c r="INB86" s="4"/>
      <c r="INC86" s="4"/>
      <c r="IND86" s="4"/>
      <c r="INE86" s="4"/>
      <c r="INF86" s="4"/>
      <c r="ING86" s="4"/>
      <c r="INH86" s="4"/>
      <c r="INI86" s="4"/>
      <c r="INJ86" s="4"/>
      <c r="INK86" s="4"/>
      <c r="INL86" s="4"/>
      <c r="INM86" s="4"/>
      <c r="INN86" s="4"/>
      <c r="INO86" s="4"/>
      <c r="INP86" s="4"/>
      <c r="INQ86" s="4"/>
      <c r="INR86" s="4"/>
      <c r="INS86" s="4"/>
      <c r="INT86" s="4"/>
      <c r="INU86" s="4"/>
      <c r="INV86" s="4"/>
      <c r="INW86" s="4"/>
      <c r="INX86" s="4"/>
      <c r="INY86" s="4"/>
      <c r="INZ86" s="4"/>
      <c r="IOA86" s="4"/>
      <c r="IOB86" s="4"/>
      <c r="IOC86" s="4"/>
      <c r="IOD86" s="4"/>
      <c r="IOE86" s="4"/>
      <c r="IOF86" s="4"/>
      <c r="IOG86" s="4"/>
      <c r="IOH86" s="4"/>
      <c r="IOI86" s="4"/>
      <c r="IOJ86" s="4"/>
      <c r="IOK86" s="4"/>
      <c r="IOL86" s="4"/>
      <c r="IOM86" s="4"/>
      <c r="ION86" s="4"/>
      <c r="IOO86" s="4"/>
      <c r="IOP86" s="4"/>
      <c r="IOQ86" s="4"/>
      <c r="IOR86" s="4"/>
      <c r="IOS86" s="4"/>
      <c r="IOT86" s="4"/>
      <c r="IOU86" s="4"/>
      <c r="IOV86" s="4"/>
      <c r="IOW86" s="4"/>
      <c r="IOX86" s="4"/>
      <c r="IOY86" s="4"/>
      <c r="IOZ86" s="4"/>
      <c r="IPA86" s="4"/>
      <c r="IPB86" s="4"/>
      <c r="IPC86" s="4"/>
      <c r="IPD86" s="4"/>
      <c r="IPE86" s="4"/>
      <c r="IPF86" s="4"/>
      <c r="IPG86" s="4"/>
      <c r="IPH86" s="4"/>
      <c r="IPI86" s="4"/>
      <c r="IPJ86" s="4"/>
      <c r="IPK86" s="4"/>
      <c r="IPL86" s="4"/>
      <c r="IPM86" s="4"/>
      <c r="IPN86" s="4"/>
      <c r="IPO86" s="4"/>
      <c r="IPP86" s="4"/>
      <c r="IPQ86" s="4"/>
      <c r="IPR86" s="4"/>
      <c r="IPS86" s="4"/>
      <c r="IPT86" s="4"/>
      <c r="IPU86" s="4"/>
      <c r="IPV86" s="4"/>
      <c r="IPW86" s="4"/>
      <c r="IPX86" s="4"/>
      <c r="IPY86" s="4"/>
      <c r="IPZ86" s="4"/>
      <c r="IQA86" s="4"/>
      <c r="IQB86" s="4"/>
      <c r="IQC86" s="4"/>
      <c r="IQD86" s="4"/>
      <c r="IQE86" s="4"/>
      <c r="IQF86" s="4"/>
      <c r="IQG86" s="4"/>
      <c r="IQH86" s="4"/>
      <c r="IQI86" s="4"/>
      <c r="IQJ86" s="4"/>
      <c r="IQK86" s="4"/>
      <c r="IQL86" s="4"/>
      <c r="IQM86" s="4"/>
      <c r="IQN86" s="4"/>
      <c r="IQO86" s="4"/>
      <c r="IQP86" s="4"/>
      <c r="IQQ86" s="4"/>
      <c r="IQR86" s="4"/>
      <c r="IQS86" s="4"/>
      <c r="IQT86" s="4"/>
      <c r="IQU86" s="4"/>
      <c r="IQV86" s="4"/>
      <c r="IQW86" s="4"/>
      <c r="IQX86" s="4"/>
      <c r="IQY86" s="4"/>
      <c r="IQZ86" s="4"/>
      <c r="IRA86" s="4"/>
      <c r="IRB86" s="4"/>
      <c r="IRC86" s="4"/>
      <c r="IRD86" s="4"/>
      <c r="IRE86" s="4"/>
      <c r="IRF86" s="4"/>
      <c r="IRG86" s="4"/>
      <c r="IRH86" s="4"/>
      <c r="IRI86" s="4"/>
      <c r="IRJ86" s="4"/>
      <c r="IRK86" s="4"/>
      <c r="IRL86" s="4"/>
      <c r="IRM86" s="4"/>
      <c r="IRN86" s="4"/>
      <c r="IRO86" s="4"/>
      <c r="IRP86" s="4"/>
      <c r="IRQ86" s="4"/>
      <c r="IRR86" s="4"/>
      <c r="IRS86" s="4"/>
      <c r="IRT86" s="4"/>
      <c r="IRU86" s="4"/>
      <c r="IRV86" s="4"/>
      <c r="IRW86" s="4"/>
      <c r="IRX86" s="4"/>
      <c r="IRY86" s="4"/>
      <c r="IRZ86" s="4"/>
      <c r="ISA86" s="4"/>
      <c r="ISB86" s="4"/>
      <c r="ISC86" s="4"/>
      <c r="ISD86" s="4"/>
      <c r="ISE86" s="4"/>
      <c r="ISF86" s="4"/>
      <c r="ISG86" s="4"/>
      <c r="ISH86" s="4"/>
      <c r="ISI86" s="4"/>
      <c r="ISJ86" s="4"/>
      <c r="ISK86" s="4"/>
      <c r="ISL86" s="4"/>
      <c r="ISM86" s="4"/>
      <c r="ISN86" s="4"/>
      <c r="ISO86" s="4"/>
      <c r="ISP86" s="4"/>
      <c r="ISQ86" s="4"/>
      <c r="ISR86" s="4"/>
      <c r="ISS86" s="4"/>
      <c r="IST86" s="4"/>
      <c r="ISU86" s="4"/>
      <c r="ISV86" s="4"/>
      <c r="ISW86" s="4"/>
      <c r="ISX86" s="4"/>
      <c r="ISY86" s="4"/>
      <c r="ISZ86" s="4"/>
      <c r="ITA86" s="4"/>
      <c r="ITB86" s="4"/>
      <c r="ITC86" s="4"/>
      <c r="ITD86" s="4"/>
      <c r="ITE86" s="4"/>
      <c r="ITF86" s="4"/>
      <c r="ITG86" s="4"/>
      <c r="ITH86" s="4"/>
      <c r="ITI86" s="4"/>
      <c r="ITJ86" s="4"/>
      <c r="ITK86" s="4"/>
      <c r="ITL86" s="4"/>
      <c r="ITM86" s="4"/>
      <c r="ITN86" s="4"/>
      <c r="ITO86" s="4"/>
      <c r="ITP86" s="4"/>
      <c r="ITQ86" s="4"/>
      <c r="ITR86" s="4"/>
      <c r="ITS86" s="4"/>
      <c r="ITT86" s="4"/>
      <c r="ITU86" s="4"/>
      <c r="ITV86" s="4"/>
      <c r="ITW86" s="4"/>
      <c r="ITX86" s="4"/>
      <c r="ITY86" s="4"/>
      <c r="ITZ86" s="4"/>
      <c r="IUA86" s="4"/>
      <c r="IUB86" s="4"/>
      <c r="IUC86" s="4"/>
      <c r="IUD86" s="4"/>
      <c r="IUE86" s="4"/>
      <c r="IUF86" s="4"/>
      <c r="IUG86" s="4"/>
      <c r="IUH86" s="4"/>
      <c r="IUI86" s="4"/>
      <c r="IUJ86" s="4"/>
      <c r="IUK86" s="4"/>
      <c r="IUL86" s="4"/>
      <c r="IUM86" s="4"/>
      <c r="IUN86" s="4"/>
      <c r="IUO86" s="4"/>
      <c r="IUP86" s="4"/>
      <c r="IUQ86" s="4"/>
      <c r="IUR86" s="4"/>
      <c r="IUS86" s="4"/>
      <c r="IUT86" s="4"/>
      <c r="IUU86" s="4"/>
      <c r="IUV86" s="4"/>
      <c r="IUW86" s="4"/>
      <c r="IUX86" s="4"/>
      <c r="IUY86" s="4"/>
      <c r="IUZ86" s="4"/>
      <c r="IVA86" s="4"/>
      <c r="IVB86" s="4"/>
      <c r="IVC86" s="4"/>
      <c r="IVD86" s="4"/>
      <c r="IVE86" s="4"/>
      <c r="IVF86" s="4"/>
      <c r="IVG86" s="4"/>
      <c r="IVH86" s="4"/>
      <c r="IVI86" s="4"/>
      <c r="IVJ86" s="4"/>
      <c r="IVK86" s="4"/>
      <c r="IVL86" s="4"/>
      <c r="IVM86" s="4"/>
      <c r="IVN86" s="4"/>
      <c r="IVO86" s="4"/>
      <c r="IVP86" s="4"/>
      <c r="IVQ86" s="4"/>
      <c r="IVR86" s="4"/>
      <c r="IVS86" s="4"/>
      <c r="IVT86" s="4"/>
      <c r="IVU86" s="4"/>
      <c r="IVV86" s="4"/>
      <c r="IVW86" s="4"/>
      <c r="IVX86" s="4"/>
      <c r="IVY86" s="4"/>
      <c r="IVZ86" s="4"/>
      <c r="IWA86" s="4"/>
      <c r="IWB86" s="4"/>
      <c r="IWC86" s="4"/>
      <c r="IWD86" s="4"/>
      <c r="IWE86" s="4"/>
      <c r="IWF86" s="4"/>
      <c r="IWG86" s="4"/>
      <c r="IWH86" s="4"/>
      <c r="IWI86" s="4"/>
      <c r="IWJ86" s="4"/>
      <c r="IWK86" s="4"/>
      <c r="IWL86" s="4"/>
      <c r="IWM86" s="4"/>
      <c r="IWN86" s="4"/>
      <c r="IWO86" s="4"/>
      <c r="IWP86" s="4"/>
      <c r="IWQ86" s="4"/>
      <c r="IWR86" s="4"/>
      <c r="IWS86" s="4"/>
      <c r="IWT86" s="4"/>
      <c r="IWU86" s="4"/>
      <c r="IWV86" s="4"/>
      <c r="IWW86" s="4"/>
      <c r="IWX86" s="4"/>
      <c r="IWY86" s="4"/>
      <c r="IWZ86" s="4"/>
      <c r="IXA86" s="4"/>
      <c r="IXB86" s="4"/>
      <c r="IXC86" s="4"/>
      <c r="IXD86" s="4"/>
      <c r="IXE86" s="4"/>
      <c r="IXF86" s="4"/>
      <c r="IXG86" s="4"/>
      <c r="IXH86" s="4"/>
      <c r="IXI86" s="4"/>
      <c r="IXJ86" s="4"/>
      <c r="IXK86" s="4"/>
      <c r="IXL86" s="4"/>
      <c r="IXM86" s="4"/>
      <c r="IXN86" s="4"/>
      <c r="IXO86" s="4"/>
      <c r="IXP86" s="4"/>
      <c r="IXQ86" s="4"/>
      <c r="IXR86" s="4"/>
      <c r="IXS86" s="4"/>
      <c r="IXT86" s="4"/>
      <c r="IXU86" s="4"/>
      <c r="IXV86" s="4"/>
      <c r="IXW86" s="4"/>
      <c r="IXX86" s="4"/>
      <c r="IXY86" s="4"/>
      <c r="IXZ86" s="4"/>
      <c r="IYA86" s="4"/>
      <c r="IYB86" s="4"/>
      <c r="IYC86" s="4"/>
      <c r="IYD86" s="4"/>
      <c r="IYE86" s="4"/>
      <c r="IYF86" s="4"/>
      <c r="IYG86" s="4"/>
      <c r="IYH86" s="4"/>
      <c r="IYI86" s="4"/>
      <c r="IYJ86" s="4"/>
      <c r="IYK86" s="4"/>
      <c r="IYL86" s="4"/>
      <c r="IYM86" s="4"/>
      <c r="IYN86" s="4"/>
      <c r="IYO86" s="4"/>
      <c r="IYP86" s="4"/>
      <c r="IYQ86" s="4"/>
      <c r="IYR86" s="4"/>
      <c r="IYS86" s="4"/>
      <c r="IYT86" s="4"/>
      <c r="IYU86" s="4"/>
      <c r="IYV86" s="4"/>
      <c r="IYW86" s="4"/>
      <c r="IYX86" s="4"/>
      <c r="IYY86" s="4"/>
      <c r="IYZ86" s="4"/>
      <c r="IZA86" s="4"/>
      <c r="IZB86" s="4"/>
      <c r="IZC86" s="4"/>
      <c r="IZD86" s="4"/>
      <c r="IZE86" s="4"/>
      <c r="IZF86" s="4"/>
      <c r="IZG86" s="4"/>
      <c r="IZH86" s="4"/>
      <c r="IZI86" s="4"/>
      <c r="IZJ86" s="4"/>
      <c r="IZK86" s="4"/>
      <c r="IZL86" s="4"/>
      <c r="IZM86" s="4"/>
      <c r="IZN86" s="4"/>
      <c r="IZO86" s="4"/>
      <c r="IZP86" s="4"/>
      <c r="IZQ86" s="4"/>
      <c r="IZR86" s="4"/>
      <c r="IZS86" s="4"/>
      <c r="IZT86" s="4"/>
      <c r="IZU86" s="4"/>
      <c r="IZV86" s="4"/>
      <c r="IZW86" s="4"/>
      <c r="IZX86" s="4"/>
      <c r="IZY86" s="4"/>
      <c r="IZZ86" s="4"/>
      <c r="JAA86" s="4"/>
      <c r="JAB86" s="4"/>
      <c r="JAC86" s="4"/>
      <c r="JAD86" s="4"/>
      <c r="JAE86" s="4"/>
      <c r="JAF86" s="4"/>
      <c r="JAG86" s="4"/>
      <c r="JAH86" s="4"/>
      <c r="JAI86" s="4"/>
      <c r="JAJ86" s="4"/>
      <c r="JAK86" s="4"/>
      <c r="JAL86" s="4"/>
      <c r="JAM86" s="4"/>
      <c r="JAN86" s="4"/>
      <c r="JAO86" s="4"/>
      <c r="JAP86" s="4"/>
      <c r="JAQ86" s="4"/>
      <c r="JAR86" s="4"/>
      <c r="JAS86" s="4"/>
      <c r="JAT86" s="4"/>
      <c r="JAU86" s="4"/>
      <c r="JAV86" s="4"/>
      <c r="JAW86" s="4"/>
      <c r="JAX86" s="4"/>
      <c r="JAY86" s="4"/>
      <c r="JAZ86" s="4"/>
      <c r="JBA86" s="4"/>
      <c r="JBB86" s="4"/>
      <c r="JBC86" s="4"/>
      <c r="JBD86" s="4"/>
      <c r="JBE86" s="4"/>
      <c r="JBF86" s="4"/>
      <c r="JBG86" s="4"/>
      <c r="JBH86" s="4"/>
      <c r="JBI86" s="4"/>
      <c r="JBJ86" s="4"/>
      <c r="JBK86" s="4"/>
      <c r="JBL86" s="4"/>
      <c r="JBM86" s="4"/>
      <c r="JBN86" s="4"/>
      <c r="JBO86" s="4"/>
      <c r="JBP86" s="4"/>
      <c r="JBQ86" s="4"/>
      <c r="JBR86" s="4"/>
      <c r="JBS86" s="4"/>
      <c r="JBT86" s="4"/>
      <c r="JBU86" s="4"/>
      <c r="JBV86" s="4"/>
      <c r="JBW86" s="4"/>
      <c r="JBX86" s="4"/>
      <c r="JBY86" s="4"/>
      <c r="JBZ86" s="4"/>
      <c r="JCA86" s="4"/>
      <c r="JCB86" s="4"/>
      <c r="JCC86" s="4"/>
      <c r="JCD86" s="4"/>
      <c r="JCE86" s="4"/>
      <c r="JCF86" s="4"/>
      <c r="JCG86" s="4"/>
      <c r="JCH86" s="4"/>
      <c r="JCI86" s="4"/>
      <c r="JCJ86" s="4"/>
      <c r="JCK86" s="4"/>
      <c r="JCL86" s="4"/>
      <c r="JCM86" s="4"/>
      <c r="JCN86" s="4"/>
      <c r="JCO86" s="4"/>
      <c r="JCP86" s="4"/>
      <c r="JCQ86" s="4"/>
      <c r="JCR86" s="4"/>
      <c r="JCS86" s="4"/>
      <c r="JCT86" s="4"/>
      <c r="JCU86" s="4"/>
      <c r="JCV86" s="4"/>
      <c r="JCW86" s="4"/>
      <c r="JCX86" s="4"/>
      <c r="JCY86" s="4"/>
      <c r="JCZ86" s="4"/>
      <c r="JDA86" s="4"/>
      <c r="JDB86" s="4"/>
      <c r="JDC86" s="4"/>
      <c r="JDD86" s="4"/>
      <c r="JDE86" s="4"/>
      <c r="JDF86" s="4"/>
      <c r="JDG86" s="4"/>
      <c r="JDH86" s="4"/>
      <c r="JDI86" s="4"/>
      <c r="JDJ86" s="4"/>
      <c r="JDK86" s="4"/>
      <c r="JDL86" s="4"/>
      <c r="JDM86" s="4"/>
      <c r="JDN86" s="4"/>
      <c r="JDO86" s="4"/>
      <c r="JDP86" s="4"/>
      <c r="JDQ86" s="4"/>
      <c r="JDR86" s="4"/>
      <c r="JDS86" s="4"/>
      <c r="JDT86" s="4"/>
      <c r="JDU86" s="4"/>
      <c r="JDV86" s="4"/>
      <c r="JDW86" s="4"/>
      <c r="JDX86" s="4"/>
      <c r="JDY86" s="4"/>
      <c r="JDZ86" s="4"/>
      <c r="JEA86" s="4"/>
      <c r="JEB86" s="4"/>
      <c r="JEC86" s="4"/>
      <c r="JED86" s="4"/>
      <c r="JEE86" s="4"/>
      <c r="JEF86" s="4"/>
      <c r="JEG86" s="4"/>
      <c r="JEH86" s="4"/>
      <c r="JEI86" s="4"/>
      <c r="JEJ86" s="4"/>
      <c r="JEK86" s="4"/>
      <c r="JEL86" s="4"/>
      <c r="JEM86" s="4"/>
      <c r="JEN86" s="4"/>
      <c r="JEO86" s="4"/>
      <c r="JEP86" s="4"/>
      <c r="JEQ86" s="4"/>
      <c r="JER86" s="4"/>
      <c r="JES86" s="4"/>
      <c r="JET86" s="4"/>
      <c r="JEU86" s="4"/>
      <c r="JEV86" s="4"/>
      <c r="JEW86" s="4"/>
      <c r="JEX86" s="4"/>
      <c r="JEY86" s="4"/>
      <c r="JEZ86" s="4"/>
      <c r="JFA86" s="4"/>
      <c r="JFB86" s="4"/>
      <c r="JFC86" s="4"/>
      <c r="JFD86" s="4"/>
      <c r="JFE86" s="4"/>
      <c r="JFF86" s="4"/>
      <c r="JFG86" s="4"/>
      <c r="JFH86" s="4"/>
      <c r="JFI86" s="4"/>
      <c r="JFJ86" s="4"/>
      <c r="JFK86" s="4"/>
      <c r="JFL86" s="4"/>
      <c r="JFM86" s="4"/>
      <c r="JFN86" s="4"/>
      <c r="JFO86" s="4"/>
      <c r="JFP86" s="4"/>
      <c r="JFQ86" s="4"/>
      <c r="JFR86" s="4"/>
      <c r="JFS86" s="4"/>
      <c r="JFT86" s="4"/>
      <c r="JFU86" s="4"/>
      <c r="JFV86" s="4"/>
      <c r="JFW86" s="4"/>
      <c r="JFX86" s="4"/>
      <c r="JFY86" s="4"/>
      <c r="JFZ86" s="4"/>
      <c r="JGA86" s="4"/>
      <c r="JGB86" s="4"/>
      <c r="JGC86" s="4"/>
      <c r="JGD86" s="4"/>
      <c r="JGE86" s="4"/>
      <c r="JGF86" s="4"/>
      <c r="JGG86" s="4"/>
      <c r="JGH86" s="4"/>
      <c r="JGI86" s="4"/>
      <c r="JGJ86" s="4"/>
      <c r="JGK86" s="4"/>
      <c r="JGL86" s="4"/>
      <c r="JGM86" s="4"/>
      <c r="JGN86" s="4"/>
      <c r="JGO86" s="4"/>
      <c r="JGP86" s="4"/>
      <c r="JGQ86" s="4"/>
      <c r="JGR86" s="4"/>
      <c r="JGS86" s="4"/>
      <c r="JGT86" s="4"/>
      <c r="JGU86" s="4"/>
      <c r="JGV86" s="4"/>
      <c r="JGW86" s="4"/>
      <c r="JGX86" s="4"/>
      <c r="JGY86" s="4"/>
      <c r="JGZ86" s="4"/>
      <c r="JHA86" s="4"/>
      <c r="JHB86" s="4"/>
      <c r="JHC86" s="4"/>
      <c r="JHD86" s="4"/>
      <c r="JHE86" s="4"/>
      <c r="JHF86" s="4"/>
      <c r="JHG86" s="4"/>
      <c r="JHH86" s="4"/>
      <c r="JHI86" s="4"/>
      <c r="JHJ86" s="4"/>
      <c r="JHK86" s="4"/>
      <c r="JHL86" s="4"/>
      <c r="JHM86" s="4"/>
      <c r="JHN86" s="4"/>
      <c r="JHO86" s="4"/>
      <c r="JHP86" s="4"/>
      <c r="JHQ86" s="4"/>
      <c r="JHR86" s="4"/>
      <c r="JHS86" s="4"/>
      <c r="JHT86" s="4"/>
      <c r="JHU86" s="4"/>
      <c r="JHV86" s="4"/>
      <c r="JHW86" s="4"/>
      <c r="JHX86" s="4"/>
      <c r="JHY86" s="4"/>
      <c r="JHZ86" s="4"/>
      <c r="JIA86" s="4"/>
      <c r="JIB86" s="4"/>
      <c r="JIC86" s="4"/>
      <c r="JID86" s="4"/>
      <c r="JIE86" s="4"/>
      <c r="JIF86" s="4"/>
      <c r="JIG86" s="4"/>
      <c r="JIH86" s="4"/>
      <c r="JII86" s="4"/>
      <c r="JIJ86" s="4"/>
      <c r="JIK86" s="4"/>
      <c r="JIL86" s="4"/>
      <c r="JIM86" s="4"/>
      <c r="JIN86" s="4"/>
      <c r="JIO86" s="4"/>
      <c r="JIP86" s="4"/>
      <c r="JIQ86" s="4"/>
      <c r="JIR86" s="4"/>
      <c r="JIS86" s="4"/>
      <c r="JIT86" s="4"/>
      <c r="JIU86" s="4"/>
      <c r="JIV86" s="4"/>
      <c r="JIW86" s="4"/>
      <c r="JIX86" s="4"/>
      <c r="JIY86" s="4"/>
      <c r="JIZ86" s="4"/>
      <c r="JJA86" s="4"/>
      <c r="JJB86" s="4"/>
      <c r="JJC86" s="4"/>
      <c r="JJD86" s="4"/>
      <c r="JJE86" s="4"/>
      <c r="JJF86" s="4"/>
      <c r="JJG86" s="4"/>
      <c r="JJH86" s="4"/>
      <c r="JJI86" s="4"/>
      <c r="JJJ86" s="4"/>
      <c r="JJK86" s="4"/>
      <c r="JJL86" s="4"/>
      <c r="JJM86" s="4"/>
      <c r="JJN86" s="4"/>
      <c r="JJO86" s="4"/>
      <c r="JJP86" s="4"/>
      <c r="JJQ86" s="4"/>
      <c r="JJR86" s="4"/>
      <c r="JJS86" s="4"/>
      <c r="JJT86" s="4"/>
      <c r="JJU86" s="4"/>
      <c r="JJV86" s="4"/>
      <c r="JJW86" s="4"/>
      <c r="JJX86" s="4"/>
      <c r="JJY86" s="4"/>
      <c r="JJZ86" s="4"/>
      <c r="JKA86" s="4"/>
      <c r="JKB86" s="4"/>
      <c r="JKC86" s="4"/>
      <c r="JKD86" s="4"/>
      <c r="JKE86" s="4"/>
      <c r="JKF86" s="4"/>
      <c r="JKG86" s="4"/>
      <c r="JKH86" s="4"/>
      <c r="JKI86" s="4"/>
      <c r="JKJ86" s="4"/>
      <c r="JKK86" s="4"/>
      <c r="JKL86" s="4"/>
      <c r="JKM86" s="4"/>
      <c r="JKN86" s="4"/>
      <c r="JKO86" s="4"/>
      <c r="JKP86" s="4"/>
      <c r="JKQ86" s="4"/>
      <c r="JKR86" s="4"/>
      <c r="JKS86" s="4"/>
      <c r="JKT86" s="4"/>
      <c r="JKU86" s="4"/>
      <c r="JKV86" s="4"/>
      <c r="JKW86" s="4"/>
      <c r="JKX86" s="4"/>
      <c r="JKY86" s="4"/>
      <c r="JKZ86" s="4"/>
      <c r="JLA86" s="4"/>
      <c r="JLB86" s="4"/>
      <c r="JLC86" s="4"/>
      <c r="JLD86" s="4"/>
      <c r="JLE86" s="4"/>
      <c r="JLF86" s="4"/>
      <c r="JLG86" s="4"/>
      <c r="JLH86" s="4"/>
      <c r="JLI86" s="4"/>
      <c r="JLJ86" s="4"/>
      <c r="JLK86" s="4"/>
      <c r="JLL86" s="4"/>
      <c r="JLM86" s="4"/>
      <c r="JLN86" s="4"/>
      <c r="JLO86" s="4"/>
      <c r="JLP86" s="4"/>
      <c r="JLQ86" s="4"/>
      <c r="JLR86" s="4"/>
      <c r="JLS86" s="4"/>
      <c r="JLT86" s="4"/>
      <c r="JLU86" s="4"/>
      <c r="JLV86" s="4"/>
      <c r="JLW86" s="4"/>
      <c r="JLX86" s="4"/>
      <c r="JLY86" s="4"/>
      <c r="JLZ86" s="4"/>
      <c r="JMA86" s="4"/>
      <c r="JMB86" s="4"/>
      <c r="JMC86" s="4"/>
      <c r="JMD86" s="4"/>
      <c r="JME86" s="4"/>
      <c r="JMF86" s="4"/>
      <c r="JMG86" s="4"/>
      <c r="JMH86" s="4"/>
      <c r="JMI86" s="4"/>
      <c r="JMJ86" s="4"/>
      <c r="JMK86" s="4"/>
      <c r="JML86" s="4"/>
      <c r="JMM86" s="4"/>
      <c r="JMN86" s="4"/>
      <c r="JMO86" s="4"/>
      <c r="JMP86" s="4"/>
      <c r="JMQ86" s="4"/>
      <c r="JMR86" s="4"/>
      <c r="JMS86" s="4"/>
      <c r="JMT86" s="4"/>
      <c r="JMU86" s="4"/>
      <c r="JMV86" s="4"/>
      <c r="JMW86" s="4"/>
      <c r="JMX86" s="4"/>
      <c r="JMY86" s="4"/>
      <c r="JMZ86" s="4"/>
      <c r="JNA86" s="4"/>
      <c r="JNB86" s="4"/>
      <c r="JNC86" s="4"/>
      <c r="JND86" s="4"/>
      <c r="JNE86" s="4"/>
      <c r="JNF86" s="4"/>
      <c r="JNG86" s="4"/>
      <c r="JNH86" s="4"/>
      <c r="JNI86" s="4"/>
      <c r="JNJ86" s="4"/>
      <c r="JNK86" s="4"/>
      <c r="JNL86" s="4"/>
      <c r="JNM86" s="4"/>
      <c r="JNN86" s="4"/>
      <c r="JNO86" s="4"/>
      <c r="JNP86" s="4"/>
      <c r="JNQ86" s="4"/>
      <c r="JNR86" s="4"/>
      <c r="JNS86" s="4"/>
      <c r="JNT86" s="4"/>
      <c r="JNU86" s="4"/>
      <c r="JNV86" s="4"/>
      <c r="JNW86" s="4"/>
      <c r="JNX86" s="4"/>
      <c r="JNY86" s="4"/>
      <c r="JNZ86" s="4"/>
      <c r="JOA86" s="4"/>
      <c r="JOB86" s="4"/>
      <c r="JOC86" s="4"/>
      <c r="JOD86" s="4"/>
      <c r="JOE86" s="4"/>
      <c r="JOF86" s="4"/>
      <c r="JOG86" s="4"/>
      <c r="JOH86" s="4"/>
      <c r="JOI86" s="4"/>
      <c r="JOJ86" s="4"/>
      <c r="JOK86" s="4"/>
      <c r="JOL86" s="4"/>
      <c r="JOM86" s="4"/>
      <c r="JON86" s="4"/>
      <c r="JOO86" s="4"/>
      <c r="JOP86" s="4"/>
      <c r="JOQ86" s="4"/>
      <c r="JOR86" s="4"/>
      <c r="JOS86" s="4"/>
      <c r="JOT86" s="4"/>
      <c r="JOU86" s="4"/>
      <c r="JOV86" s="4"/>
      <c r="JOW86" s="4"/>
      <c r="JOX86" s="4"/>
      <c r="JOY86" s="4"/>
      <c r="JOZ86" s="4"/>
      <c r="JPA86" s="4"/>
      <c r="JPB86" s="4"/>
      <c r="JPC86" s="4"/>
      <c r="JPD86" s="4"/>
      <c r="JPE86" s="4"/>
      <c r="JPF86" s="4"/>
      <c r="JPG86" s="4"/>
      <c r="JPH86" s="4"/>
      <c r="JPI86" s="4"/>
      <c r="JPJ86" s="4"/>
      <c r="JPK86" s="4"/>
      <c r="JPL86" s="4"/>
      <c r="JPM86" s="4"/>
      <c r="JPN86" s="4"/>
      <c r="JPO86" s="4"/>
      <c r="JPP86" s="4"/>
      <c r="JPQ86" s="4"/>
      <c r="JPR86" s="4"/>
      <c r="JPS86" s="4"/>
      <c r="JPT86" s="4"/>
      <c r="JPU86" s="4"/>
      <c r="JPV86" s="4"/>
      <c r="JPW86" s="4"/>
      <c r="JPX86" s="4"/>
      <c r="JPY86" s="4"/>
      <c r="JPZ86" s="4"/>
      <c r="JQA86" s="4"/>
      <c r="JQB86" s="4"/>
      <c r="JQC86" s="4"/>
      <c r="JQD86" s="4"/>
      <c r="JQE86" s="4"/>
      <c r="JQF86" s="4"/>
      <c r="JQG86" s="4"/>
      <c r="JQH86" s="4"/>
      <c r="JQI86" s="4"/>
      <c r="JQJ86" s="4"/>
      <c r="JQK86" s="4"/>
      <c r="JQL86" s="4"/>
      <c r="JQM86" s="4"/>
      <c r="JQN86" s="4"/>
      <c r="JQO86" s="4"/>
      <c r="JQP86" s="4"/>
      <c r="JQQ86" s="4"/>
      <c r="JQR86" s="4"/>
      <c r="JQS86" s="4"/>
      <c r="JQT86" s="4"/>
      <c r="JQU86" s="4"/>
      <c r="JQV86" s="4"/>
      <c r="JQW86" s="4"/>
      <c r="JQX86" s="4"/>
      <c r="JQY86" s="4"/>
      <c r="JQZ86" s="4"/>
      <c r="JRA86" s="4"/>
      <c r="JRB86" s="4"/>
      <c r="JRC86" s="4"/>
      <c r="JRD86" s="4"/>
      <c r="JRE86" s="4"/>
      <c r="JRF86" s="4"/>
      <c r="JRG86" s="4"/>
      <c r="JRH86" s="4"/>
      <c r="JRI86" s="4"/>
      <c r="JRJ86" s="4"/>
      <c r="JRK86" s="4"/>
      <c r="JRL86" s="4"/>
      <c r="JRM86" s="4"/>
      <c r="JRN86" s="4"/>
      <c r="JRO86" s="4"/>
      <c r="JRP86" s="4"/>
      <c r="JRQ86" s="4"/>
      <c r="JRR86" s="4"/>
      <c r="JRS86" s="4"/>
      <c r="JRT86" s="4"/>
      <c r="JRU86" s="4"/>
      <c r="JRV86" s="4"/>
      <c r="JRW86" s="4"/>
      <c r="JRX86" s="4"/>
      <c r="JRY86" s="4"/>
      <c r="JRZ86" s="4"/>
      <c r="JSA86" s="4"/>
      <c r="JSB86" s="4"/>
      <c r="JSC86" s="4"/>
      <c r="JSD86" s="4"/>
      <c r="JSE86" s="4"/>
      <c r="JSF86" s="4"/>
      <c r="JSG86" s="4"/>
      <c r="JSH86" s="4"/>
      <c r="JSI86" s="4"/>
      <c r="JSJ86" s="4"/>
      <c r="JSK86" s="4"/>
      <c r="JSL86" s="4"/>
      <c r="JSM86" s="4"/>
      <c r="JSN86" s="4"/>
      <c r="JSO86" s="4"/>
      <c r="JSP86" s="4"/>
      <c r="JSQ86" s="4"/>
      <c r="JSR86" s="4"/>
      <c r="JSS86" s="4"/>
      <c r="JST86" s="4"/>
      <c r="JSU86" s="4"/>
      <c r="JSV86" s="4"/>
      <c r="JSW86" s="4"/>
      <c r="JSX86" s="4"/>
      <c r="JSY86" s="4"/>
      <c r="JSZ86" s="4"/>
      <c r="JTA86" s="4"/>
      <c r="JTB86" s="4"/>
      <c r="JTC86" s="4"/>
      <c r="JTD86" s="4"/>
      <c r="JTE86" s="4"/>
      <c r="JTF86" s="4"/>
      <c r="JTG86" s="4"/>
      <c r="JTH86" s="4"/>
      <c r="JTI86" s="4"/>
      <c r="JTJ86" s="4"/>
      <c r="JTK86" s="4"/>
      <c r="JTL86" s="4"/>
      <c r="JTM86" s="4"/>
      <c r="JTN86" s="4"/>
      <c r="JTO86" s="4"/>
      <c r="JTP86" s="4"/>
      <c r="JTQ86" s="4"/>
      <c r="JTR86" s="4"/>
      <c r="JTS86" s="4"/>
      <c r="JTT86" s="4"/>
      <c r="JTU86" s="4"/>
      <c r="JTV86" s="4"/>
      <c r="JTW86" s="4"/>
      <c r="JTX86" s="4"/>
      <c r="JTY86" s="4"/>
      <c r="JTZ86" s="4"/>
      <c r="JUA86" s="4"/>
      <c r="JUB86" s="4"/>
      <c r="JUC86" s="4"/>
      <c r="JUD86" s="4"/>
      <c r="JUE86" s="4"/>
      <c r="JUF86" s="4"/>
      <c r="JUG86" s="4"/>
      <c r="JUH86" s="4"/>
      <c r="JUI86" s="4"/>
      <c r="JUJ86" s="4"/>
      <c r="JUK86" s="4"/>
      <c r="JUL86" s="4"/>
      <c r="JUM86" s="4"/>
      <c r="JUN86" s="4"/>
      <c r="JUO86" s="4"/>
      <c r="JUP86" s="4"/>
      <c r="JUQ86" s="4"/>
      <c r="JUR86" s="4"/>
      <c r="JUS86" s="4"/>
      <c r="JUT86" s="4"/>
      <c r="JUU86" s="4"/>
      <c r="JUV86" s="4"/>
      <c r="JUW86" s="4"/>
      <c r="JUX86" s="4"/>
      <c r="JUY86" s="4"/>
      <c r="JUZ86" s="4"/>
      <c r="JVA86" s="4"/>
      <c r="JVB86" s="4"/>
      <c r="JVC86" s="4"/>
      <c r="JVD86" s="4"/>
      <c r="JVE86" s="4"/>
      <c r="JVF86" s="4"/>
      <c r="JVG86" s="4"/>
      <c r="JVH86" s="4"/>
      <c r="JVI86" s="4"/>
      <c r="JVJ86" s="4"/>
      <c r="JVK86" s="4"/>
      <c r="JVL86" s="4"/>
      <c r="JVM86" s="4"/>
      <c r="JVN86" s="4"/>
      <c r="JVO86" s="4"/>
      <c r="JVP86" s="4"/>
      <c r="JVQ86" s="4"/>
      <c r="JVR86" s="4"/>
      <c r="JVS86" s="4"/>
      <c r="JVT86" s="4"/>
      <c r="JVU86" s="4"/>
      <c r="JVV86" s="4"/>
      <c r="JVW86" s="4"/>
      <c r="JVX86" s="4"/>
      <c r="JVY86" s="4"/>
      <c r="JVZ86" s="4"/>
      <c r="JWA86" s="4"/>
      <c r="JWB86" s="4"/>
      <c r="JWC86" s="4"/>
      <c r="JWD86" s="4"/>
      <c r="JWE86" s="4"/>
      <c r="JWF86" s="4"/>
      <c r="JWG86" s="4"/>
      <c r="JWH86" s="4"/>
      <c r="JWI86" s="4"/>
      <c r="JWJ86" s="4"/>
      <c r="JWK86" s="4"/>
      <c r="JWL86" s="4"/>
      <c r="JWM86" s="4"/>
      <c r="JWN86" s="4"/>
      <c r="JWO86" s="4"/>
      <c r="JWP86" s="4"/>
      <c r="JWQ86" s="4"/>
      <c r="JWR86" s="4"/>
      <c r="JWS86" s="4"/>
      <c r="JWT86" s="4"/>
      <c r="JWU86" s="4"/>
      <c r="JWV86" s="4"/>
      <c r="JWW86" s="4"/>
      <c r="JWX86" s="4"/>
      <c r="JWY86" s="4"/>
      <c r="JWZ86" s="4"/>
      <c r="JXA86" s="4"/>
      <c r="JXB86" s="4"/>
      <c r="JXC86" s="4"/>
      <c r="JXD86" s="4"/>
      <c r="JXE86" s="4"/>
      <c r="JXF86" s="4"/>
      <c r="JXG86" s="4"/>
      <c r="JXH86" s="4"/>
      <c r="JXI86" s="4"/>
      <c r="JXJ86" s="4"/>
      <c r="JXK86" s="4"/>
      <c r="JXL86" s="4"/>
      <c r="JXM86" s="4"/>
      <c r="JXN86" s="4"/>
      <c r="JXO86" s="4"/>
      <c r="JXP86" s="4"/>
      <c r="JXQ86" s="4"/>
      <c r="JXR86" s="4"/>
      <c r="JXS86" s="4"/>
      <c r="JXT86" s="4"/>
      <c r="JXU86" s="4"/>
      <c r="JXV86" s="4"/>
      <c r="JXW86" s="4"/>
      <c r="JXX86" s="4"/>
      <c r="JXY86" s="4"/>
      <c r="JXZ86" s="4"/>
      <c r="JYA86" s="4"/>
      <c r="JYB86" s="4"/>
      <c r="JYC86" s="4"/>
      <c r="JYD86" s="4"/>
      <c r="JYE86" s="4"/>
      <c r="JYF86" s="4"/>
      <c r="JYG86" s="4"/>
      <c r="JYH86" s="4"/>
      <c r="JYI86" s="4"/>
      <c r="JYJ86" s="4"/>
      <c r="JYK86" s="4"/>
      <c r="JYL86" s="4"/>
      <c r="JYM86" s="4"/>
      <c r="JYN86" s="4"/>
      <c r="JYO86" s="4"/>
      <c r="JYP86" s="4"/>
      <c r="JYQ86" s="4"/>
      <c r="JYR86" s="4"/>
      <c r="JYS86" s="4"/>
      <c r="JYT86" s="4"/>
      <c r="JYU86" s="4"/>
      <c r="JYV86" s="4"/>
      <c r="JYW86" s="4"/>
      <c r="JYX86" s="4"/>
      <c r="JYY86" s="4"/>
      <c r="JYZ86" s="4"/>
      <c r="JZA86" s="4"/>
      <c r="JZB86" s="4"/>
      <c r="JZC86" s="4"/>
      <c r="JZD86" s="4"/>
      <c r="JZE86" s="4"/>
      <c r="JZF86" s="4"/>
      <c r="JZG86" s="4"/>
      <c r="JZH86" s="4"/>
      <c r="JZI86" s="4"/>
      <c r="JZJ86" s="4"/>
      <c r="JZK86" s="4"/>
      <c r="JZL86" s="4"/>
      <c r="JZM86" s="4"/>
      <c r="JZN86" s="4"/>
      <c r="JZO86" s="4"/>
      <c r="JZP86" s="4"/>
      <c r="JZQ86" s="4"/>
      <c r="JZR86" s="4"/>
      <c r="JZS86" s="4"/>
      <c r="JZT86" s="4"/>
      <c r="JZU86" s="4"/>
      <c r="JZV86" s="4"/>
      <c r="JZW86" s="4"/>
      <c r="JZX86" s="4"/>
      <c r="JZY86" s="4"/>
      <c r="JZZ86" s="4"/>
      <c r="KAA86" s="4"/>
      <c r="KAB86" s="4"/>
      <c r="KAC86" s="4"/>
      <c r="KAD86" s="4"/>
      <c r="KAE86" s="4"/>
      <c r="KAF86" s="4"/>
      <c r="KAG86" s="4"/>
      <c r="KAH86" s="4"/>
      <c r="KAI86" s="4"/>
      <c r="KAJ86" s="4"/>
      <c r="KAK86" s="4"/>
      <c r="KAL86" s="4"/>
      <c r="KAM86" s="4"/>
      <c r="KAN86" s="4"/>
      <c r="KAO86" s="4"/>
      <c r="KAP86" s="4"/>
      <c r="KAQ86" s="4"/>
      <c r="KAR86" s="4"/>
      <c r="KAS86" s="4"/>
      <c r="KAT86" s="4"/>
      <c r="KAU86" s="4"/>
      <c r="KAV86" s="4"/>
      <c r="KAW86" s="4"/>
      <c r="KAX86" s="4"/>
      <c r="KAY86" s="4"/>
      <c r="KAZ86" s="4"/>
      <c r="KBA86" s="4"/>
      <c r="KBB86" s="4"/>
      <c r="KBC86" s="4"/>
      <c r="KBD86" s="4"/>
      <c r="KBE86" s="4"/>
      <c r="KBF86" s="4"/>
      <c r="KBG86" s="4"/>
      <c r="KBH86" s="4"/>
      <c r="KBI86" s="4"/>
      <c r="KBJ86" s="4"/>
      <c r="KBK86" s="4"/>
      <c r="KBL86" s="4"/>
      <c r="KBM86" s="4"/>
      <c r="KBN86" s="4"/>
      <c r="KBO86" s="4"/>
      <c r="KBP86" s="4"/>
      <c r="KBQ86" s="4"/>
      <c r="KBR86" s="4"/>
      <c r="KBS86" s="4"/>
      <c r="KBT86" s="4"/>
      <c r="KBU86" s="4"/>
      <c r="KBV86" s="4"/>
      <c r="KBW86" s="4"/>
      <c r="KBX86" s="4"/>
      <c r="KBY86" s="4"/>
      <c r="KBZ86" s="4"/>
      <c r="KCA86" s="4"/>
      <c r="KCB86" s="4"/>
      <c r="KCC86" s="4"/>
      <c r="KCD86" s="4"/>
      <c r="KCE86" s="4"/>
      <c r="KCF86" s="4"/>
      <c r="KCG86" s="4"/>
      <c r="KCH86" s="4"/>
      <c r="KCI86" s="4"/>
      <c r="KCJ86" s="4"/>
      <c r="KCK86" s="4"/>
      <c r="KCL86" s="4"/>
      <c r="KCM86" s="4"/>
      <c r="KCN86" s="4"/>
      <c r="KCO86" s="4"/>
      <c r="KCP86" s="4"/>
      <c r="KCQ86" s="4"/>
      <c r="KCR86" s="4"/>
      <c r="KCS86" s="4"/>
      <c r="KCT86" s="4"/>
      <c r="KCU86" s="4"/>
      <c r="KCV86" s="4"/>
      <c r="KCW86" s="4"/>
      <c r="KCX86" s="4"/>
      <c r="KCY86" s="4"/>
      <c r="KCZ86" s="4"/>
      <c r="KDA86" s="4"/>
      <c r="KDB86" s="4"/>
      <c r="KDC86" s="4"/>
      <c r="KDD86" s="4"/>
      <c r="KDE86" s="4"/>
      <c r="KDF86" s="4"/>
      <c r="KDG86" s="4"/>
      <c r="KDH86" s="4"/>
      <c r="KDI86" s="4"/>
      <c r="KDJ86" s="4"/>
      <c r="KDK86" s="4"/>
      <c r="KDL86" s="4"/>
      <c r="KDM86" s="4"/>
      <c r="KDN86" s="4"/>
      <c r="KDO86" s="4"/>
      <c r="KDP86" s="4"/>
      <c r="KDQ86" s="4"/>
      <c r="KDR86" s="4"/>
      <c r="KDS86" s="4"/>
      <c r="KDT86" s="4"/>
      <c r="KDU86" s="4"/>
      <c r="KDV86" s="4"/>
      <c r="KDW86" s="4"/>
      <c r="KDX86" s="4"/>
      <c r="KDY86" s="4"/>
      <c r="KDZ86" s="4"/>
      <c r="KEA86" s="4"/>
      <c r="KEB86" s="4"/>
      <c r="KEC86" s="4"/>
      <c r="KED86" s="4"/>
      <c r="KEE86" s="4"/>
      <c r="KEF86" s="4"/>
      <c r="KEG86" s="4"/>
      <c r="KEH86" s="4"/>
      <c r="KEI86" s="4"/>
      <c r="KEJ86" s="4"/>
      <c r="KEK86" s="4"/>
      <c r="KEL86" s="4"/>
      <c r="KEM86" s="4"/>
      <c r="KEN86" s="4"/>
      <c r="KEO86" s="4"/>
      <c r="KEP86" s="4"/>
      <c r="KEQ86" s="4"/>
      <c r="KER86" s="4"/>
      <c r="KES86" s="4"/>
      <c r="KET86" s="4"/>
      <c r="KEU86" s="4"/>
      <c r="KEV86" s="4"/>
      <c r="KEW86" s="4"/>
      <c r="KEX86" s="4"/>
      <c r="KEY86" s="4"/>
      <c r="KEZ86" s="4"/>
      <c r="KFA86" s="4"/>
      <c r="KFB86" s="4"/>
      <c r="KFC86" s="4"/>
      <c r="KFD86" s="4"/>
      <c r="KFE86" s="4"/>
      <c r="KFF86" s="4"/>
      <c r="KFG86" s="4"/>
      <c r="KFH86" s="4"/>
      <c r="KFI86" s="4"/>
      <c r="KFJ86" s="4"/>
      <c r="KFK86" s="4"/>
      <c r="KFL86" s="4"/>
      <c r="KFM86" s="4"/>
      <c r="KFN86" s="4"/>
      <c r="KFO86" s="4"/>
      <c r="KFP86" s="4"/>
      <c r="KFQ86" s="4"/>
      <c r="KFR86" s="4"/>
      <c r="KFS86" s="4"/>
      <c r="KFT86" s="4"/>
      <c r="KFU86" s="4"/>
      <c r="KFV86" s="4"/>
      <c r="KFW86" s="4"/>
      <c r="KFX86" s="4"/>
      <c r="KFY86" s="4"/>
      <c r="KFZ86" s="4"/>
      <c r="KGA86" s="4"/>
      <c r="KGB86" s="4"/>
      <c r="KGC86" s="4"/>
      <c r="KGD86" s="4"/>
      <c r="KGE86" s="4"/>
      <c r="KGF86" s="4"/>
      <c r="KGG86" s="4"/>
      <c r="KGH86" s="4"/>
      <c r="KGI86" s="4"/>
      <c r="KGJ86" s="4"/>
      <c r="KGK86" s="4"/>
      <c r="KGL86" s="4"/>
      <c r="KGM86" s="4"/>
      <c r="KGN86" s="4"/>
      <c r="KGO86" s="4"/>
      <c r="KGP86" s="4"/>
      <c r="KGQ86" s="4"/>
      <c r="KGR86" s="4"/>
      <c r="KGS86" s="4"/>
      <c r="KGT86" s="4"/>
      <c r="KGU86" s="4"/>
      <c r="KGV86" s="4"/>
      <c r="KGW86" s="4"/>
      <c r="KGX86" s="4"/>
      <c r="KGY86" s="4"/>
      <c r="KGZ86" s="4"/>
      <c r="KHA86" s="4"/>
      <c r="KHB86" s="4"/>
      <c r="KHC86" s="4"/>
      <c r="KHD86" s="4"/>
      <c r="KHE86" s="4"/>
      <c r="KHF86" s="4"/>
      <c r="KHG86" s="4"/>
      <c r="KHH86" s="4"/>
      <c r="KHI86" s="4"/>
      <c r="KHJ86" s="4"/>
      <c r="KHK86" s="4"/>
      <c r="KHL86" s="4"/>
      <c r="KHM86" s="4"/>
      <c r="KHN86" s="4"/>
      <c r="KHO86" s="4"/>
      <c r="KHP86" s="4"/>
      <c r="KHQ86" s="4"/>
      <c r="KHR86" s="4"/>
      <c r="KHS86" s="4"/>
      <c r="KHT86" s="4"/>
      <c r="KHU86" s="4"/>
      <c r="KHV86" s="4"/>
      <c r="KHW86" s="4"/>
      <c r="KHX86" s="4"/>
      <c r="KHY86" s="4"/>
      <c r="KHZ86" s="4"/>
      <c r="KIA86" s="4"/>
      <c r="KIB86" s="4"/>
      <c r="KIC86" s="4"/>
      <c r="KID86" s="4"/>
      <c r="KIE86" s="4"/>
      <c r="KIF86" s="4"/>
      <c r="KIG86" s="4"/>
      <c r="KIH86" s="4"/>
      <c r="KII86" s="4"/>
      <c r="KIJ86" s="4"/>
      <c r="KIK86" s="4"/>
      <c r="KIL86" s="4"/>
      <c r="KIM86" s="4"/>
      <c r="KIN86" s="4"/>
      <c r="KIO86" s="4"/>
      <c r="KIP86" s="4"/>
      <c r="KIQ86" s="4"/>
      <c r="KIR86" s="4"/>
      <c r="KIS86" s="4"/>
      <c r="KIT86" s="4"/>
      <c r="KIU86" s="4"/>
      <c r="KIV86" s="4"/>
      <c r="KIW86" s="4"/>
      <c r="KIX86" s="4"/>
      <c r="KIY86" s="4"/>
      <c r="KIZ86" s="4"/>
      <c r="KJA86" s="4"/>
      <c r="KJB86" s="4"/>
      <c r="KJC86" s="4"/>
      <c r="KJD86" s="4"/>
      <c r="KJE86" s="4"/>
      <c r="KJF86" s="4"/>
      <c r="KJG86" s="4"/>
      <c r="KJH86" s="4"/>
      <c r="KJI86" s="4"/>
      <c r="KJJ86" s="4"/>
      <c r="KJK86" s="4"/>
      <c r="KJL86" s="4"/>
      <c r="KJM86" s="4"/>
      <c r="KJN86" s="4"/>
      <c r="KJO86" s="4"/>
      <c r="KJP86" s="4"/>
      <c r="KJQ86" s="4"/>
      <c r="KJR86" s="4"/>
      <c r="KJS86" s="4"/>
      <c r="KJT86" s="4"/>
      <c r="KJU86" s="4"/>
      <c r="KJV86" s="4"/>
      <c r="KJW86" s="4"/>
      <c r="KJX86" s="4"/>
      <c r="KJY86" s="4"/>
      <c r="KJZ86" s="4"/>
      <c r="KKA86" s="4"/>
      <c r="KKB86" s="4"/>
      <c r="KKC86" s="4"/>
      <c r="KKD86" s="4"/>
      <c r="KKE86" s="4"/>
      <c r="KKF86" s="4"/>
      <c r="KKG86" s="4"/>
      <c r="KKH86" s="4"/>
      <c r="KKI86" s="4"/>
      <c r="KKJ86" s="4"/>
      <c r="KKK86" s="4"/>
      <c r="KKL86" s="4"/>
      <c r="KKM86" s="4"/>
      <c r="KKN86" s="4"/>
      <c r="KKO86" s="4"/>
      <c r="KKP86" s="4"/>
      <c r="KKQ86" s="4"/>
      <c r="KKR86" s="4"/>
      <c r="KKS86" s="4"/>
      <c r="KKT86" s="4"/>
      <c r="KKU86" s="4"/>
      <c r="KKV86" s="4"/>
      <c r="KKW86" s="4"/>
      <c r="KKX86" s="4"/>
      <c r="KKY86" s="4"/>
      <c r="KKZ86" s="4"/>
      <c r="KLA86" s="4"/>
      <c r="KLB86" s="4"/>
      <c r="KLC86" s="4"/>
      <c r="KLD86" s="4"/>
      <c r="KLE86" s="4"/>
      <c r="KLF86" s="4"/>
      <c r="KLG86" s="4"/>
      <c r="KLH86" s="4"/>
      <c r="KLI86" s="4"/>
      <c r="KLJ86" s="4"/>
      <c r="KLK86" s="4"/>
      <c r="KLL86" s="4"/>
      <c r="KLM86" s="4"/>
      <c r="KLN86" s="4"/>
      <c r="KLO86" s="4"/>
      <c r="KLP86" s="4"/>
      <c r="KLQ86" s="4"/>
      <c r="KLR86" s="4"/>
      <c r="KLS86" s="4"/>
      <c r="KLT86" s="4"/>
      <c r="KLU86" s="4"/>
      <c r="KLV86" s="4"/>
      <c r="KLW86" s="4"/>
      <c r="KLX86" s="4"/>
      <c r="KLY86" s="4"/>
      <c r="KLZ86" s="4"/>
      <c r="KMA86" s="4"/>
      <c r="KMB86" s="4"/>
      <c r="KMC86" s="4"/>
      <c r="KMD86" s="4"/>
      <c r="KME86" s="4"/>
      <c r="KMF86" s="4"/>
      <c r="KMG86" s="4"/>
      <c r="KMH86" s="4"/>
      <c r="KMI86" s="4"/>
      <c r="KMJ86" s="4"/>
      <c r="KMK86" s="4"/>
      <c r="KML86" s="4"/>
      <c r="KMM86" s="4"/>
      <c r="KMN86" s="4"/>
      <c r="KMO86" s="4"/>
      <c r="KMP86" s="4"/>
      <c r="KMQ86" s="4"/>
      <c r="KMR86" s="4"/>
      <c r="KMS86" s="4"/>
      <c r="KMT86" s="4"/>
      <c r="KMU86" s="4"/>
      <c r="KMV86" s="4"/>
      <c r="KMW86" s="4"/>
      <c r="KMX86" s="4"/>
      <c r="KMY86" s="4"/>
      <c r="KMZ86" s="4"/>
      <c r="KNA86" s="4"/>
      <c r="KNB86" s="4"/>
      <c r="KNC86" s="4"/>
      <c r="KND86" s="4"/>
      <c r="KNE86" s="4"/>
      <c r="KNF86" s="4"/>
      <c r="KNG86" s="4"/>
      <c r="KNH86" s="4"/>
      <c r="KNI86" s="4"/>
      <c r="KNJ86" s="4"/>
      <c r="KNK86" s="4"/>
      <c r="KNL86" s="4"/>
      <c r="KNM86" s="4"/>
      <c r="KNN86" s="4"/>
      <c r="KNO86" s="4"/>
      <c r="KNP86" s="4"/>
      <c r="KNQ86" s="4"/>
      <c r="KNR86" s="4"/>
      <c r="KNS86" s="4"/>
      <c r="KNT86" s="4"/>
      <c r="KNU86" s="4"/>
      <c r="KNV86" s="4"/>
      <c r="KNW86" s="4"/>
      <c r="KNX86" s="4"/>
      <c r="KNY86" s="4"/>
      <c r="KNZ86" s="4"/>
      <c r="KOA86" s="4"/>
      <c r="KOB86" s="4"/>
      <c r="KOC86" s="4"/>
      <c r="KOD86" s="4"/>
      <c r="KOE86" s="4"/>
      <c r="KOF86" s="4"/>
      <c r="KOG86" s="4"/>
      <c r="KOH86" s="4"/>
      <c r="KOI86" s="4"/>
      <c r="KOJ86" s="4"/>
      <c r="KOK86" s="4"/>
      <c r="KOL86" s="4"/>
      <c r="KOM86" s="4"/>
      <c r="KON86" s="4"/>
      <c r="KOO86" s="4"/>
      <c r="KOP86" s="4"/>
      <c r="KOQ86" s="4"/>
      <c r="KOR86" s="4"/>
      <c r="KOS86" s="4"/>
      <c r="KOT86" s="4"/>
      <c r="KOU86" s="4"/>
      <c r="KOV86" s="4"/>
      <c r="KOW86" s="4"/>
      <c r="KOX86" s="4"/>
      <c r="KOY86" s="4"/>
      <c r="KOZ86" s="4"/>
      <c r="KPA86" s="4"/>
      <c r="KPB86" s="4"/>
      <c r="KPC86" s="4"/>
      <c r="KPD86" s="4"/>
      <c r="KPE86" s="4"/>
      <c r="KPF86" s="4"/>
      <c r="KPG86" s="4"/>
      <c r="KPH86" s="4"/>
      <c r="KPI86" s="4"/>
      <c r="KPJ86" s="4"/>
      <c r="KPK86" s="4"/>
      <c r="KPL86" s="4"/>
      <c r="KPM86" s="4"/>
      <c r="KPN86" s="4"/>
      <c r="KPO86" s="4"/>
      <c r="KPP86" s="4"/>
      <c r="KPQ86" s="4"/>
      <c r="KPR86" s="4"/>
      <c r="KPS86" s="4"/>
      <c r="KPT86" s="4"/>
      <c r="KPU86" s="4"/>
      <c r="KPV86" s="4"/>
      <c r="KPW86" s="4"/>
      <c r="KPX86" s="4"/>
      <c r="KPY86" s="4"/>
      <c r="KPZ86" s="4"/>
      <c r="KQA86" s="4"/>
      <c r="KQB86" s="4"/>
      <c r="KQC86" s="4"/>
      <c r="KQD86" s="4"/>
      <c r="KQE86" s="4"/>
      <c r="KQF86" s="4"/>
      <c r="KQG86" s="4"/>
      <c r="KQH86" s="4"/>
      <c r="KQI86" s="4"/>
      <c r="KQJ86" s="4"/>
      <c r="KQK86" s="4"/>
      <c r="KQL86" s="4"/>
      <c r="KQM86" s="4"/>
      <c r="KQN86" s="4"/>
      <c r="KQO86" s="4"/>
      <c r="KQP86" s="4"/>
      <c r="KQQ86" s="4"/>
      <c r="KQR86" s="4"/>
      <c r="KQS86" s="4"/>
      <c r="KQT86" s="4"/>
      <c r="KQU86" s="4"/>
      <c r="KQV86" s="4"/>
      <c r="KQW86" s="4"/>
      <c r="KQX86" s="4"/>
      <c r="KQY86" s="4"/>
      <c r="KQZ86" s="4"/>
      <c r="KRA86" s="4"/>
      <c r="KRB86" s="4"/>
      <c r="KRC86" s="4"/>
      <c r="KRD86" s="4"/>
      <c r="KRE86" s="4"/>
      <c r="KRF86" s="4"/>
      <c r="KRG86" s="4"/>
      <c r="KRH86" s="4"/>
      <c r="KRI86" s="4"/>
      <c r="KRJ86" s="4"/>
      <c r="KRK86" s="4"/>
      <c r="KRL86" s="4"/>
      <c r="KRM86" s="4"/>
      <c r="KRN86" s="4"/>
      <c r="KRO86" s="4"/>
      <c r="KRP86" s="4"/>
      <c r="KRQ86" s="4"/>
      <c r="KRR86" s="4"/>
      <c r="KRS86" s="4"/>
      <c r="KRT86" s="4"/>
      <c r="KRU86" s="4"/>
      <c r="KRV86" s="4"/>
      <c r="KRW86" s="4"/>
      <c r="KRX86" s="4"/>
      <c r="KRY86" s="4"/>
      <c r="KRZ86" s="4"/>
      <c r="KSA86" s="4"/>
      <c r="KSB86" s="4"/>
      <c r="KSC86" s="4"/>
      <c r="KSD86" s="4"/>
      <c r="KSE86" s="4"/>
      <c r="KSF86" s="4"/>
      <c r="KSG86" s="4"/>
      <c r="KSH86" s="4"/>
      <c r="KSI86" s="4"/>
      <c r="KSJ86" s="4"/>
      <c r="KSK86" s="4"/>
      <c r="KSL86" s="4"/>
      <c r="KSM86" s="4"/>
      <c r="KSN86" s="4"/>
      <c r="KSO86" s="4"/>
      <c r="KSP86" s="4"/>
      <c r="KSQ86" s="4"/>
      <c r="KSR86" s="4"/>
      <c r="KSS86" s="4"/>
      <c r="KST86" s="4"/>
      <c r="KSU86" s="4"/>
      <c r="KSV86" s="4"/>
      <c r="KSW86" s="4"/>
      <c r="KSX86" s="4"/>
      <c r="KSY86" s="4"/>
      <c r="KSZ86" s="4"/>
      <c r="KTA86" s="4"/>
      <c r="KTB86" s="4"/>
      <c r="KTC86" s="4"/>
      <c r="KTD86" s="4"/>
      <c r="KTE86" s="4"/>
      <c r="KTF86" s="4"/>
      <c r="KTG86" s="4"/>
      <c r="KTH86" s="4"/>
      <c r="KTI86" s="4"/>
      <c r="KTJ86" s="4"/>
      <c r="KTK86" s="4"/>
      <c r="KTL86" s="4"/>
      <c r="KTM86" s="4"/>
      <c r="KTN86" s="4"/>
      <c r="KTO86" s="4"/>
      <c r="KTP86" s="4"/>
      <c r="KTQ86" s="4"/>
      <c r="KTR86" s="4"/>
      <c r="KTS86" s="4"/>
      <c r="KTT86" s="4"/>
      <c r="KTU86" s="4"/>
      <c r="KTV86" s="4"/>
      <c r="KTW86" s="4"/>
      <c r="KTX86" s="4"/>
      <c r="KTY86" s="4"/>
      <c r="KTZ86" s="4"/>
      <c r="KUA86" s="4"/>
      <c r="KUB86" s="4"/>
      <c r="KUC86" s="4"/>
      <c r="KUD86" s="4"/>
      <c r="KUE86" s="4"/>
      <c r="KUF86" s="4"/>
      <c r="KUG86" s="4"/>
      <c r="KUH86" s="4"/>
      <c r="KUI86" s="4"/>
      <c r="KUJ86" s="4"/>
      <c r="KUK86" s="4"/>
      <c r="KUL86" s="4"/>
      <c r="KUM86" s="4"/>
      <c r="KUN86" s="4"/>
      <c r="KUO86" s="4"/>
      <c r="KUP86" s="4"/>
      <c r="KUQ86" s="4"/>
      <c r="KUR86" s="4"/>
      <c r="KUS86" s="4"/>
      <c r="KUT86" s="4"/>
      <c r="KUU86" s="4"/>
      <c r="KUV86" s="4"/>
      <c r="KUW86" s="4"/>
      <c r="KUX86" s="4"/>
      <c r="KUY86" s="4"/>
      <c r="KUZ86" s="4"/>
      <c r="KVA86" s="4"/>
      <c r="KVB86" s="4"/>
      <c r="KVC86" s="4"/>
      <c r="KVD86" s="4"/>
      <c r="KVE86" s="4"/>
      <c r="KVF86" s="4"/>
      <c r="KVG86" s="4"/>
      <c r="KVH86" s="4"/>
      <c r="KVI86" s="4"/>
      <c r="KVJ86" s="4"/>
      <c r="KVK86" s="4"/>
      <c r="KVL86" s="4"/>
      <c r="KVM86" s="4"/>
      <c r="KVN86" s="4"/>
      <c r="KVO86" s="4"/>
      <c r="KVP86" s="4"/>
      <c r="KVQ86" s="4"/>
      <c r="KVR86" s="4"/>
      <c r="KVS86" s="4"/>
      <c r="KVT86" s="4"/>
      <c r="KVU86" s="4"/>
      <c r="KVV86" s="4"/>
      <c r="KVW86" s="4"/>
      <c r="KVX86" s="4"/>
      <c r="KVY86" s="4"/>
      <c r="KVZ86" s="4"/>
      <c r="KWA86" s="4"/>
      <c r="KWB86" s="4"/>
      <c r="KWC86" s="4"/>
      <c r="KWD86" s="4"/>
      <c r="KWE86" s="4"/>
      <c r="KWF86" s="4"/>
      <c r="KWG86" s="4"/>
      <c r="KWH86" s="4"/>
      <c r="KWI86" s="4"/>
      <c r="KWJ86" s="4"/>
      <c r="KWK86" s="4"/>
      <c r="KWL86" s="4"/>
      <c r="KWM86" s="4"/>
      <c r="KWN86" s="4"/>
      <c r="KWO86" s="4"/>
      <c r="KWP86" s="4"/>
      <c r="KWQ86" s="4"/>
      <c r="KWR86" s="4"/>
      <c r="KWS86" s="4"/>
      <c r="KWT86" s="4"/>
      <c r="KWU86" s="4"/>
      <c r="KWV86" s="4"/>
      <c r="KWW86" s="4"/>
      <c r="KWX86" s="4"/>
      <c r="KWY86" s="4"/>
      <c r="KWZ86" s="4"/>
      <c r="KXA86" s="4"/>
      <c r="KXB86" s="4"/>
      <c r="KXC86" s="4"/>
      <c r="KXD86" s="4"/>
      <c r="KXE86" s="4"/>
      <c r="KXF86" s="4"/>
      <c r="KXG86" s="4"/>
      <c r="KXH86" s="4"/>
      <c r="KXI86" s="4"/>
      <c r="KXJ86" s="4"/>
      <c r="KXK86" s="4"/>
      <c r="KXL86" s="4"/>
      <c r="KXM86" s="4"/>
      <c r="KXN86" s="4"/>
      <c r="KXO86" s="4"/>
      <c r="KXP86" s="4"/>
      <c r="KXQ86" s="4"/>
      <c r="KXR86" s="4"/>
      <c r="KXS86" s="4"/>
      <c r="KXT86" s="4"/>
      <c r="KXU86" s="4"/>
      <c r="KXV86" s="4"/>
      <c r="KXW86" s="4"/>
      <c r="KXX86" s="4"/>
      <c r="KXY86" s="4"/>
      <c r="KXZ86" s="4"/>
      <c r="KYA86" s="4"/>
      <c r="KYB86" s="4"/>
      <c r="KYC86" s="4"/>
      <c r="KYD86" s="4"/>
      <c r="KYE86" s="4"/>
      <c r="KYF86" s="4"/>
      <c r="KYG86" s="4"/>
      <c r="KYH86" s="4"/>
      <c r="KYI86" s="4"/>
      <c r="KYJ86" s="4"/>
      <c r="KYK86" s="4"/>
      <c r="KYL86" s="4"/>
      <c r="KYM86" s="4"/>
      <c r="KYN86" s="4"/>
      <c r="KYO86" s="4"/>
      <c r="KYP86" s="4"/>
      <c r="KYQ86" s="4"/>
      <c r="KYR86" s="4"/>
      <c r="KYS86" s="4"/>
      <c r="KYT86" s="4"/>
      <c r="KYU86" s="4"/>
      <c r="KYV86" s="4"/>
      <c r="KYW86" s="4"/>
      <c r="KYX86" s="4"/>
      <c r="KYY86" s="4"/>
      <c r="KYZ86" s="4"/>
      <c r="KZA86" s="4"/>
      <c r="KZB86" s="4"/>
      <c r="KZC86" s="4"/>
      <c r="KZD86" s="4"/>
      <c r="KZE86" s="4"/>
      <c r="KZF86" s="4"/>
      <c r="KZG86" s="4"/>
      <c r="KZH86" s="4"/>
      <c r="KZI86" s="4"/>
      <c r="KZJ86" s="4"/>
      <c r="KZK86" s="4"/>
      <c r="KZL86" s="4"/>
      <c r="KZM86" s="4"/>
      <c r="KZN86" s="4"/>
      <c r="KZO86" s="4"/>
      <c r="KZP86" s="4"/>
      <c r="KZQ86" s="4"/>
      <c r="KZR86" s="4"/>
      <c r="KZS86" s="4"/>
      <c r="KZT86" s="4"/>
      <c r="KZU86" s="4"/>
      <c r="KZV86" s="4"/>
      <c r="KZW86" s="4"/>
      <c r="KZX86" s="4"/>
      <c r="KZY86" s="4"/>
      <c r="KZZ86" s="4"/>
      <c r="LAA86" s="4"/>
      <c r="LAB86" s="4"/>
      <c r="LAC86" s="4"/>
      <c r="LAD86" s="4"/>
      <c r="LAE86" s="4"/>
      <c r="LAF86" s="4"/>
      <c r="LAG86" s="4"/>
      <c r="LAH86" s="4"/>
      <c r="LAI86" s="4"/>
      <c r="LAJ86" s="4"/>
      <c r="LAK86" s="4"/>
      <c r="LAL86" s="4"/>
      <c r="LAM86" s="4"/>
      <c r="LAN86" s="4"/>
      <c r="LAO86" s="4"/>
      <c r="LAP86" s="4"/>
      <c r="LAQ86" s="4"/>
      <c r="LAR86" s="4"/>
      <c r="LAS86" s="4"/>
      <c r="LAT86" s="4"/>
      <c r="LAU86" s="4"/>
      <c r="LAV86" s="4"/>
      <c r="LAW86" s="4"/>
      <c r="LAX86" s="4"/>
      <c r="LAY86" s="4"/>
      <c r="LAZ86" s="4"/>
      <c r="LBA86" s="4"/>
      <c r="LBB86" s="4"/>
      <c r="LBC86" s="4"/>
      <c r="LBD86" s="4"/>
      <c r="LBE86" s="4"/>
      <c r="LBF86" s="4"/>
      <c r="LBG86" s="4"/>
      <c r="LBH86" s="4"/>
      <c r="LBI86" s="4"/>
      <c r="LBJ86" s="4"/>
      <c r="LBK86" s="4"/>
      <c r="LBL86" s="4"/>
      <c r="LBM86" s="4"/>
      <c r="LBN86" s="4"/>
      <c r="LBO86" s="4"/>
      <c r="LBP86" s="4"/>
      <c r="LBQ86" s="4"/>
      <c r="LBR86" s="4"/>
      <c r="LBS86" s="4"/>
      <c r="LBT86" s="4"/>
      <c r="LBU86" s="4"/>
      <c r="LBV86" s="4"/>
      <c r="LBW86" s="4"/>
      <c r="LBX86" s="4"/>
      <c r="LBY86" s="4"/>
      <c r="LBZ86" s="4"/>
      <c r="LCA86" s="4"/>
      <c r="LCB86" s="4"/>
      <c r="LCC86" s="4"/>
      <c r="LCD86" s="4"/>
      <c r="LCE86" s="4"/>
      <c r="LCF86" s="4"/>
      <c r="LCG86" s="4"/>
      <c r="LCH86" s="4"/>
      <c r="LCI86" s="4"/>
      <c r="LCJ86" s="4"/>
      <c r="LCK86" s="4"/>
      <c r="LCL86" s="4"/>
      <c r="LCM86" s="4"/>
      <c r="LCN86" s="4"/>
      <c r="LCO86" s="4"/>
      <c r="LCP86" s="4"/>
      <c r="LCQ86" s="4"/>
      <c r="LCR86" s="4"/>
      <c r="LCS86" s="4"/>
      <c r="LCT86" s="4"/>
      <c r="LCU86" s="4"/>
      <c r="LCV86" s="4"/>
      <c r="LCW86" s="4"/>
      <c r="LCX86" s="4"/>
      <c r="LCY86" s="4"/>
      <c r="LCZ86" s="4"/>
      <c r="LDA86" s="4"/>
      <c r="LDB86" s="4"/>
      <c r="LDC86" s="4"/>
      <c r="LDD86" s="4"/>
      <c r="LDE86" s="4"/>
      <c r="LDF86" s="4"/>
      <c r="LDG86" s="4"/>
      <c r="LDH86" s="4"/>
      <c r="LDI86" s="4"/>
      <c r="LDJ86" s="4"/>
      <c r="LDK86" s="4"/>
      <c r="LDL86" s="4"/>
      <c r="LDM86" s="4"/>
      <c r="LDN86" s="4"/>
      <c r="LDO86" s="4"/>
      <c r="LDP86" s="4"/>
      <c r="LDQ86" s="4"/>
      <c r="LDR86" s="4"/>
      <c r="LDS86" s="4"/>
      <c r="LDT86" s="4"/>
      <c r="LDU86" s="4"/>
      <c r="LDV86" s="4"/>
      <c r="LDW86" s="4"/>
      <c r="LDX86" s="4"/>
      <c r="LDY86" s="4"/>
      <c r="LDZ86" s="4"/>
      <c r="LEA86" s="4"/>
      <c r="LEB86" s="4"/>
      <c r="LEC86" s="4"/>
      <c r="LED86" s="4"/>
      <c r="LEE86" s="4"/>
      <c r="LEF86" s="4"/>
      <c r="LEG86" s="4"/>
      <c r="LEH86" s="4"/>
      <c r="LEI86" s="4"/>
      <c r="LEJ86" s="4"/>
      <c r="LEK86" s="4"/>
      <c r="LEL86" s="4"/>
      <c r="LEM86" s="4"/>
      <c r="LEN86" s="4"/>
      <c r="LEO86" s="4"/>
      <c r="LEP86" s="4"/>
      <c r="LEQ86" s="4"/>
      <c r="LER86" s="4"/>
      <c r="LES86" s="4"/>
      <c r="LET86" s="4"/>
      <c r="LEU86" s="4"/>
      <c r="LEV86" s="4"/>
      <c r="LEW86" s="4"/>
      <c r="LEX86" s="4"/>
      <c r="LEY86" s="4"/>
      <c r="LEZ86" s="4"/>
      <c r="LFA86" s="4"/>
      <c r="LFB86" s="4"/>
      <c r="LFC86" s="4"/>
      <c r="LFD86" s="4"/>
      <c r="LFE86" s="4"/>
      <c r="LFF86" s="4"/>
      <c r="LFG86" s="4"/>
      <c r="LFH86" s="4"/>
      <c r="LFI86" s="4"/>
      <c r="LFJ86" s="4"/>
      <c r="LFK86" s="4"/>
      <c r="LFL86" s="4"/>
      <c r="LFM86" s="4"/>
      <c r="LFN86" s="4"/>
      <c r="LFO86" s="4"/>
      <c r="LFP86" s="4"/>
      <c r="LFQ86" s="4"/>
      <c r="LFR86" s="4"/>
      <c r="LFS86" s="4"/>
      <c r="LFT86" s="4"/>
      <c r="LFU86" s="4"/>
      <c r="LFV86" s="4"/>
      <c r="LFW86" s="4"/>
      <c r="LFX86" s="4"/>
      <c r="LFY86" s="4"/>
      <c r="LFZ86" s="4"/>
      <c r="LGA86" s="4"/>
      <c r="LGB86" s="4"/>
      <c r="LGC86" s="4"/>
      <c r="LGD86" s="4"/>
      <c r="LGE86" s="4"/>
      <c r="LGF86" s="4"/>
      <c r="LGG86" s="4"/>
      <c r="LGH86" s="4"/>
      <c r="LGI86" s="4"/>
      <c r="LGJ86" s="4"/>
      <c r="LGK86" s="4"/>
      <c r="LGL86" s="4"/>
      <c r="LGM86" s="4"/>
      <c r="LGN86" s="4"/>
      <c r="LGO86" s="4"/>
      <c r="LGP86" s="4"/>
      <c r="LGQ86" s="4"/>
      <c r="LGR86" s="4"/>
      <c r="LGS86" s="4"/>
      <c r="LGT86" s="4"/>
      <c r="LGU86" s="4"/>
      <c r="LGV86" s="4"/>
      <c r="LGW86" s="4"/>
      <c r="LGX86" s="4"/>
      <c r="LGY86" s="4"/>
      <c r="LGZ86" s="4"/>
      <c r="LHA86" s="4"/>
      <c r="LHB86" s="4"/>
      <c r="LHC86" s="4"/>
      <c r="LHD86" s="4"/>
      <c r="LHE86" s="4"/>
      <c r="LHF86" s="4"/>
      <c r="LHG86" s="4"/>
      <c r="LHH86" s="4"/>
      <c r="LHI86" s="4"/>
      <c r="LHJ86" s="4"/>
      <c r="LHK86" s="4"/>
      <c r="LHL86" s="4"/>
      <c r="LHM86" s="4"/>
      <c r="LHN86" s="4"/>
      <c r="LHO86" s="4"/>
      <c r="LHP86" s="4"/>
      <c r="LHQ86" s="4"/>
      <c r="LHR86" s="4"/>
      <c r="LHS86" s="4"/>
      <c r="LHT86" s="4"/>
      <c r="LHU86" s="4"/>
      <c r="LHV86" s="4"/>
      <c r="LHW86" s="4"/>
      <c r="LHX86" s="4"/>
      <c r="LHY86" s="4"/>
      <c r="LHZ86" s="4"/>
      <c r="LIA86" s="4"/>
      <c r="LIB86" s="4"/>
      <c r="LIC86" s="4"/>
      <c r="LID86" s="4"/>
      <c r="LIE86" s="4"/>
      <c r="LIF86" s="4"/>
      <c r="LIG86" s="4"/>
      <c r="LIH86" s="4"/>
      <c r="LII86" s="4"/>
      <c r="LIJ86" s="4"/>
      <c r="LIK86" s="4"/>
      <c r="LIL86" s="4"/>
      <c r="LIM86" s="4"/>
      <c r="LIN86" s="4"/>
      <c r="LIO86" s="4"/>
      <c r="LIP86" s="4"/>
      <c r="LIQ86" s="4"/>
      <c r="LIR86" s="4"/>
      <c r="LIS86" s="4"/>
      <c r="LIT86" s="4"/>
      <c r="LIU86" s="4"/>
      <c r="LIV86" s="4"/>
      <c r="LIW86" s="4"/>
      <c r="LIX86" s="4"/>
      <c r="LIY86" s="4"/>
      <c r="LIZ86" s="4"/>
      <c r="LJA86" s="4"/>
      <c r="LJB86" s="4"/>
      <c r="LJC86" s="4"/>
      <c r="LJD86" s="4"/>
      <c r="LJE86" s="4"/>
      <c r="LJF86" s="4"/>
      <c r="LJG86" s="4"/>
      <c r="LJH86" s="4"/>
      <c r="LJI86" s="4"/>
      <c r="LJJ86" s="4"/>
      <c r="LJK86" s="4"/>
      <c r="LJL86" s="4"/>
      <c r="LJM86" s="4"/>
      <c r="LJN86" s="4"/>
      <c r="LJO86" s="4"/>
      <c r="LJP86" s="4"/>
      <c r="LJQ86" s="4"/>
      <c r="LJR86" s="4"/>
      <c r="LJS86" s="4"/>
      <c r="LJT86" s="4"/>
      <c r="LJU86" s="4"/>
      <c r="LJV86" s="4"/>
      <c r="LJW86" s="4"/>
      <c r="LJX86" s="4"/>
      <c r="LJY86" s="4"/>
      <c r="LJZ86" s="4"/>
      <c r="LKA86" s="4"/>
      <c r="LKB86" s="4"/>
      <c r="LKC86" s="4"/>
      <c r="LKD86" s="4"/>
      <c r="LKE86" s="4"/>
      <c r="LKF86" s="4"/>
      <c r="LKG86" s="4"/>
      <c r="LKH86" s="4"/>
      <c r="LKI86" s="4"/>
      <c r="LKJ86" s="4"/>
      <c r="LKK86" s="4"/>
      <c r="LKL86" s="4"/>
      <c r="LKM86" s="4"/>
      <c r="LKN86" s="4"/>
      <c r="LKO86" s="4"/>
      <c r="LKP86" s="4"/>
      <c r="LKQ86" s="4"/>
      <c r="LKR86" s="4"/>
      <c r="LKS86" s="4"/>
      <c r="LKT86" s="4"/>
      <c r="LKU86" s="4"/>
      <c r="LKV86" s="4"/>
      <c r="LKW86" s="4"/>
      <c r="LKX86" s="4"/>
      <c r="LKY86" s="4"/>
      <c r="LKZ86" s="4"/>
      <c r="LLA86" s="4"/>
      <c r="LLB86" s="4"/>
      <c r="LLC86" s="4"/>
      <c r="LLD86" s="4"/>
      <c r="LLE86" s="4"/>
      <c r="LLF86" s="4"/>
      <c r="LLG86" s="4"/>
      <c r="LLH86" s="4"/>
      <c r="LLI86" s="4"/>
      <c r="LLJ86" s="4"/>
      <c r="LLK86" s="4"/>
      <c r="LLL86" s="4"/>
      <c r="LLM86" s="4"/>
      <c r="LLN86" s="4"/>
      <c r="LLO86" s="4"/>
      <c r="LLP86" s="4"/>
      <c r="LLQ86" s="4"/>
      <c r="LLR86" s="4"/>
      <c r="LLS86" s="4"/>
      <c r="LLT86" s="4"/>
      <c r="LLU86" s="4"/>
      <c r="LLV86" s="4"/>
      <c r="LLW86" s="4"/>
      <c r="LLX86" s="4"/>
      <c r="LLY86" s="4"/>
      <c r="LLZ86" s="4"/>
      <c r="LMA86" s="4"/>
      <c r="LMB86" s="4"/>
      <c r="LMC86" s="4"/>
      <c r="LMD86" s="4"/>
      <c r="LME86" s="4"/>
      <c r="LMF86" s="4"/>
      <c r="LMG86" s="4"/>
      <c r="LMH86" s="4"/>
      <c r="LMI86" s="4"/>
      <c r="LMJ86" s="4"/>
      <c r="LMK86" s="4"/>
      <c r="LML86" s="4"/>
      <c r="LMM86" s="4"/>
      <c r="LMN86" s="4"/>
      <c r="LMO86" s="4"/>
      <c r="LMP86" s="4"/>
      <c r="LMQ86" s="4"/>
      <c r="LMR86" s="4"/>
      <c r="LMS86" s="4"/>
      <c r="LMT86" s="4"/>
      <c r="LMU86" s="4"/>
      <c r="LMV86" s="4"/>
      <c r="LMW86" s="4"/>
      <c r="LMX86" s="4"/>
      <c r="LMY86" s="4"/>
      <c r="LMZ86" s="4"/>
      <c r="LNA86" s="4"/>
      <c r="LNB86" s="4"/>
      <c r="LNC86" s="4"/>
      <c r="LND86" s="4"/>
      <c r="LNE86" s="4"/>
      <c r="LNF86" s="4"/>
      <c r="LNG86" s="4"/>
      <c r="LNH86" s="4"/>
      <c r="LNI86" s="4"/>
      <c r="LNJ86" s="4"/>
      <c r="LNK86" s="4"/>
      <c r="LNL86" s="4"/>
      <c r="LNM86" s="4"/>
      <c r="LNN86" s="4"/>
      <c r="LNO86" s="4"/>
      <c r="LNP86" s="4"/>
      <c r="LNQ86" s="4"/>
      <c r="LNR86" s="4"/>
      <c r="LNS86" s="4"/>
      <c r="LNT86" s="4"/>
      <c r="LNU86" s="4"/>
      <c r="LNV86" s="4"/>
      <c r="LNW86" s="4"/>
      <c r="LNX86" s="4"/>
      <c r="LNY86" s="4"/>
      <c r="LNZ86" s="4"/>
      <c r="LOA86" s="4"/>
      <c r="LOB86" s="4"/>
      <c r="LOC86" s="4"/>
      <c r="LOD86" s="4"/>
      <c r="LOE86" s="4"/>
      <c r="LOF86" s="4"/>
      <c r="LOG86" s="4"/>
      <c r="LOH86" s="4"/>
      <c r="LOI86" s="4"/>
      <c r="LOJ86" s="4"/>
      <c r="LOK86" s="4"/>
      <c r="LOL86" s="4"/>
      <c r="LOM86" s="4"/>
      <c r="LON86" s="4"/>
      <c r="LOO86" s="4"/>
      <c r="LOP86" s="4"/>
      <c r="LOQ86" s="4"/>
      <c r="LOR86" s="4"/>
      <c r="LOS86" s="4"/>
      <c r="LOT86" s="4"/>
      <c r="LOU86" s="4"/>
      <c r="LOV86" s="4"/>
      <c r="LOW86" s="4"/>
      <c r="LOX86" s="4"/>
      <c r="LOY86" s="4"/>
      <c r="LOZ86" s="4"/>
      <c r="LPA86" s="4"/>
      <c r="LPB86" s="4"/>
      <c r="LPC86" s="4"/>
      <c r="LPD86" s="4"/>
      <c r="LPE86" s="4"/>
      <c r="LPF86" s="4"/>
      <c r="LPG86" s="4"/>
      <c r="LPH86" s="4"/>
      <c r="LPI86" s="4"/>
      <c r="LPJ86" s="4"/>
      <c r="LPK86" s="4"/>
      <c r="LPL86" s="4"/>
      <c r="LPM86" s="4"/>
      <c r="LPN86" s="4"/>
      <c r="LPO86" s="4"/>
      <c r="LPP86" s="4"/>
      <c r="LPQ86" s="4"/>
      <c r="LPR86" s="4"/>
      <c r="LPS86" s="4"/>
      <c r="LPT86" s="4"/>
      <c r="LPU86" s="4"/>
      <c r="LPV86" s="4"/>
      <c r="LPW86" s="4"/>
      <c r="LPX86" s="4"/>
      <c r="LPY86" s="4"/>
      <c r="LPZ86" s="4"/>
      <c r="LQA86" s="4"/>
      <c r="LQB86" s="4"/>
      <c r="LQC86" s="4"/>
      <c r="LQD86" s="4"/>
      <c r="LQE86" s="4"/>
      <c r="LQF86" s="4"/>
      <c r="LQG86" s="4"/>
      <c r="LQH86" s="4"/>
      <c r="LQI86" s="4"/>
      <c r="LQJ86" s="4"/>
      <c r="LQK86" s="4"/>
      <c r="LQL86" s="4"/>
      <c r="LQM86" s="4"/>
      <c r="LQN86" s="4"/>
      <c r="LQO86" s="4"/>
      <c r="LQP86" s="4"/>
      <c r="LQQ86" s="4"/>
      <c r="LQR86" s="4"/>
      <c r="LQS86" s="4"/>
      <c r="LQT86" s="4"/>
      <c r="LQU86" s="4"/>
      <c r="LQV86" s="4"/>
      <c r="LQW86" s="4"/>
      <c r="LQX86" s="4"/>
      <c r="LQY86" s="4"/>
      <c r="LQZ86" s="4"/>
      <c r="LRA86" s="4"/>
      <c r="LRB86" s="4"/>
      <c r="LRC86" s="4"/>
      <c r="LRD86" s="4"/>
      <c r="LRE86" s="4"/>
      <c r="LRF86" s="4"/>
      <c r="LRG86" s="4"/>
      <c r="LRH86" s="4"/>
      <c r="LRI86" s="4"/>
      <c r="LRJ86" s="4"/>
      <c r="LRK86" s="4"/>
      <c r="LRL86" s="4"/>
      <c r="LRM86" s="4"/>
      <c r="LRN86" s="4"/>
      <c r="LRO86" s="4"/>
      <c r="LRP86" s="4"/>
      <c r="LRQ86" s="4"/>
      <c r="LRR86" s="4"/>
      <c r="LRS86" s="4"/>
      <c r="LRT86" s="4"/>
      <c r="LRU86" s="4"/>
      <c r="LRV86" s="4"/>
      <c r="LRW86" s="4"/>
      <c r="LRX86" s="4"/>
      <c r="LRY86" s="4"/>
      <c r="LRZ86" s="4"/>
      <c r="LSA86" s="4"/>
      <c r="LSB86" s="4"/>
      <c r="LSC86" s="4"/>
      <c r="LSD86" s="4"/>
      <c r="LSE86" s="4"/>
      <c r="LSF86" s="4"/>
      <c r="LSG86" s="4"/>
      <c r="LSH86" s="4"/>
      <c r="LSI86" s="4"/>
      <c r="LSJ86" s="4"/>
      <c r="LSK86" s="4"/>
      <c r="LSL86" s="4"/>
      <c r="LSM86" s="4"/>
      <c r="LSN86" s="4"/>
      <c r="LSO86" s="4"/>
      <c r="LSP86" s="4"/>
      <c r="LSQ86" s="4"/>
      <c r="LSR86" s="4"/>
      <c r="LSS86" s="4"/>
      <c r="LST86" s="4"/>
      <c r="LSU86" s="4"/>
      <c r="LSV86" s="4"/>
      <c r="LSW86" s="4"/>
      <c r="LSX86" s="4"/>
      <c r="LSY86" s="4"/>
      <c r="LSZ86" s="4"/>
      <c r="LTA86" s="4"/>
      <c r="LTB86" s="4"/>
      <c r="LTC86" s="4"/>
      <c r="LTD86" s="4"/>
      <c r="LTE86" s="4"/>
      <c r="LTF86" s="4"/>
      <c r="LTG86" s="4"/>
      <c r="LTH86" s="4"/>
      <c r="LTI86" s="4"/>
      <c r="LTJ86" s="4"/>
      <c r="LTK86" s="4"/>
      <c r="LTL86" s="4"/>
      <c r="LTM86" s="4"/>
      <c r="LTN86" s="4"/>
      <c r="LTO86" s="4"/>
      <c r="LTP86" s="4"/>
      <c r="LTQ86" s="4"/>
      <c r="LTR86" s="4"/>
      <c r="LTS86" s="4"/>
      <c r="LTT86" s="4"/>
      <c r="LTU86" s="4"/>
      <c r="LTV86" s="4"/>
      <c r="LTW86" s="4"/>
      <c r="LTX86" s="4"/>
      <c r="LTY86" s="4"/>
      <c r="LTZ86" s="4"/>
      <c r="LUA86" s="4"/>
      <c r="LUB86" s="4"/>
      <c r="LUC86" s="4"/>
      <c r="LUD86" s="4"/>
      <c r="LUE86" s="4"/>
      <c r="LUF86" s="4"/>
      <c r="LUG86" s="4"/>
      <c r="LUH86" s="4"/>
      <c r="LUI86" s="4"/>
      <c r="LUJ86" s="4"/>
      <c r="LUK86" s="4"/>
      <c r="LUL86" s="4"/>
      <c r="LUM86" s="4"/>
      <c r="LUN86" s="4"/>
      <c r="LUO86" s="4"/>
      <c r="LUP86" s="4"/>
      <c r="LUQ86" s="4"/>
      <c r="LUR86" s="4"/>
      <c r="LUS86" s="4"/>
      <c r="LUT86" s="4"/>
      <c r="LUU86" s="4"/>
      <c r="LUV86" s="4"/>
      <c r="LUW86" s="4"/>
      <c r="LUX86" s="4"/>
      <c r="LUY86" s="4"/>
      <c r="LUZ86" s="4"/>
      <c r="LVA86" s="4"/>
      <c r="LVB86" s="4"/>
      <c r="LVC86" s="4"/>
      <c r="LVD86" s="4"/>
      <c r="LVE86" s="4"/>
      <c r="LVF86" s="4"/>
      <c r="LVG86" s="4"/>
      <c r="LVH86" s="4"/>
      <c r="LVI86" s="4"/>
      <c r="LVJ86" s="4"/>
      <c r="LVK86" s="4"/>
      <c r="LVL86" s="4"/>
      <c r="LVM86" s="4"/>
      <c r="LVN86" s="4"/>
      <c r="LVO86" s="4"/>
      <c r="LVP86" s="4"/>
      <c r="LVQ86" s="4"/>
      <c r="LVR86" s="4"/>
      <c r="LVS86" s="4"/>
      <c r="LVT86" s="4"/>
      <c r="LVU86" s="4"/>
      <c r="LVV86" s="4"/>
      <c r="LVW86" s="4"/>
      <c r="LVX86" s="4"/>
      <c r="LVY86" s="4"/>
      <c r="LVZ86" s="4"/>
      <c r="LWA86" s="4"/>
      <c r="LWB86" s="4"/>
      <c r="LWC86" s="4"/>
      <c r="LWD86" s="4"/>
      <c r="LWE86" s="4"/>
      <c r="LWF86" s="4"/>
      <c r="LWG86" s="4"/>
      <c r="LWH86" s="4"/>
      <c r="LWI86" s="4"/>
      <c r="LWJ86" s="4"/>
      <c r="LWK86" s="4"/>
      <c r="LWL86" s="4"/>
      <c r="LWM86" s="4"/>
      <c r="LWN86" s="4"/>
      <c r="LWO86" s="4"/>
      <c r="LWP86" s="4"/>
      <c r="LWQ86" s="4"/>
      <c r="LWR86" s="4"/>
      <c r="LWS86" s="4"/>
      <c r="LWT86" s="4"/>
      <c r="LWU86" s="4"/>
      <c r="LWV86" s="4"/>
      <c r="LWW86" s="4"/>
      <c r="LWX86" s="4"/>
      <c r="LWY86" s="4"/>
      <c r="LWZ86" s="4"/>
      <c r="LXA86" s="4"/>
      <c r="LXB86" s="4"/>
      <c r="LXC86" s="4"/>
      <c r="LXD86" s="4"/>
      <c r="LXE86" s="4"/>
      <c r="LXF86" s="4"/>
      <c r="LXG86" s="4"/>
      <c r="LXH86" s="4"/>
      <c r="LXI86" s="4"/>
      <c r="LXJ86" s="4"/>
      <c r="LXK86" s="4"/>
      <c r="LXL86" s="4"/>
      <c r="LXM86" s="4"/>
      <c r="LXN86" s="4"/>
      <c r="LXO86" s="4"/>
      <c r="LXP86" s="4"/>
      <c r="LXQ86" s="4"/>
      <c r="LXR86" s="4"/>
      <c r="LXS86" s="4"/>
      <c r="LXT86" s="4"/>
      <c r="LXU86" s="4"/>
      <c r="LXV86" s="4"/>
      <c r="LXW86" s="4"/>
      <c r="LXX86" s="4"/>
      <c r="LXY86" s="4"/>
      <c r="LXZ86" s="4"/>
      <c r="LYA86" s="4"/>
      <c r="LYB86" s="4"/>
      <c r="LYC86" s="4"/>
      <c r="LYD86" s="4"/>
      <c r="LYE86" s="4"/>
      <c r="LYF86" s="4"/>
      <c r="LYG86" s="4"/>
      <c r="LYH86" s="4"/>
      <c r="LYI86" s="4"/>
      <c r="LYJ86" s="4"/>
      <c r="LYK86" s="4"/>
      <c r="LYL86" s="4"/>
      <c r="LYM86" s="4"/>
      <c r="LYN86" s="4"/>
      <c r="LYO86" s="4"/>
      <c r="LYP86" s="4"/>
      <c r="LYQ86" s="4"/>
      <c r="LYR86" s="4"/>
      <c r="LYS86" s="4"/>
      <c r="LYT86" s="4"/>
      <c r="LYU86" s="4"/>
      <c r="LYV86" s="4"/>
      <c r="LYW86" s="4"/>
      <c r="LYX86" s="4"/>
      <c r="LYY86" s="4"/>
      <c r="LYZ86" s="4"/>
      <c r="LZA86" s="4"/>
      <c r="LZB86" s="4"/>
      <c r="LZC86" s="4"/>
      <c r="LZD86" s="4"/>
      <c r="LZE86" s="4"/>
      <c r="LZF86" s="4"/>
      <c r="LZG86" s="4"/>
      <c r="LZH86" s="4"/>
      <c r="LZI86" s="4"/>
      <c r="LZJ86" s="4"/>
      <c r="LZK86" s="4"/>
      <c r="LZL86" s="4"/>
      <c r="LZM86" s="4"/>
      <c r="LZN86" s="4"/>
      <c r="LZO86" s="4"/>
      <c r="LZP86" s="4"/>
      <c r="LZQ86" s="4"/>
      <c r="LZR86" s="4"/>
      <c r="LZS86" s="4"/>
      <c r="LZT86" s="4"/>
      <c r="LZU86" s="4"/>
      <c r="LZV86" s="4"/>
      <c r="LZW86" s="4"/>
      <c r="LZX86" s="4"/>
      <c r="LZY86" s="4"/>
      <c r="LZZ86" s="4"/>
      <c r="MAA86" s="4"/>
      <c r="MAB86" s="4"/>
      <c r="MAC86" s="4"/>
      <c r="MAD86" s="4"/>
      <c r="MAE86" s="4"/>
      <c r="MAF86" s="4"/>
      <c r="MAG86" s="4"/>
      <c r="MAH86" s="4"/>
      <c r="MAI86" s="4"/>
      <c r="MAJ86" s="4"/>
      <c r="MAK86" s="4"/>
      <c r="MAL86" s="4"/>
      <c r="MAM86" s="4"/>
      <c r="MAN86" s="4"/>
      <c r="MAO86" s="4"/>
      <c r="MAP86" s="4"/>
      <c r="MAQ86" s="4"/>
      <c r="MAR86" s="4"/>
      <c r="MAS86" s="4"/>
      <c r="MAT86" s="4"/>
      <c r="MAU86" s="4"/>
      <c r="MAV86" s="4"/>
      <c r="MAW86" s="4"/>
      <c r="MAX86" s="4"/>
      <c r="MAY86" s="4"/>
      <c r="MAZ86" s="4"/>
      <c r="MBA86" s="4"/>
      <c r="MBB86" s="4"/>
      <c r="MBC86" s="4"/>
      <c r="MBD86" s="4"/>
      <c r="MBE86" s="4"/>
      <c r="MBF86" s="4"/>
      <c r="MBG86" s="4"/>
      <c r="MBH86" s="4"/>
      <c r="MBI86" s="4"/>
      <c r="MBJ86" s="4"/>
      <c r="MBK86" s="4"/>
      <c r="MBL86" s="4"/>
      <c r="MBM86" s="4"/>
      <c r="MBN86" s="4"/>
      <c r="MBO86" s="4"/>
      <c r="MBP86" s="4"/>
      <c r="MBQ86" s="4"/>
      <c r="MBR86" s="4"/>
      <c r="MBS86" s="4"/>
      <c r="MBT86" s="4"/>
      <c r="MBU86" s="4"/>
      <c r="MBV86" s="4"/>
      <c r="MBW86" s="4"/>
      <c r="MBX86" s="4"/>
      <c r="MBY86" s="4"/>
      <c r="MBZ86" s="4"/>
      <c r="MCA86" s="4"/>
      <c r="MCB86" s="4"/>
      <c r="MCC86" s="4"/>
      <c r="MCD86" s="4"/>
      <c r="MCE86" s="4"/>
      <c r="MCF86" s="4"/>
      <c r="MCG86" s="4"/>
      <c r="MCH86" s="4"/>
      <c r="MCI86" s="4"/>
      <c r="MCJ86" s="4"/>
      <c r="MCK86" s="4"/>
      <c r="MCL86" s="4"/>
      <c r="MCM86" s="4"/>
      <c r="MCN86" s="4"/>
      <c r="MCO86" s="4"/>
      <c r="MCP86" s="4"/>
      <c r="MCQ86" s="4"/>
      <c r="MCR86" s="4"/>
      <c r="MCS86" s="4"/>
      <c r="MCT86" s="4"/>
      <c r="MCU86" s="4"/>
      <c r="MCV86" s="4"/>
      <c r="MCW86" s="4"/>
      <c r="MCX86" s="4"/>
      <c r="MCY86" s="4"/>
      <c r="MCZ86" s="4"/>
      <c r="MDA86" s="4"/>
      <c r="MDB86" s="4"/>
      <c r="MDC86" s="4"/>
      <c r="MDD86" s="4"/>
      <c r="MDE86" s="4"/>
      <c r="MDF86" s="4"/>
      <c r="MDG86" s="4"/>
      <c r="MDH86" s="4"/>
      <c r="MDI86" s="4"/>
      <c r="MDJ86" s="4"/>
      <c r="MDK86" s="4"/>
      <c r="MDL86" s="4"/>
      <c r="MDM86" s="4"/>
      <c r="MDN86" s="4"/>
      <c r="MDO86" s="4"/>
      <c r="MDP86" s="4"/>
      <c r="MDQ86" s="4"/>
      <c r="MDR86" s="4"/>
      <c r="MDS86" s="4"/>
      <c r="MDT86" s="4"/>
      <c r="MDU86" s="4"/>
      <c r="MDV86" s="4"/>
      <c r="MDW86" s="4"/>
      <c r="MDX86" s="4"/>
      <c r="MDY86" s="4"/>
      <c r="MDZ86" s="4"/>
      <c r="MEA86" s="4"/>
      <c r="MEB86" s="4"/>
      <c r="MEC86" s="4"/>
      <c r="MED86" s="4"/>
      <c r="MEE86" s="4"/>
      <c r="MEF86" s="4"/>
      <c r="MEG86" s="4"/>
      <c r="MEH86" s="4"/>
      <c r="MEI86" s="4"/>
      <c r="MEJ86" s="4"/>
      <c r="MEK86" s="4"/>
      <c r="MEL86" s="4"/>
      <c r="MEM86" s="4"/>
      <c r="MEN86" s="4"/>
      <c r="MEO86" s="4"/>
      <c r="MEP86" s="4"/>
      <c r="MEQ86" s="4"/>
      <c r="MER86" s="4"/>
      <c r="MES86" s="4"/>
      <c r="MET86" s="4"/>
      <c r="MEU86" s="4"/>
      <c r="MEV86" s="4"/>
      <c r="MEW86" s="4"/>
      <c r="MEX86" s="4"/>
      <c r="MEY86" s="4"/>
      <c r="MEZ86" s="4"/>
      <c r="MFA86" s="4"/>
      <c r="MFB86" s="4"/>
      <c r="MFC86" s="4"/>
      <c r="MFD86" s="4"/>
      <c r="MFE86" s="4"/>
      <c r="MFF86" s="4"/>
      <c r="MFG86" s="4"/>
      <c r="MFH86" s="4"/>
      <c r="MFI86" s="4"/>
      <c r="MFJ86" s="4"/>
      <c r="MFK86" s="4"/>
      <c r="MFL86" s="4"/>
      <c r="MFM86" s="4"/>
      <c r="MFN86" s="4"/>
      <c r="MFO86" s="4"/>
      <c r="MFP86" s="4"/>
      <c r="MFQ86" s="4"/>
      <c r="MFR86" s="4"/>
      <c r="MFS86" s="4"/>
      <c r="MFT86" s="4"/>
      <c r="MFU86" s="4"/>
      <c r="MFV86" s="4"/>
      <c r="MFW86" s="4"/>
      <c r="MFX86" s="4"/>
      <c r="MFY86" s="4"/>
      <c r="MFZ86" s="4"/>
      <c r="MGA86" s="4"/>
      <c r="MGB86" s="4"/>
      <c r="MGC86" s="4"/>
      <c r="MGD86" s="4"/>
      <c r="MGE86" s="4"/>
      <c r="MGF86" s="4"/>
      <c r="MGG86" s="4"/>
      <c r="MGH86" s="4"/>
      <c r="MGI86" s="4"/>
      <c r="MGJ86" s="4"/>
      <c r="MGK86" s="4"/>
      <c r="MGL86" s="4"/>
      <c r="MGM86" s="4"/>
      <c r="MGN86" s="4"/>
      <c r="MGO86" s="4"/>
      <c r="MGP86" s="4"/>
      <c r="MGQ86" s="4"/>
      <c r="MGR86" s="4"/>
      <c r="MGS86" s="4"/>
      <c r="MGT86" s="4"/>
      <c r="MGU86" s="4"/>
      <c r="MGV86" s="4"/>
      <c r="MGW86" s="4"/>
      <c r="MGX86" s="4"/>
      <c r="MGY86" s="4"/>
      <c r="MGZ86" s="4"/>
      <c r="MHA86" s="4"/>
      <c r="MHB86" s="4"/>
      <c r="MHC86" s="4"/>
      <c r="MHD86" s="4"/>
      <c r="MHE86" s="4"/>
      <c r="MHF86" s="4"/>
      <c r="MHG86" s="4"/>
      <c r="MHH86" s="4"/>
      <c r="MHI86" s="4"/>
      <c r="MHJ86" s="4"/>
      <c r="MHK86" s="4"/>
      <c r="MHL86" s="4"/>
      <c r="MHM86" s="4"/>
      <c r="MHN86" s="4"/>
      <c r="MHO86" s="4"/>
      <c r="MHP86" s="4"/>
      <c r="MHQ86" s="4"/>
      <c r="MHR86" s="4"/>
      <c r="MHS86" s="4"/>
      <c r="MHT86" s="4"/>
      <c r="MHU86" s="4"/>
      <c r="MHV86" s="4"/>
      <c r="MHW86" s="4"/>
      <c r="MHX86" s="4"/>
      <c r="MHY86" s="4"/>
      <c r="MHZ86" s="4"/>
      <c r="MIA86" s="4"/>
      <c r="MIB86" s="4"/>
      <c r="MIC86" s="4"/>
      <c r="MID86" s="4"/>
      <c r="MIE86" s="4"/>
      <c r="MIF86" s="4"/>
      <c r="MIG86" s="4"/>
      <c r="MIH86" s="4"/>
      <c r="MII86" s="4"/>
      <c r="MIJ86" s="4"/>
      <c r="MIK86" s="4"/>
      <c r="MIL86" s="4"/>
      <c r="MIM86" s="4"/>
      <c r="MIN86" s="4"/>
      <c r="MIO86" s="4"/>
      <c r="MIP86" s="4"/>
      <c r="MIQ86" s="4"/>
      <c r="MIR86" s="4"/>
      <c r="MIS86" s="4"/>
      <c r="MIT86" s="4"/>
      <c r="MIU86" s="4"/>
      <c r="MIV86" s="4"/>
      <c r="MIW86" s="4"/>
      <c r="MIX86" s="4"/>
      <c r="MIY86" s="4"/>
      <c r="MIZ86" s="4"/>
      <c r="MJA86" s="4"/>
      <c r="MJB86" s="4"/>
      <c r="MJC86" s="4"/>
      <c r="MJD86" s="4"/>
      <c r="MJE86" s="4"/>
      <c r="MJF86" s="4"/>
      <c r="MJG86" s="4"/>
      <c r="MJH86" s="4"/>
      <c r="MJI86" s="4"/>
      <c r="MJJ86" s="4"/>
      <c r="MJK86" s="4"/>
      <c r="MJL86" s="4"/>
      <c r="MJM86" s="4"/>
      <c r="MJN86" s="4"/>
      <c r="MJO86" s="4"/>
      <c r="MJP86" s="4"/>
      <c r="MJQ86" s="4"/>
      <c r="MJR86" s="4"/>
      <c r="MJS86" s="4"/>
      <c r="MJT86" s="4"/>
      <c r="MJU86" s="4"/>
      <c r="MJV86" s="4"/>
      <c r="MJW86" s="4"/>
      <c r="MJX86" s="4"/>
      <c r="MJY86" s="4"/>
      <c r="MJZ86" s="4"/>
      <c r="MKA86" s="4"/>
      <c r="MKB86" s="4"/>
      <c r="MKC86" s="4"/>
      <c r="MKD86" s="4"/>
      <c r="MKE86" s="4"/>
      <c r="MKF86" s="4"/>
      <c r="MKG86" s="4"/>
      <c r="MKH86" s="4"/>
      <c r="MKI86" s="4"/>
      <c r="MKJ86" s="4"/>
      <c r="MKK86" s="4"/>
      <c r="MKL86" s="4"/>
      <c r="MKM86" s="4"/>
      <c r="MKN86" s="4"/>
      <c r="MKO86" s="4"/>
      <c r="MKP86" s="4"/>
      <c r="MKQ86" s="4"/>
      <c r="MKR86" s="4"/>
      <c r="MKS86" s="4"/>
      <c r="MKT86" s="4"/>
      <c r="MKU86" s="4"/>
      <c r="MKV86" s="4"/>
      <c r="MKW86" s="4"/>
      <c r="MKX86" s="4"/>
      <c r="MKY86" s="4"/>
      <c r="MKZ86" s="4"/>
      <c r="MLA86" s="4"/>
      <c r="MLB86" s="4"/>
      <c r="MLC86" s="4"/>
      <c r="MLD86" s="4"/>
      <c r="MLE86" s="4"/>
      <c r="MLF86" s="4"/>
      <c r="MLG86" s="4"/>
      <c r="MLH86" s="4"/>
      <c r="MLI86" s="4"/>
      <c r="MLJ86" s="4"/>
      <c r="MLK86" s="4"/>
      <c r="MLL86" s="4"/>
      <c r="MLM86" s="4"/>
      <c r="MLN86" s="4"/>
      <c r="MLO86" s="4"/>
      <c r="MLP86" s="4"/>
      <c r="MLQ86" s="4"/>
      <c r="MLR86" s="4"/>
      <c r="MLS86" s="4"/>
      <c r="MLT86" s="4"/>
      <c r="MLU86" s="4"/>
      <c r="MLV86" s="4"/>
      <c r="MLW86" s="4"/>
      <c r="MLX86" s="4"/>
      <c r="MLY86" s="4"/>
      <c r="MLZ86" s="4"/>
      <c r="MMA86" s="4"/>
      <c r="MMB86" s="4"/>
      <c r="MMC86" s="4"/>
      <c r="MMD86" s="4"/>
      <c r="MME86" s="4"/>
      <c r="MMF86" s="4"/>
      <c r="MMG86" s="4"/>
      <c r="MMH86" s="4"/>
      <c r="MMI86" s="4"/>
      <c r="MMJ86" s="4"/>
      <c r="MMK86" s="4"/>
      <c r="MML86" s="4"/>
      <c r="MMM86" s="4"/>
      <c r="MMN86" s="4"/>
      <c r="MMO86" s="4"/>
      <c r="MMP86" s="4"/>
      <c r="MMQ86" s="4"/>
      <c r="MMR86" s="4"/>
      <c r="MMS86" s="4"/>
      <c r="MMT86" s="4"/>
      <c r="MMU86" s="4"/>
      <c r="MMV86" s="4"/>
      <c r="MMW86" s="4"/>
      <c r="MMX86" s="4"/>
      <c r="MMY86" s="4"/>
      <c r="MMZ86" s="4"/>
      <c r="MNA86" s="4"/>
      <c r="MNB86" s="4"/>
      <c r="MNC86" s="4"/>
      <c r="MND86" s="4"/>
      <c r="MNE86" s="4"/>
      <c r="MNF86" s="4"/>
      <c r="MNG86" s="4"/>
      <c r="MNH86" s="4"/>
      <c r="MNI86" s="4"/>
      <c r="MNJ86" s="4"/>
      <c r="MNK86" s="4"/>
      <c r="MNL86" s="4"/>
      <c r="MNM86" s="4"/>
      <c r="MNN86" s="4"/>
      <c r="MNO86" s="4"/>
      <c r="MNP86" s="4"/>
      <c r="MNQ86" s="4"/>
      <c r="MNR86" s="4"/>
      <c r="MNS86" s="4"/>
      <c r="MNT86" s="4"/>
      <c r="MNU86" s="4"/>
      <c r="MNV86" s="4"/>
      <c r="MNW86" s="4"/>
      <c r="MNX86" s="4"/>
      <c r="MNY86" s="4"/>
      <c r="MNZ86" s="4"/>
      <c r="MOA86" s="4"/>
      <c r="MOB86" s="4"/>
      <c r="MOC86" s="4"/>
      <c r="MOD86" s="4"/>
      <c r="MOE86" s="4"/>
      <c r="MOF86" s="4"/>
      <c r="MOG86" s="4"/>
      <c r="MOH86" s="4"/>
      <c r="MOI86" s="4"/>
      <c r="MOJ86" s="4"/>
      <c r="MOK86" s="4"/>
      <c r="MOL86" s="4"/>
      <c r="MOM86" s="4"/>
      <c r="MON86" s="4"/>
      <c r="MOO86" s="4"/>
      <c r="MOP86" s="4"/>
      <c r="MOQ86" s="4"/>
      <c r="MOR86" s="4"/>
      <c r="MOS86" s="4"/>
      <c r="MOT86" s="4"/>
      <c r="MOU86" s="4"/>
      <c r="MOV86" s="4"/>
      <c r="MOW86" s="4"/>
      <c r="MOX86" s="4"/>
      <c r="MOY86" s="4"/>
      <c r="MOZ86" s="4"/>
      <c r="MPA86" s="4"/>
      <c r="MPB86" s="4"/>
      <c r="MPC86" s="4"/>
      <c r="MPD86" s="4"/>
      <c r="MPE86" s="4"/>
      <c r="MPF86" s="4"/>
      <c r="MPG86" s="4"/>
      <c r="MPH86" s="4"/>
      <c r="MPI86" s="4"/>
      <c r="MPJ86" s="4"/>
      <c r="MPK86" s="4"/>
      <c r="MPL86" s="4"/>
      <c r="MPM86" s="4"/>
      <c r="MPN86" s="4"/>
      <c r="MPO86" s="4"/>
      <c r="MPP86" s="4"/>
      <c r="MPQ86" s="4"/>
      <c r="MPR86" s="4"/>
      <c r="MPS86" s="4"/>
      <c r="MPT86" s="4"/>
      <c r="MPU86" s="4"/>
      <c r="MPV86" s="4"/>
      <c r="MPW86" s="4"/>
      <c r="MPX86" s="4"/>
      <c r="MPY86" s="4"/>
      <c r="MPZ86" s="4"/>
      <c r="MQA86" s="4"/>
      <c r="MQB86" s="4"/>
      <c r="MQC86" s="4"/>
      <c r="MQD86" s="4"/>
      <c r="MQE86" s="4"/>
      <c r="MQF86" s="4"/>
      <c r="MQG86" s="4"/>
      <c r="MQH86" s="4"/>
      <c r="MQI86" s="4"/>
      <c r="MQJ86" s="4"/>
      <c r="MQK86" s="4"/>
      <c r="MQL86" s="4"/>
      <c r="MQM86" s="4"/>
      <c r="MQN86" s="4"/>
      <c r="MQO86" s="4"/>
      <c r="MQP86" s="4"/>
      <c r="MQQ86" s="4"/>
      <c r="MQR86" s="4"/>
      <c r="MQS86" s="4"/>
      <c r="MQT86" s="4"/>
      <c r="MQU86" s="4"/>
      <c r="MQV86" s="4"/>
      <c r="MQW86" s="4"/>
      <c r="MQX86" s="4"/>
      <c r="MQY86" s="4"/>
      <c r="MQZ86" s="4"/>
      <c r="MRA86" s="4"/>
      <c r="MRB86" s="4"/>
      <c r="MRC86" s="4"/>
      <c r="MRD86" s="4"/>
      <c r="MRE86" s="4"/>
      <c r="MRF86" s="4"/>
      <c r="MRG86" s="4"/>
      <c r="MRH86" s="4"/>
      <c r="MRI86" s="4"/>
      <c r="MRJ86" s="4"/>
      <c r="MRK86" s="4"/>
      <c r="MRL86" s="4"/>
      <c r="MRM86" s="4"/>
      <c r="MRN86" s="4"/>
      <c r="MRO86" s="4"/>
      <c r="MRP86" s="4"/>
      <c r="MRQ86" s="4"/>
      <c r="MRR86" s="4"/>
      <c r="MRS86" s="4"/>
      <c r="MRT86" s="4"/>
      <c r="MRU86" s="4"/>
      <c r="MRV86" s="4"/>
      <c r="MRW86" s="4"/>
      <c r="MRX86" s="4"/>
      <c r="MRY86" s="4"/>
      <c r="MRZ86" s="4"/>
      <c r="MSA86" s="4"/>
      <c r="MSB86" s="4"/>
      <c r="MSC86" s="4"/>
      <c r="MSD86" s="4"/>
      <c r="MSE86" s="4"/>
      <c r="MSF86" s="4"/>
      <c r="MSG86" s="4"/>
      <c r="MSH86" s="4"/>
      <c r="MSI86" s="4"/>
      <c r="MSJ86" s="4"/>
      <c r="MSK86" s="4"/>
      <c r="MSL86" s="4"/>
      <c r="MSM86" s="4"/>
      <c r="MSN86" s="4"/>
      <c r="MSO86" s="4"/>
      <c r="MSP86" s="4"/>
      <c r="MSQ86" s="4"/>
      <c r="MSR86" s="4"/>
      <c r="MSS86" s="4"/>
      <c r="MST86" s="4"/>
      <c r="MSU86" s="4"/>
      <c r="MSV86" s="4"/>
      <c r="MSW86" s="4"/>
      <c r="MSX86" s="4"/>
      <c r="MSY86" s="4"/>
      <c r="MSZ86" s="4"/>
      <c r="MTA86" s="4"/>
      <c r="MTB86" s="4"/>
      <c r="MTC86" s="4"/>
      <c r="MTD86" s="4"/>
      <c r="MTE86" s="4"/>
      <c r="MTF86" s="4"/>
      <c r="MTG86" s="4"/>
      <c r="MTH86" s="4"/>
      <c r="MTI86" s="4"/>
      <c r="MTJ86" s="4"/>
      <c r="MTK86" s="4"/>
      <c r="MTL86" s="4"/>
      <c r="MTM86" s="4"/>
      <c r="MTN86" s="4"/>
      <c r="MTO86" s="4"/>
      <c r="MTP86" s="4"/>
      <c r="MTQ86" s="4"/>
      <c r="MTR86" s="4"/>
      <c r="MTS86" s="4"/>
      <c r="MTT86" s="4"/>
      <c r="MTU86" s="4"/>
      <c r="MTV86" s="4"/>
      <c r="MTW86" s="4"/>
      <c r="MTX86" s="4"/>
      <c r="MTY86" s="4"/>
      <c r="MTZ86" s="4"/>
      <c r="MUA86" s="4"/>
      <c r="MUB86" s="4"/>
      <c r="MUC86" s="4"/>
      <c r="MUD86" s="4"/>
      <c r="MUE86" s="4"/>
      <c r="MUF86" s="4"/>
      <c r="MUG86" s="4"/>
      <c r="MUH86" s="4"/>
      <c r="MUI86" s="4"/>
      <c r="MUJ86" s="4"/>
      <c r="MUK86" s="4"/>
      <c r="MUL86" s="4"/>
      <c r="MUM86" s="4"/>
      <c r="MUN86" s="4"/>
      <c r="MUO86" s="4"/>
      <c r="MUP86" s="4"/>
      <c r="MUQ86" s="4"/>
      <c r="MUR86" s="4"/>
      <c r="MUS86" s="4"/>
      <c r="MUT86" s="4"/>
      <c r="MUU86" s="4"/>
      <c r="MUV86" s="4"/>
      <c r="MUW86" s="4"/>
      <c r="MUX86" s="4"/>
      <c r="MUY86" s="4"/>
      <c r="MUZ86" s="4"/>
      <c r="MVA86" s="4"/>
      <c r="MVB86" s="4"/>
      <c r="MVC86" s="4"/>
      <c r="MVD86" s="4"/>
      <c r="MVE86" s="4"/>
      <c r="MVF86" s="4"/>
      <c r="MVG86" s="4"/>
      <c r="MVH86" s="4"/>
      <c r="MVI86" s="4"/>
      <c r="MVJ86" s="4"/>
      <c r="MVK86" s="4"/>
      <c r="MVL86" s="4"/>
      <c r="MVM86" s="4"/>
      <c r="MVN86" s="4"/>
      <c r="MVO86" s="4"/>
      <c r="MVP86" s="4"/>
      <c r="MVQ86" s="4"/>
      <c r="MVR86" s="4"/>
      <c r="MVS86" s="4"/>
      <c r="MVT86" s="4"/>
      <c r="MVU86" s="4"/>
      <c r="MVV86" s="4"/>
      <c r="MVW86" s="4"/>
      <c r="MVX86" s="4"/>
      <c r="MVY86" s="4"/>
      <c r="MVZ86" s="4"/>
      <c r="MWA86" s="4"/>
      <c r="MWB86" s="4"/>
      <c r="MWC86" s="4"/>
      <c r="MWD86" s="4"/>
      <c r="MWE86" s="4"/>
      <c r="MWF86" s="4"/>
      <c r="MWG86" s="4"/>
      <c r="MWH86" s="4"/>
      <c r="MWI86" s="4"/>
      <c r="MWJ86" s="4"/>
      <c r="MWK86" s="4"/>
      <c r="MWL86" s="4"/>
      <c r="MWM86" s="4"/>
      <c r="MWN86" s="4"/>
      <c r="MWO86" s="4"/>
      <c r="MWP86" s="4"/>
      <c r="MWQ86" s="4"/>
      <c r="MWR86" s="4"/>
      <c r="MWS86" s="4"/>
      <c r="MWT86" s="4"/>
      <c r="MWU86" s="4"/>
      <c r="MWV86" s="4"/>
      <c r="MWW86" s="4"/>
      <c r="MWX86" s="4"/>
      <c r="MWY86" s="4"/>
      <c r="MWZ86" s="4"/>
      <c r="MXA86" s="4"/>
      <c r="MXB86" s="4"/>
      <c r="MXC86" s="4"/>
      <c r="MXD86" s="4"/>
      <c r="MXE86" s="4"/>
      <c r="MXF86" s="4"/>
      <c r="MXG86" s="4"/>
      <c r="MXH86" s="4"/>
      <c r="MXI86" s="4"/>
      <c r="MXJ86" s="4"/>
      <c r="MXK86" s="4"/>
      <c r="MXL86" s="4"/>
      <c r="MXM86" s="4"/>
      <c r="MXN86" s="4"/>
      <c r="MXO86" s="4"/>
      <c r="MXP86" s="4"/>
      <c r="MXQ86" s="4"/>
      <c r="MXR86" s="4"/>
      <c r="MXS86" s="4"/>
      <c r="MXT86" s="4"/>
      <c r="MXU86" s="4"/>
      <c r="MXV86" s="4"/>
      <c r="MXW86" s="4"/>
      <c r="MXX86" s="4"/>
      <c r="MXY86" s="4"/>
      <c r="MXZ86" s="4"/>
      <c r="MYA86" s="4"/>
      <c r="MYB86" s="4"/>
      <c r="MYC86" s="4"/>
      <c r="MYD86" s="4"/>
      <c r="MYE86" s="4"/>
      <c r="MYF86" s="4"/>
      <c r="MYG86" s="4"/>
      <c r="MYH86" s="4"/>
      <c r="MYI86" s="4"/>
      <c r="MYJ86" s="4"/>
      <c r="MYK86" s="4"/>
      <c r="MYL86" s="4"/>
      <c r="MYM86" s="4"/>
      <c r="MYN86" s="4"/>
      <c r="MYO86" s="4"/>
      <c r="MYP86" s="4"/>
      <c r="MYQ86" s="4"/>
      <c r="MYR86" s="4"/>
      <c r="MYS86" s="4"/>
      <c r="MYT86" s="4"/>
      <c r="MYU86" s="4"/>
      <c r="MYV86" s="4"/>
      <c r="MYW86" s="4"/>
      <c r="MYX86" s="4"/>
      <c r="MYY86" s="4"/>
      <c r="MYZ86" s="4"/>
      <c r="MZA86" s="4"/>
      <c r="MZB86" s="4"/>
      <c r="MZC86" s="4"/>
      <c r="MZD86" s="4"/>
      <c r="MZE86" s="4"/>
      <c r="MZF86" s="4"/>
      <c r="MZG86" s="4"/>
      <c r="MZH86" s="4"/>
      <c r="MZI86" s="4"/>
      <c r="MZJ86" s="4"/>
      <c r="MZK86" s="4"/>
      <c r="MZL86" s="4"/>
      <c r="MZM86" s="4"/>
      <c r="MZN86" s="4"/>
      <c r="MZO86" s="4"/>
      <c r="MZP86" s="4"/>
      <c r="MZQ86" s="4"/>
      <c r="MZR86" s="4"/>
      <c r="MZS86" s="4"/>
      <c r="MZT86" s="4"/>
      <c r="MZU86" s="4"/>
      <c r="MZV86" s="4"/>
      <c r="MZW86" s="4"/>
      <c r="MZX86" s="4"/>
      <c r="MZY86" s="4"/>
      <c r="MZZ86" s="4"/>
      <c r="NAA86" s="4"/>
      <c r="NAB86" s="4"/>
      <c r="NAC86" s="4"/>
      <c r="NAD86" s="4"/>
      <c r="NAE86" s="4"/>
      <c r="NAF86" s="4"/>
      <c r="NAG86" s="4"/>
      <c r="NAH86" s="4"/>
      <c r="NAI86" s="4"/>
      <c r="NAJ86" s="4"/>
      <c r="NAK86" s="4"/>
      <c r="NAL86" s="4"/>
      <c r="NAM86" s="4"/>
      <c r="NAN86" s="4"/>
      <c r="NAO86" s="4"/>
      <c r="NAP86" s="4"/>
      <c r="NAQ86" s="4"/>
      <c r="NAR86" s="4"/>
      <c r="NAS86" s="4"/>
      <c r="NAT86" s="4"/>
      <c r="NAU86" s="4"/>
      <c r="NAV86" s="4"/>
      <c r="NAW86" s="4"/>
      <c r="NAX86" s="4"/>
      <c r="NAY86" s="4"/>
      <c r="NAZ86" s="4"/>
      <c r="NBA86" s="4"/>
      <c r="NBB86" s="4"/>
      <c r="NBC86" s="4"/>
      <c r="NBD86" s="4"/>
      <c r="NBE86" s="4"/>
      <c r="NBF86" s="4"/>
      <c r="NBG86" s="4"/>
      <c r="NBH86" s="4"/>
      <c r="NBI86" s="4"/>
      <c r="NBJ86" s="4"/>
      <c r="NBK86" s="4"/>
      <c r="NBL86" s="4"/>
      <c r="NBM86" s="4"/>
      <c r="NBN86" s="4"/>
      <c r="NBO86" s="4"/>
      <c r="NBP86" s="4"/>
      <c r="NBQ86" s="4"/>
      <c r="NBR86" s="4"/>
      <c r="NBS86" s="4"/>
      <c r="NBT86" s="4"/>
      <c r="NBU86" s="4"/>
      <c r="NBV86" s="4"/>
      <c r="NBW86" s="4"/>
      <c r="NBX86" s="4"/>
      <c r="NBY86" s="4"/>
      <c r="NBZ86" s="4"/>
      <c r="NCA86" s="4"/>
      <c r="NCB86" s="4"/>
      <c r="NCC86" s="4"/>
      <c r="NCD86" s="4"/>
      <c r="NCE86" s="4"/>
      <c r="NCF86" s="4"/>
      <c r="NCG86" s="4"/>
      <c r="NCH86" s="4"/>
      <c r="NCI86" s="4"/>
      <c r="NCJ86" s="4"/>
      <c r="NCK86" s="4"/>
      <c r="NCL86" s="4"/>
      <c r="NCM86" s="4"/>
      <c r="NCN86" s="4"/>
      <c r="NCO86" s="4"/>
      <c r="NCP86" s="4"/>
      <c r="NCQ86" s="4"/>
      <c r="NCR86" s="4"/>
      <c r="NCS86" s="4"/>
      <c r="NCT86" s="4"/>
      <c r="NCU86" s="4"/>
      <c r="NCV86" s="4"/>
      <c r="NCW86" s="4"/>
      <c r="NCX86" s="4"/>
      <c r="NCY86" s="4"/>
      <c r="NCZ86" s="4"/>
      <c r="NDA86" s="4"/>
      <c r="NDB86" s="4"/>
      <c r="NDC86" s="4"/>
      <c r="NDD86" s="4"/>
      <c r="NDE86" s="4"/>
      <c r="NDF86" s="4"/>
      <c r="NDG86" s="4"/>
      <c r="NDH86" s="4"/>
      <c r="NDI86" s="4"/>
      <c r="NDJ86" s="4"/>
      <c r="NDK86" s="4"/>
      <c r="NDL86" s="4"/>
      <c r="NDM86" s="4"/>
      <c r="NDN86" s="4"/>
      <c r="NDO86" s="4"/>
      <c r="NDP86" s="4"/>
      <c r="NDQ86" s="4"/>
      <c r="NDR86" s="4"/>
      <c r="NDS86" s="4"/>
      <c r="NDT86" s="4"/>
      <c r="NDU86" s="4"/>
      <c r="NDV86" s="4"/>
      <c r="NDW86" s="4"/>
      <c r="NDX86" s="4"/>
      <c r="NDY86" s="4"/>
      <c r="NDZ86" s="4"/>
      <c r="NEA86" s="4"/>
      <c r="NEB86" s="4"/>
      <c r="NEC86" s="4"/>
      <c r="NED86" s="4"/>
      <c r="NEE86" s="4"/>
      <c r="NEF86" s="4"/>
      <c r="NEG86" s="4"/>
      <c r="NEH86" s="4"/>
      <c r="NEI86" s="4"/>
      <c r="NEJ86" s="4"/>
      <c r="NEK86" s="4"/>
      <c r="NEL86" s="4"/>
      <c r="NEM86" s="4"/>
      <c r="NEN86" s="4"/>
      <c r="NEO86" s="4"/>
      <c r="NEP86" s="4"/>
      <c r="NEQ86" s="4"/>
      <c r="NER86" s="4"/>
      <c r="NES86" s="4"/>
      <c r="NET86" s="4"/>
      <c r="NEU86" s="4"/>
      <c r="NEV86" s="4"/>
      <c r="NEW86" s="4"/>
      <c r="NEX86" s="4"/>
      <c r="NEY86" s="4"/>
      <c r="NEZ86" s="4"/>
      <c r="NFA86" s="4"/>
      <c r="NFB86" s="4"/>
      <c r="NFC86" s="4"/>
      <c r="NFD86" s="4"/>
      <c r="NFE86" s="4"/>
      <c r="NFF86" s="4"/>
      <c r="NFG86" s="4"/>
      <c r="NFH86" s="4"/>
      <c r="NFI86" s="4"/>
      <c r="NFJ86" s="4"/>
      <c r="NFK86" s="4"/>
      <c r="NFL86" s="4"/>
      <c r="NFM86" s="4"/>
      <c r="NFN86" s="4"/>
      <c r="NFO86" s="4"/>
      <c r="NFP86" s="4"/>
      <c r="NFQ86" s="4"/>
      <c r="NFR86" s="4"/>
      <c r="NFS86" s="4"/>
      <c r="NFT86" s="4"/>
      <c r="NFU86" s="4"/>
      <c r="NFV86" s="4"/>
      <c r="NFW86" s="4"/>
      <c r="NFX86" s="4"/>
      <c r="NFY86" s="4"/>
      <c r="NFZ86" s="4"/>
      <c r="NGA86" s="4"/>
      <c r="NGB86" s="4"/>
      <c r="NGC86" s="4"/>
      <c r="NGD86" s="4"/>
      <c r="NGE86" s="4"/>
      <c r="NGF86" s="4"/>
      <c r="NGG86" s="4"/>
      <c r="NGH86" s="4"/>
      <c r="NGI86" s="4"/>
      <c r="NGJ86" s="4"/>
      <c r="NGK86" s="4"/>
      <c r="NGL86" s="4"/>
      <c r="NGM86" s="4"/>
      <c r="NGN86" s="4"/>
      <c r="NGO86" s="4"/>
      <c r="NGP86" s="4"/>
      <c r="NGQ86" s="4"/>
      <c r="NGR86" s="4"/>
      <c r="NGS86" s="4"/>
      <c r="NGT86" s="4"/>
      <c r="NGU86" s="4"/>
      <c r="NGV86" s="4"/>
      <c r="NGW86" s="4"/>
      <c r="NGX86" s="4"/>
      <c r="NGY86" s="4"/>
      <c r="NGZ86" s="4"/>
      <c r="NHA86" s="4"/>
      <c r="NHB86" s="4"/>
      <c r="NHC86" s="4"/>
      <c r="NHD86" s="4"/>
      <c r="NHE86" s="4"/>
      <c r="NHF86" s="4"/>
      <c r="NHG86" s="4"/>
      <c r="NHH86" s="4"/>
      <c r="NHI86" s="4"/>
      <c r="NHJ86" s="4"/>
      <c r="NHK86" s="4"/>
      <c r="NHL86" s="4"/>
      <c r="NHM86" s="4"/>
      <c r="NHN86" s="4"/>
      <c r="NHO86" s="4"/>
      <c r="NHP86" s="4"/>
      <c r="NHQ86" s="4"/>
      <c r="NHR86" s="4"/>
      <c r="NHS86" s="4"/>
      <c r="NHT86" s="4"/>
      <c r="NHU86" s="4"/>
      <c r="NHV86" s="4"/>
      <c r="NHW86" s="4"/>
      <c r="NHX86" s="4"/>
      <c r="NHY86" s="4"/>
      <c r="NHZ86" s="4"/>
      <c r="NIA86" s="4"/>
      <c r="NIB86" s="4"/>
      <c r="NIC86" s="4"/>
      <c r="NID86" s="4"/>
      <c r="NIE86" s="4"/>
      <c r="NIF86" s="4"/>
      <c r="NIG86" s="4"/>
      <c r="NIH86" s="4"/>
      <c r="NII86" s="4"/>
      <c r="NIJ86" s="4"/>
      <c r="NIK86" s="4"/>
      <c r="NIL86" s="4"/>
      <c r="NIM86" s="4"/>
      <c r="NIN86" s="4"/>
      <c r="NIO86" s="4"/>
      <c r="NIP86" s="4"/>
      <c r="NIQ86" s="4"/>
      <c r="NIR86" s="4"/>
      <c r="NIS86" s="4"/>
      <c r="NIT86" s="4"/>
      <c r="NIU86" s="4"/>
      <c r="NIV86" s="4"/>
      <c r="NIW86" s="4"/>
      <c r="NIX86" s="4"/>
      <c r="NIY86" s="4"/>
      <c r="NIZ86" s="4"/>
      <c r="NJA86" s="4"/>
      <c r="NJB86" s="4"/>
      <c r="NJC86" s="4"/>
      <c r="NJD86" s="4"/>
      <c r="NJE86" s="4"/>
      <c r="NJF86" s="4"/>
      <c r="NJG86" s="4"/>
      <c r="NJH86" s="4"/>
      <c r="NJI86" s="4"/>
      <c r="NJJ86" s="4"/>
      <c r="NJK86" s="4"/>
      <c r="NJL86" s="4"/>
      <c r="NJM86" s="4"/>
      <c r="NJN86" s="4"/>
      <c r="NJO86" s="4"/>
      <c r="NJP86" s="4"/>
      <c r="NJQ86" s="4"/>
      <c r="NJR86" s="4"/>
      <c r="NJS86" s="4"/>
      <c r="NJT86" s="4"/>
      <c r="NJU86" s="4"/>
      <c r="NJV86" s="4"/>
      <c r="NJW86" s="4"/>
      <c r="NJX86" s="4"/>
      <c r="NJY86" s="4"/>
      <c r="NJZ86" s="4"/>
      <c r="NKA86" s="4"/>
      <c r="NKB86" s="4"/>
      <c r="NKC86" s="4"/>
      <c r="NKD86" s="4"/>
      <c r="NKE86" s="4"/>
      <c r="NKF86" s="4"/>
      <c r="NKG86" s="4"/>
      <c r="NKH86" s="4"/>
      <c r="NKI86" s="4"/>
      <c r="NKJ86" s="4"/>
      <c r="NKK86" s="4"/>
      <c r="NKL86" s="4"/>
      <c r="NKM86" s="4"/>
      <c r="NKN86" s="4"/>
      <c r="NKO86" s="4"/>
      <c r="NKP86" s="4"/>
      <c r="NKQ86" s="4"/>
      <c r="NKR86" s="4"/>
      <c r="NKS86" s="4"/>
      <c r="NKT86" s="4"/>
      <c r="NKU86" s="4"/>
      <c r="NKV86" s="4"/>
      <c r="NKW86" s="4"/>
      <c r="NKX86" s="4"/>
      <c r="NKY86" s="4"/>
      <c r="NKZ86" s="4"/>
      <c r="NLA86" s="4"/>
      <c r="NLB86" s="4"/>
      <c r="NLC86" s="4"/>
      <c r="NLD86" s="4"/>
      <c r="NLE86" s="4"/>
      <c r="NLF86" s="4"/>
      <c r="NLG86" s="4"/>
      <c r="NLH86" s="4"/>
      <c r="NLI86" s="4"/>
      <c r="NLJ86" s="4"/>
      <c r="NLK86" s="4"/>
      <c r="NLL86" s="4"/>
      <c r="NLM86" s="4"/>
      <c r="NLN86" s="4"/>
      <c r="NLO86" s="4"/>
      <c r="NLP86" s="4"/>
      <c r="NLQ86" s="4"/>
      <c r="NLR86" s="4"/>
      <c r="NLS86" s="4"/>
      <c r="NLT86" s="4"/>
      <c r="NLU86" s="4"/>
      <c r="NLV86" s="4"/>
      <c r="NLW86" s="4"/>
      <c r="NLX86" s="4"/>
      <c r="NLY86" s="4"/>
      <c r="NLZ86" s="4"/>
      <c r="NMA86" s="4"/>
      <c r="NMB86" s="4"/>
      <c r="NMC86" s="4"/>
      <c r="NMD86" s="4"/>
      <c r="NME86" s="4"/>
      <c r="NMF86" s="4"/>
      <c r="NMG86" s="4"/>
      <c r="NMH86" s="4"/>
      <c r="NMI86" s="4"/>
      <c r="NMJ86" s="4"/>
      <c r="NMK86" s="4"/>
      <c r="NML86" s="4"/>
      <c r="NMM86" s="4"/>
      <c r="NMN86" s="4"/>
      <c r="NMO86" s="4"/>
      <c r="NMP86" s="4"/>
      <c r="NMQ86" s="4"/>
      <c r="NMR86" s="4"/>
      <c r="NMS86" s="4"/>
      <c r="NMT86" s="4"/>
      <c r="NMU86" s="4"/>
      <c r="NMV86" s="4"/>
      <c r="NMW86" s="4"/>
      <c r="NMX86" s="4"/>
      <c r="NMY86" s="4"/>
      <c r="NMZ86" s="4"/>
      <c r="NNA86" s="4"/>
      <c r="NNB86" s="4"/>
      <c r="NNC86" s="4"/>
      <c r="NND86" s="4"/>
      <c r="NNE86" s="4"/>
      <c r="NNF86" s="4"/>
      <c r="NNG86" s="4"/>
      <c r="NNH86" s="4"/>
      <c r="NNI86" s="4"/>
      <c r="NNJ86" s="4"/>
      <c r="NNK86" s="4"/>
      <c r="NNL86" s="4"/>
      <c r="NNM86" s="4"/>
      <c r="NNN86" s="4"/>
      <c r="NNO86" s="4"/>
      <c r="NNP86" s="4"/>
      <c r="NNQ86" s="4"/>
      <c r="NNR86" s="4"/>
      <c r="NNS86" s="4"/>
      <c r="NNT86" s="4"/>
      <c r="NNU86" s="4"/>
      <c r="NNV86" s="4"/>
      <c r="NNW86" s="4"/>
      <c r="NNX86" s="4"/>
      <c r="NNY86" s="4"/>
      <c r="NNZ86" s="4"/>
      <c r="NOA86" s="4"/>
      <c r="NOB86" s="4"/>
      <c r="NOC86" s="4"/>
      <c r="NOD86" s="4"/>
      <c r="NOE86" s="4"/>
      <c r="NOF86" s="4"/>
      <c r="NOG86" s="4"/>
      <c r="NOH86" s="4"/>
      <c r="NOI86" s="4"/>
      <c r="NOJ86" s="4"/>
      <c r="NOK86" s="4"/>
      <c r="NOL86" s="4"/>
      <c r="NOM86" s="4"/>
      <c r="NON86" s="4"/>
      <c r="NOO86" s="4"/>
      <c r="NOP86" s="4"/>
      <c r="NOQ86" s="4"/>
      <c r="NOR86" s="4"/>
      <c r="NOS86" s="4"/>
      <c r="NOT86" s="4"/>
      <c r="NOU86" s="4"/>
      <c r="NOV86" s="4"/>
      <c r="NOW86" s="4"/>
      <c r="NOX86" s="4"/>
      <c r="NOY86" s="4"/>
      <c r="NOZ86" s="4"/>
      <c r="NPA86" s="4"/>
      <c r="NPB86" s="4"/>
      <c r="NPC86" s="4"/>
      <c r="NPD86" s="4"/>
      <c r="NPE86" s="4"/>
      <c r="NPF86" s="4"/>
      <c r="NPG86" s="4"/>
      <c r="NPH86" s="4"/>
      <c r="NPI86" s="4"/>
      <c r="NPJ86" s="4"/>
      <c r="NPK86" s="4"/>
      <c r="NPL86" s="4"/>
      <c r="NPM86" s="4"/>
      <c r="NPN86" s="4"/>
      <c r="NPO86" s="4"/>
      <c r="NPP86" s="4"/>
      <c r="NPQ86" s="4"/>
      <c r="NPR86" s="4"/>
      <c r="NPS86" s="4"/>
      <c r="NPT86" s="4"/>
      <c r="NPU86" s="4"/>
      <c r="NPV86" s="4"/>
      <c r="NPW86" s="4"/>
      <c r="NPX86" s="4"/>
      <c r="NPY86" s="4"/>
      <c r="NPZ86" s="4"/>
      <c r="NQA86" s="4"/>
      <c r="NQB86" s="4"/>
      <c r="NQC86" s="4"/>
      <c r="NQD86" s="4"/>
      <c r="NQE86" s="4"/>
      <c r="NQF86" s="4"/>
      <c r="NQG86" s="4"/>
      <c r="NQH86" s="4"/>
      <c r="NQI86" s="4"/>
      <c r="NQJ86" s="4"/>
      <c r="NQK86" s="4"/>
      <c r="NQL86" s="4"/>
      <c r="NQM86" s="4"/>
      <c r="NQN86" s="4"/>
      <c r="NQO86" s="4"/>
      <c r="NQP86" s="4"/>
      <c r="NQQ86" s="4"/>
      <c r="NQR86" s="4"/>
      <c r="NQS86" s="4"/>
      <c r="NQT86" s="4"/>
      <c r="NQU86" s="4"/>
      <c r="NQV86" s="4"/>
      <c r="NQW86" s="4"/>
      <c r="NQX86" s="4"/>
      <c r="NQY86" s="4"/>
      <c r="NQZ86" s="4"/>
      <c r="NRA86" s="4"/>
      <c r="NRB86" s="4"/>
      <c r="NRC86" s="4"/>
      <c r="NRD86" s="4"/>
      <c r="NRE86" s="4"/>
      <c r="NRF86" s="4"/>
      <c r="NRG86" s="4"/>
      <c r="NRH86" s="4"/>
      <c r="NRI86" s="4"/>
      <c r="NRJ86" s="4"/>
      <c r="NRK86" s="4"/>
      <c r="NRL86" s="4"/>
      <c r="NRM86" s="4"/>
      <c r="NRN86" s="4"/>
      <c r="NRO86" s="4"/>
      <c r="NRP86" s="4"/>
      <c r="NRQ86" s="4"/>
      <c r="NRR86" s="4"/>
      <c r="NRS86" s="4"/>
      <c r="NRT86" s="4"/>
      <c r="NRU86" s="4"/>
      <c r="NRV86" s="4"/>
      <c r="NRW86" s="4"/>
      <c r="NRX86" s="4"/>
      <c r="NRY86" s="4"/>
      <c r="NRZ86" s="4"/>
      <c r="NSA86" s="4"/>
      <c r="NSB86" s="4"/>
      <c r="NSC86" s="4"/>
      <c r="NSD86" s="4"/>
      <c r="NSE86" s="4"/>
      <c r="NSF86" s="4"/>
      <c r="NSG86" s="4"/>
      <c r="NSH86" s="4"/>
      <c r="NSI86" s="4"/>
      <c r="NSJ86" s="4"/>
      <c r="NSK86" s="4"/>
      <c r="NSL86" s="4"/>
      <c r="NSM86" s="4"/>
      <c r="NSN86" s="4"/>
      <c r="NSO86" s="4"/>
      <c r="NSP86" s="4"/>
      <c r="NSQ86" s="4"/>
      <c r="NSR86" s="4"/>
      <c r="NSS86" s="4"/>
      <c r="NST86" s="4"/>
      <c r="NSU86" s="4"/>
      <c r="NSV86" s="4"/>
      <c r="NSW86" s="4"/>
      <c r="NSX86" s="4"/>
      <c r="NSY86" s="4"/>
      <c r="NSZ86" s="4"/>
      <c r="NTA86" s="4"/>
      <c r="NTB86" s="4"/>
      <c r="NTC86" s="4"/>
      <c r="NTD86" s="4"/>
      <c r="NTE86" s="4"/>
      <c r="NTF86" s="4"/>
      <c r="NTG86" s="4"/>
      <c r="NTH86" s="4"/>
      <c r="NTI86" s="4"/>
      <c r="NTJ86" s="4"/>
      <c r="NTK86" s="4"/>
      <c r="NTL86" s="4"/>
      <c r="NTM86" s="4"/>
      <c r="NTN86" s="4"/>
      <c r="NTO86" s="4"/>
      <c r="NTP86" s="4"/>
      <c r="NTQ86" s="4"/>
      <c r="NTR86" s="4"/>
      <c r="NTS86" s="4"/>
      <c r="NTT86" s="4"/>
      <c r="NTU86" s="4"/>
      <c r="NTV86" s="4"/>
      <c r="NTW86" s="4"/>
      <c r="NTX86" s="4"/>
      <c r="NTY86" s="4"/>
      <c r="NTZ86" s="4"/>
      <c r="NUA86" s="4"/>
      <c r="NUB86" s="4"/>
      <c r="NUC86" s="4"/>
      <c r="NUD86" s="4"/>
      <c r="NUE86" s="4"/>
      <c r="NUF86" s="4"/>
      <c r="NUG86" s="4"/>
      <c r="NUH86" s="4"/>
      <c r="NUI86" s="4"/>
      <c r="NUJ86" s="4"/>
      <c r="NUK86" s="4"/>
      <c r="NUL86" s="4"/>
      <c r="NUM86" s="4"/>
      <c r="NUN86" s="4"/>
      <c r="NUO86" s="4"/>
      <c r="NUP86" s="4"/>
      <c r="NUQ86" s="4"/>
      <c r="NUR86" s="4"/>
      <c r="NUS86" s="4"/>
      <c r="NUT86" s="4"/>
      <c r="NUU86" s="4"/>
      <c r="NUV86" s="4"/>
      <c r="NUW86" s="4"/>
      <c r="NUX86" s="4"/>
      <c r="NUY86" s="4"/>
      <c r="NUZ86" s="4"/>
      <c r="NVA86" s="4"/>
      <c r="NVB86" s="4"/>
      <c r="NVC86" s="4"/>
      <c r="NVD86" s="4"/>
      <c r="NVE86" s="4"/>
      <c r="NVF86" s="4"/>
      <c r="NVG86" s="4"/>
      <c r="NVH86" s="4"/>
      <c r="NVI86" s="4"/>
      <c r="NVJ86" s="4"/>
      <c r="NVK86" s="4"/>
      <c r="NVL86" s="4"/>
      <c r="NVM86" s="4"/>
      <c r="NVN86" s="4"/>
      <c r="NVO86" s="4"/>
      <c r="NVP86" s="4"/>
      <c r="NVQ86" s="4"/>
      <c r="NVR86" s="4"/>
      <c r="NVS86" s="4"/>
      <c r="NVT86" s="4"/>
      <c r="NVU86" s="4"/>
      <c r="NVV86" s="4"/>
      <c r="NVW86" s="4"/>
      <c r="NVX86" s="4"/>
      <c r="NVY86" s="4"/>
      <c r="NVZ86" s="4"/>
      <c r="NWA86" s="4"/>
      <c r="NWB86" s="4"/>
      <c r="NWC86" s="4"/>
      <c r="NWD86" s="4"/>
      <c r="NWE86" s="4"/>
      <c r="NWF86" s="4"/>
      <c r="NWG86" s="4"/>
      <c r="NWH86" s="4"/>
      <c r="NWI86" s="4"/>
      <c r="NWJ86" s="4"/>
      <c r="NWK86" s="4"/>
      <c r="NWL86" s="4"/>
      <c r="NWM86" s="4"/>
      <c r="NWN86" s="4"/>
      <c r="NWO86" s="4"/>
      <c r="NWP86" s="4"/>
      <c r="NWQ86" s="4"/>
      <c r="NWR86" s="4"/>
      <c r="NWS86" s="4"/>
      <c r="NWT86" s="4"/>
      <c r="NWU86" s="4"/>
      <c r="NWV86" s="4"/>
      <c r="NWW86" s="4"/>
      <c r="NWX86" s="4"/>
      <c r="NWY86" s="4"/>
      <c r="NWZ86" s="4"/>
      <c r="NXA86" s="4"/>
      <c r="NXB86" s="4"/>
      <c r="NXC86" s="4"/>
      <c r="NXD86" s="4"/>
      <c r="NXE86" s="4"/>
      <c r="NXF86" s="4"/>
      <c r="NXG86" s="4"/>
      <c r="NXH86" s="4"/>
      <c r="NXI86" s="4"/>
      <c r="NXJ86" s="4"/>
      <c r="NXK86" s="4"/>
      <c r="NXL86" s="4"/>
      <c r="NXM86" s="4"/>
      <c r="NXN86" s="4"/>
      <c r="NXO86" s="4"/>
      <c r="NXP86" s="4"/>
      <c r="NXQ86" s="4"/>
      <c r="NXR86" s="4"/>
      <c r="NXS86" s="4"/>
      <c r="NXT86" s="4"/>
      <c r="NXU86" s="4"/>
      <c r="NXV86" s="4"/>
      <c r="NXW86" s="4"/>
      <c r="NXX86" s="4"/>
      <c r="NXY86" s="4"/>
      <c r="NXZ86" s="4"/>
      <c r="NYA86" s="4"/>
      <c r="NYB86" s="4"/>
      <c r="NYC86" s="4"/>
      <c r="NYD86" s="4"/>
      <c r="NYE86" s="4"/>
      <c r="NYF86" s="4"/>
      <c r="NYG86" s="4"/>
      <c r="NYH86" s="4"/>
      <c r="NYI86" s="4"/>
      <c r="NYJ86" s="4"/>
      <c r="NYK86" s="4"/>
      <c r="NYL86" s="4"/>
      <c r="NYM86" s="4"/>
      <c r="NYN86" s="4"/>
      <c r="NYO86" s="4"/>
      <c r="NYP86" s="4"/>
      <c r="NYQ86" s="4"/>
      <c r="NYR86" s="4"/>
      <c r="NYS86" s="4"/>
      <c r="NYT86" s="4"/>
      <c r="NYU86" s="4"/>
      <c r="NYV86" s="4"/>
      <c r="NYW86" s="4"/>
      <c r="NYX86" s="4"/>
      <c r="NYY86" s="4"/>
      <c r="NYZ86" s="4"/>
      <c r="NZA86" s="4"/>
      <c r="NZB86" s="4"/>
      <c r="NZC86" s="4"/>
      <c r="NZD86" s="4"/>
      <c r="NZE86" s="4"/>
      <c r="NZF86" s="4"/>
      <c r="NZG86" s="4"/>
      <c r="NZH86" s="4"/>
      <c r="NZI86" s="4"/>
      <c r="NZJ86" s="4"/>
      <c r="NZK86" s="4"/>
      <c r="NZL86" s="4"/>
      <c r="NZM86" s="4"/>
      <c r="NZN86" s="4"/>
      <c r="NZO86" s="4"/>
      <c r="NZP86" s="4"/>
      <c r="NZQ86" s="4"/>
      <c r="NZR86" s="4"/>
      <c r="NZS86" s="4"/>
      <c r="NZT86" s="4"/>
      <c r="NZU86" s="4"/>
      <c r="NZV86" s="4"/>
      <c r="NZW86" s="4"/>
      <c r="NZX86" s="4"/>
      <c r="NZY86" s="4"/>
      <c r="NZZ86" s="4"/>
      <c r="OAA86" s="4"/>
      <c r="OAB86" s="4"/>
      <c r="OAC86" s="4"/>
      <c r="OAD86" s="4"/>
      <c r="OAE86" s="4"/>
      <c r="OAF86" s="4"/>
      <c r="OAG86" s="4"/>
      <c r="OAH86" s="4"/>
      <c r="OAI86" s="4"/>
      <c r="OAJ86" s="4"/>
      <c r="OAK86" s="4"/>
      <c r="OAL86" s="4"/>
      <c r="OAM86" s="4"/>
      <c r="OAN86" s="4"/>
      <c r="OAO86" s="4"/>
      <c r="OAP86" s="4"/>
      <c r="OAQ86" s="4"/>
      <c r="OAR86" s="4"/>
      <c r="OAS86" s="4"/>
      <c r="OAT86" s="4"/>
      <c r="OAU86" s="4"/>
      <c r="OAV86" s="4"/>
      <c r="OAW86" s="4"/>
      <c r="OAX86" s="4"/>
      <c r="OAY86" s="4"/>
      <c r="OAZ86" s="4"/>
      <c r="OBA86" s="4"/>
      <c r="OBB86" s="4"/>
      <c r="OBC86" s="4"/>
      <c r="OBD86" s="4"/>
      <c r="OBE86" s="4"/>
      <c r="OBF86" s="4"/>
      <c r="OBG86" s="4"/>
      <c r="OBH86" s="4"/>
      <c r="OBI86" s="4"/>
      <c r="OBJ86" s="4"/>
      <c r="OBK86" s="4"/>
      <c r="OBL86" s="4"/>
      <c r="OBM86" s="4"/>
      <c r="OBN86" s="4"/>
      <c r="OBO86" s="4"/>
      <c r="OBP86" s="4"/>
      <c r="OBQ86" s="4"/>
      <c r="OBR86" s="4"/>
      <c r="OBS86" s="4"/>
      <c r="OBT86" s="4"/>
      <c r="OBU86" s="4"/>
      <c r="OBV86" s="4"/>
      <c r="OBW86" s="4"/>
      <c r="OBX86" s="4"/>
      <c r="OBY86" s="4"/>
      <c r="OBZ86" s="4"/>
      <c r="OCA86" s="4"/>
      <c r="OCB86" s="4"/>
      <c r="OCC86" s="4"/>
      <c r="OCD86" s="4"/>
      <c r="OCE86" s="4"/>
      <c r="OCF86" s="4"/>
      <c r="OCG86" s="4"/>
      <c r="OCH86" s="4"/>
      <c r="OCI86" s="4"/>
      <c r="OCJ86" s="4"/>
      <c r="OCK86" s="4"/>
      <c r="OCL86" s="4"/>
      <c r="OCM86" s="4"/>
      <c r="OCN86" s="4"/>
      <c r="OCO86" s="4"/>
      <c r="OCP86" s="4"/>
      <c r="OCQ86" s="4"/>
      <c r="OCR86" s="4"/>
      <c r="OCS86" s="4"/>
      <c r="OCT86" s="4"/>
      <c r="OCU86" s="4"/>
      <c r="OCV86" s="4"/>
      <c r="OCW86" s="4"/>
      <c r="OCX86" s="4"/>
      <c r="OCY86" s="4"/>
      <c r="OCZ86" s="4"/>
      <c r="ODA86" s="4"/>
      <c r="ODB86" s="4"/>
      <c r="ODC86" s="4"/>
      <c r="ODD86" s="4"/>
      <c r="ODE86" s="4"/>
      <c r="ODF86" s="4"/>
      <c r="ODG86" s="4"/>
      <c r="ODH86" s="4"/>
      <c r="ODI86" s="4"/>
      <c r="ODJ86" s="4"/>
      <c r="ODK86" s="4"/>
      <c r="ODL86" s="4"/>
      <c r="ODM86" s="4"/>
      <c r="ODN86" s="4"/>
      <c r="ODO86" s="4"/>
      <c r="ODP86" s="4"/>
      <c r="ODQ86" s="4"/>
      <c r="ODR86" s="4"/>
      <c r="ODS86" s="4"/>
      <c r="ODT86" s="4"/>
      <c r="ODU86" s="4"/>
      <c r="ODV86" s="4"/>
      <c r="ODW86" s="4"/>
      <c r="ODX86" s="4"/>
      <c r="ODY86" s="4"/>
      <c r="ODZ86" s="4"/>
      <c r="OEA86" s="4"/>
      <c r="OEB86" s="4"/>
      <c r="OEC86" s="4"/>
      <c r="OED86" s="4"/>
      <c r="OEE86" s="4"/>
      <c r="OEF86" s="4"/>
      <c r="OEG86" s="4"/>
      <c r="OEH86" s="4"/>
      <c r="OEI86" s="4"/>
      <c r="OEJ86" s="4"/>
      <c r="OEK86" s="4"/>
      <c r="OEL86" s="4"/>
      <c r="OEM86" s="4"/>
      <c r="OEN86" s="4"/>
      <c r="OEO86" s="4"/>
      <c r="OEP86" s="4"/>
      <c r="OEQ86" s="4"/>
      <c r="OER86" s="4"/>
      <c r="OES86" s="4"/>
      <c r="OET86" s="4"/>
      <c r="OEU86" s="4"/>
      <c r="OEV86" s="4"/>
      <c r="OEW86" s="4"/>
      <c r="OEX86" s="4"/>
      <c r="OEY86" s="4"/>
      <c r="OEZ86" s="4"/>
      <c r="OFA86" s="4"/>
      <c r="OFB86" s="4"/>
      <c r="OFC86" s="4"/>
      <c r="OFD86" s="4"/>
      <c r="OFE86" s="4"/>
      <c r="OFF86" s="4"/>
      <c r="OFG86" s="4"/>
      <c r="OFH86" s="4"/>
      <c r="OFI86" s="4"/>
      <c r="OFJ86" s="4"/>
      <c r="OFK86" s="4"/>
      <c r="OFL86" s="4"/>
      <c r="OFM86" s="4"/>
      <c r="OFN86" s="4"/>
      <c r="OFO86" s="4"/>
      <c r="OFP86" s="4"/>
      <c r="OFQ86" s="4"/>
      <c r="OFR86" s="4"/>
      <c r="OFS86" s="4"/>
      <c r="OFT86" s="4"/>
      <c r="OFU86" s="4"/>
      <c r="OFV86" s="4"/>
      <c r="OFW86" s="4"/>
      <c r="OFX86" s="4"/>
      <c r="OFY86" s="4"/>
      <c r="OFZ86" s="4"/>
      <c r="OGA86" s="4"/>
      <c r="OGB86" s="4"/>
      <c r="OGC86" s="4"/>
      <c r="OGD86" s="4"/>
      <c r="OGE86" s="4"/>
      <c r="OGF86" s="4"/>
      <c r="OGG86" s="4"/>
      <c r="OGH86" s="4"/>
      <c r="OGI86" s="4"/>
      <c r="OGJ86" s="4"/>
      <c r="OGK86" s="4"/>
      <c r="OGL86" s="4"/>
      <c r="OGM86" s="4"/>
      <c r="OGN86" s="4"/>
      <c r="OGO86" s="4"/>
      <c r="OGP86" s="4"/>
      <c r="OGQ86" s="4"/>
      <c r="OGR86" s="4"/>
      <c r="OGS86" s="4"/>
      <c r="OGT86" s="4"/>
      <c r="OGU86" s="4"/>
      <c r="OGV86" s="4"/>
      <c r="OGW86" s="4"/>
      <c r="OGX86" s="4"/>
      <c r="OGY86" s="4"/>
      <c r="OGZ86" s="4"/>
      <c r="OHA86" s="4"/>
      <c r="OHB86" s="4"/>
      <c r="OHC86" s="4"/>
      <c r="OHD86" s="4"/>
      <c r="OHE86" s="4"/>
      <c r="OHF86" s="4"/>
      <c r="OHG86" s="4"/>
      <c r="OHH86" s="4"/>
      <c r="OHI86" s="4"/>
      <c r="OHJ86" s="4"/>
      <c r="OHK86" s="4"/>
      <c r="OHL86" s="4"/>
      <c r="OHM86" s="4"/>
      <c r="OHN86" s="4"/>
      <c r="OHO86" s="4"/>
      <c r="OHP86" s="4"/>
      <c r="OHQ86" s="4"/>
      <c r="OHR86" s="4"/>
      <c r="OHS86" s="4"/>
      <c r="OHT86" s="4"/>
      <c r="OHU86" s="4"/>
      <c r="OHV86" s="4"/>
      <c r="OHW86" s="4"/>
      <c r="OHX86" s="4"/>
      <c r="OHY86" s="4"/>
      <c r="OHZ86" s="4"/>
      <c r="OIA86" s="4"/>
      <c r="OIB86" s="4"/>
      <c r="OIC86" s="4"/>
      <c r="OID86" s="4"/>
      <c r="OIE86" s="4"/>
      <c r="OIF86" s="4"/>
      <c r="OIG86" s="4"/>
      <c r="OIH86" s="4"/>
      <c r="OII86" s="4"/>
      <c r="OIJ86" s="4"/>
      <c r="OIK86" s="4"/>
      <c r="OIL86" s="4"/>
      <c r="OIM86" s="4"/>
      <c r="OIN86" s="4"/>
      <c r="OIO86" s="4"/>
      <c r="OIP86" s="4"/>
      <c r="OIQ86" s="4"/>
      <c r="OIR86" s="4"/>
      <c r="OIS86" s="4"/>
      <c r="OIT86" s="4"/>
      <c r="OIU86" s="4"/>
      <c r="OIV86" s="4"/>
      <c r="OIW86" s="4"/>
      <c r="OIX86" s="4"/>
      <c r="OIY86" s="4"/>
      <c r="OIZ86" s="4"/>
      <c r="OJA86" s="4"/>
      <c r="OJB86" s="4"/>
      <c r="OJC86" s="4"/>
      <c r="OJD86" s="4"/>
      <c r="OJE86" s="4"/>
      <c r="OJF86" s="4"/>
      <c r="OJG86" s="4"/>
      <c r="OJH86" s="4"/>
      <c r="OJI86" s="4"/>
      <c r="OJJ86" s="4"/>
      <c r="OJK86" s="4"/>
      <c r="OJL86" s="4"/>
      <c r="OJM86" s="4"/>
      <c r="OJN86" s="4"/>
      <c r="OJO86" s="4"/>
      <c r="OJP86" s="4"/>
      <c r="OJQ86" s="4"/>
      <c r="OJR86" s="4"/>
      <c r="OJS86" s="4"/>
      <c r="OJT86" s="4"/>
      <c r="OJU86" s="4"/>
      <c r="OJV86" s="4"/>
      <c r="OJW86" s="4"/>
      <c r="OJX86" s="4"/>
      <c r="OJY86" s="4"/>
      <c r="OJZ86" s="4"/>
      <c r="OKA86" s="4"/>
      <c r="OKB86" s="4"/>
      <c r="OKC86" s="4"/>
      <c r="OKD86" s="4"/>
      <c r="OKE86" s="4"/>
      <c r="OKF86" s="4"/>
      <c r="OKG86" s="4"/>
      <c r="OKH86" s="4"/>
      <c r="OKI86" s="4"/>
      <c r="OKJ86" s="4"/>
      <c r="OKK86" s="4"/>
      <c r="OKL86" s="4"/>
      <c r="OKM86" s="4"/>
      <c r="OKN86" s="4"/>
      <c r="OKO86" s="4"/>
      <c r="OKP86" s="4"/>
      <c r="OKQ86" s="4"/>
      <c r="OKR86" s="4"/>
      <c r="OKS86" s="4"/>
      <c r="OKT86" s="4"/>
      <c r="OKU86" s="4"/>
      <c r="OKV86" s="4"/>
      <c r="OKW86" s="4"/>
      <c r="OKX86" s="4"/>
      <c r="OKY86" s="4"/>
      <c r="OKZ86" s="4"/>
      <c r="OLA86" s="4"/>
      <c r="OLB86" s="4"/>
      <c r="OLC86" s="4"/>
      <c r="OLD86" s="4"/>
      <c r="OLE86" s="4"/>
      <c r="OLF86" s="4"/>
      <c r="OLG86" s="4"/>
      <c r="OLH86" s="4"/>
      <c r="OLI86" s="4"/>
      <c r="OLJ86" s="4"/>
      <c r="OLK86" s="4"/>
      <c r="OLL86" s="4"/>
      <c r="OLM86" s="4"/>
      <c r="OLN86" s="4"/>
      <c r="OLO86" s="4"/>
      <c r="OLP86" s="4"/>
      <c r="OLQ86" s="4"/>
      <c r="OLR86" s="4"/>
      <c r="OLS86" s="4"/>
      <c r="OLT86" s="4"/>
      <c r="OLU86" s="4"/>
      <c r="OLV86" s="4"/>
      <c r="OLW86" s="4"/>
      <c r="OLX86" s="4"/>
      <c r="OLY86" s="4"/>
      <c r="OLZ86" s="4"/>
      <c r="OMA86" s="4"/>
      <c r="OMB86" s="4"/>
      <c r="OMC86" s="4"/>
      <c r="OMD86" s="4"/>
      <c r="OME86" s="4"/>
      <c r="OMF86" s="4"/>
      <c r="OMG86" s="4"/>
      <c r="OMH86" s="4"/>
      <c r="OMI86" s="4"/>
      <c r="OMJ86" s="4"/>
      <c r="OMK86" s="4"/>
      <c r="OML86" s="4"/>
      <c r="OMM86" s="4"/>
      <c r="OMN86" s="4"/>
      <c r="OMO86" s="4"/>
      <c r="OMP86" s="4"/>
      <c r="OMQ86" s="4"/>
      <c r="OMR86" s="4"/>
      <c r="OMS86" s="4"/>
      <c r="OMT86" s="4"/>
      <c r="OMU86" s="4"/>
      <c r="OMV86" s="4"/>
      <c r="OMW86" s="4"/>
      <c r="OMX86" s="4"/>
      <c r="OMY86" s="4"/>
      <c r="OMZ86" s="4"/>
      <c r="ONA86" s="4"/>
      <c r="ONB86" s="4"/>
      <c r="ONC86" s="4"/>
      <c r="OND86" s="4"/>
      <c r="ONE86" s="4"/>
      <c r="ONF86" s="4"/>
      <c r="ONG86" s="4"/>
      <c r="ONH86" s="4"/>
      <c r="ONI86" s="4"/>
      <c r="ONJ86" s="4"/>
      <c r="ONK86" s="4"/>
      <c r="ONL86" s="4"/>
      <c r="ONM86" s="4"/>
      <c r="ONN86" s="4"/>
      <c r="ONO86" s="4"/>
      <c r="ONP86" s="4"/>
      <c r="ONQ86" s="4"/>
      <c r="ONR86" s="4"/>
      <c r="ONS86" s="4"/>
      <c r="ONT86" s="4"/>
      <c r="ONU86" s="4"/>
      <c r="ONV86" s="4"/>
      <c r="ONW86" s="4"/>
      <c r="ONX86" s="4"/>
      <c r="ONY86" s="4"/>
      <c r="ONZ86" s="4"/>
      <c r="OOA86" s="4"/>
      <c r="OOB86" s="4"/>
      <c r="OOC86" s="4"/>
      <c r="OOD86" s="4"/>
      <c r="OOE86" s="4"/>
      <c r="OOF86" s="4"/>
      <c r="OOG86" s="4"/>
      <c r="OOH86" s="4"/>
      <c r="OOI86" s="4"/>
      <c r="OOJ86" s="4"/>
      <c r="OOK86" s="4"/>
      <c r="OOL86" s="4"/>
      <c r="OOM86" s="4"/>
      <c r="OON86" s="4"/>
      <c r="OOO86" s="4"/>
      <c r="OOP86" s="4"/>
      <c r="OOQ86" s="4"/>
      <c r="OOR86" s="4"/>
      <c r="OOS86" s="4"/>
      <c r="OOT86" s="4"/>
      <c r="OOU86" s="4"/>
      <c r="OOV86" s="4"/>
      <c r="OOW86" s="4"/>
      <c r="OOX86" s="4"/>
      <c r="OOY86" s="4"/>
      <c r="OOZ86" s="4"/>
      <c r="OPA86" s="4"/>
      <c r="OPB86" s="4"/>
      <c r="OPC86" s="4"/>
      <c r="OPD86" s="4"/>
      <c r="OPE86" s="4"/>
      <c r="OPF86" s="4"/>
      <c r="OPG86" s="4"/>
      <c r="OPH86" s="4"/>
      <c r="OPI86" s="4"/>
      <c r="OPJ86" s="4"/>
      <c r="OPK86" s="4"/>
      <c r="OPL86" s="4"/>
      <c r="OPM86" s="4"/>
      <c r="OPN86" s="4"/>
      <c r="OPO86" s="4"/>
      <c r="OPP86" s="4"/>
      <c r="OPQ86" s="4"/>
      <c r="OPR86" s="4"/>
      <c r="OPS86" s="4"/>
      <c r="OPT86" s="4"/>
      <c r="OPU86" s="4"/>
      <c r="OPV86" s="4"/>
      <c r="OPW86" s="4"/>
      <c r="OPX86" s="4"/>
      <c r="OPY86" s="4"/>
      <c r="OPZ86" s="4"/>
      <c r="OQA86" s="4"/>
      <c r="OQB86" s="4"/>
      <c r="OQC86" s="4"/>
      <c r="OQD86" s="4"/>
      <c r="OQE86" s="4"/>
      <c r="OQF86" s="4"/>
      <c r="OQG86" s="4"/>
      <c r="OQH86" s="4"/>
      <c r="OQI86" s="4"/>
      <c r="OQJ86" s="4"/>
      <c r="OQK86" s="4"/>
      <c r="OQL86" s="4"/>
      <c r="OQM86" s="4"/>
      <c r="OQN86" s="4"/>
      <c r="OQO86" s="4"/>
      <c r="OQP86" s="4"/>
      <c r="OQQ86" s="4"/>
      <c r="OQR86" s="4"/>
      <c r="OQS86" s="4"/>
      <c r="OQT86" s="4"/>
      <c r="OQU86" s="4"/>
      <c r="OQV86" s="4"/>
      <c r="OQW86" s="4"/>
      <c r="OQX86" s="4"/>
      <c r="OQY86" s="4"/>
      <c r="OQZ86" s="4"/>
      <c r="ORA86" s="4"/>
      <c r="ORB86" s="4"/>
      <c r="ORC86" s="4"/>
      <c r="ORD86" s="4"/>
      <c r="ORE86" s="4"/>
      <c r="ORF86" s="4"/>
      <c r="ORG86" s="4"/>
      <c r="ORH86" s="4"/>
      <c r="ORI86" s="4"/>
      <c r="ORJ86" s="4"/>
      <c r="ORK86" s="4"/>
      <c r="ORL86" s="4"/>
      <c r="ORM86" s="4"/>
      <c r="ORN86" s="4"/>
      <c r="ORO86" s="4"/>
      <c r="ORP86" s="4"/>
      <c r="ORQ86" s="4"/>
      <c r="ORR86" s="4"/>
      <c r="ORS86" s="4"/>
      <c r="ORT86" s="4"/>
      <c r="ORU86" s="4"/>
      <c r="ORV86" s="4"/>
      <c r="ORW86" s="4"/>
      <c r="ORX86" s="4"/>
      <c r="ORY86" s="4"/>
      <c r="ORZ86" s="4"/>
      <c r="OSA86" s="4"/>
      <c r="OSB86" s="4"/>
      <c r="OSC86" s="4"/>
      <c r="OSD86" s="4"/>
      <c r="OSE86" s="4"/>
      <c r="OSF86" s="4"/>
      <c r="OSG86" s="4"/>
      <c r="OSH86" s="4"/>
      <c r="OSI86" s="4"/>
      <c r="OSJ86" s="4"/>
      <c r="OSK86" s="4"/>
      <c r="OSL86" s="4"/>
      <c r="OSM86" s="4"/>
      <c r="OSN86" s="4"/>
      <c r="OSO86" s="4"/>
      <c r="OSP86" s="4"/>
      <c r="OSQ86" s="4"/>
      <c r="OSR86" s="4"/>
      <c r="OSS86" s="4"/>
      <c r="OST86" s="4"/>
      <c r="OSU86" s="4"/>
      <c r="OSV86" s="4"/>
      <c r="OSW86" s="4"/>
      <c r="OSX86" s="4"/>
      <c r="OSY86" s="4"/>
      <c r="OSZ86" s="4"/>
      <c r="OTA86" s="4"/>
      <c r="OTB86" s="4"/>
      <c r="OTC86" s="4"/>
      <c r="OTD86" s="4"/>
      <c r="OTE86" s="4"/>
      <c r="OTF86" s="4"/>
      <c r="OTG86" s="4"/>
      <c r="OTH86" s="4"/>
      <c r="OTI86" s="4"/>
      <c r="OTJ86" s="4"/>
      <c r="OTK86" s="4"/>
      <c r="OTL86" s="4"/>
      <c r="OTM86" s="4"/>
      <c r="OTN86" s="4"/>
      <c r="OTO86" s="4"/>
      <c r="OTP86" s="4"/>
      <c r="OTQ86" s="4"/>
      <c r="OTR86" s="4"/>
      <c r="OTS86" s="4"/>
      <c r="OTT86" s="4"/>
      <c r="OTU86" s="4"/>
      <c r="OTV86" s="4"/>
      <c r="OTW86" s="4"/>
      <c r="OTX86" s="4"/>
      <c r="OTY86" s="4"/>
      <c r="OTZ86" s="4"/>
      <c r="OUA86" s="4"/>
      <c r="OUB86" s="4"/>
      <c r="OUC86" s="4"/>
      <c r="OUD86" s="4"/>
      <c r="OUE86" s="4"/>
      <c r="OUF86" s="4"/>
      <c r="OUG86" s="4"/>
      <c r="OUH86" s="4"/>
      <c r="OUI86" s="4"/>
      <c r="OUJ86" s="4"/>
      <c r="OUK86" s="4"/>
      <c r="OUL86" s="4"/>
      <c r="OUM86" s="4"/>
      <c r="OUN86" s="4"/>
      <c r="OUO86" s="4"/>
      <c r="OUP86" s="4"/>
      <c r="OUQ86" s="4"/>
      <c r="OUR86" s="4"/>
      <c r="OUS86" s="4"/>
      <c r="OUT86" s="4"/>
      <c r="OUU86" s="4"/>
      <c r="OUV86" s="4"/>
      <c r="OUW86" s="4"/>
      <c r="OUX86" s="4"/>
      <c r="OUY86" s="4"/>
      <c r="OUZ86" s="4"/>
      <c r="OVA86" s="4"/>
      <c r="OVB86" s="4"/>
      <c r="OVC86" s="4"/>
      <c r="OVD86" s="4"/>
      <c r="OVE86" s="4"/>
      <c r="OVF86" s="4"/>
      <c r="OVG86" s="4"/>
      <c r="OVH86" s="4"/>
      <c r="OVI86" s="4"/>
      <c r="OVJ86" s="4"/>
      <c r="OVK86" s="4"/>
      <c r="OVL86" s="4"/>
      <c r="OVM86" s="4"/>
      <c r="OVN86" s="4"/>
      <c r="OVO86" s="4"/>
      <c r="OVP86" s="4"/>
      <c r="OVQ86" s="4"/>
      <c r="OVR86" s="4"/>
      <c r="OVS86" s="4"/>
      <c r="OVT86" s="4"/>
      <c r="OVU86" s="4"/>
      <c r="OVV86" s="4"/>
      <c r="OVW86" s="4"/>
      <c r="OVX86" s="4"/>
      <c r="OVY86" s="4"/>
      <c r="OVZ86" s="4"/>
      <c r="OWA86" s="4"/>
      <c r="OWB86" s="4"/>
      <c r="OWC86" s="4"/>
      <c r="OWD86" s="4"/>
      <c r="OWE86" s="4"/>
      <c r="OWF86" s="4"/>
      <c r="OWG86" s="4"/>
      <c r="OWH86" s="4"/>
      <c r="OWI86" s="4"/>
      <c r="OWJ86" s="4"/>
      <c r="OWK86" s="4"/>
      <c r="OWL86" s="4"/>
      <c r="OWM86" s="4"/>
      <c r="OWN86" s="4"/>
      <c r="OWO86" s="4"/>
      <c r="OWP86" s="4"/>
      <c r="OWQ86" s="4"/>
      <c r="OWR86" s="4"/>
      <c r="OWS86" s="4"/>
      <c r="OWT86" s="4"/>
      <c r="OWU86" s="4"/>
      <c r="OWV86" s="4"/>
      <c r="OWW86" s="4"/>
      <c r="OWX86" s="4"/>
      <c r="OWY86" s="4"/>
      <c r="OWZ86" s="4"/>
      <c r="OXA86" s="4"/>
      <c r="OXB86" s="4"/>
      <c r="OXC86" s="4"/>
      <c r="OXD86" s="4"/>
      <c r="OXE86" s="4"/>
      <c r="OXF86" s="4"/>
      <c r="OXG86" s="4"/>
      <c r="OXH86" s="4"/>
      <c r="OXI86" s="4"/>
      <c r="OXJ86" s="4"/>
      <c r="OXK86" s="4"/>
      <c r="OXL86" s="4"/>
      <c r="OXM86" s="4"/>
      <c r="OXN86" s="4"/>
      <c r="OXO86" s="4"/>
      <c r="OXP86" s="4"/>
      <c r="OXQ86" s="4"/>
      <c r="OXR86" s="4"/>
      <c r="OXS86" s="4"/>
      <c r="OXT86" s="4"/>
      <c r="OXU86" s="4"/>
      <c r="OXV86" s="4"/>
      <c r="OXW86" s="4"/>
      <c r="OXX86" s="4"/>
      <c r="OXY86" s="4"/>
      <c r="OXZ86" s="4"/>
      <c r="OYA86" s="4"/>
      <c r="OYB86" s="4"/>
      <c r="OYC86" s="4"/>
      <c r="OYD86" s="4"/>
      <c r="OYE86" s="4"/>
      <c r="OYF86" s="4"/>
      <c r="OYG86" s="4"/>
      <c r="OYH86" s="4"/>
      <c r="OYI86" s="4"/>
      <c r="OYJ86" s="4"/>
      <c r="OYK86" s="4"/>
      <c r="OYL86" s="4"/>
      <c r="OYM86" s="4"/>
      <c r="OYN86" s="4"/>
      <c r="OYO86" s="4"/>
      <c r="OYP86" s="4"/>
      <c r="OYQ86" s="4"/>
      <c r="OYR86" s="4"/>
      <c r="OYS86" s="4"/>
      <c r="OYT86" s="4"/>
      <c r="OYU86" s="4"/>
      <c r="OYV86" s="4"/>
      <c r="OYW86" s="4"/>
      <c r="OYX86" s="4"/>
      <c r="OYY86" s="4"/>
      <c r="OYZ86" s="4"/>
      <c r="OZA86" s="4"/>
      <c r="OZB86" s="4"/>
      <c r="OZC86" s="4"/>
      <c r="OZD86" s="4"/>
      <c r="OZE86" s="4"/>
      <c r="OZF86" s="4"/>
      <c r="OZG86" s="4"/>
      <c r="OZH86" s="4"/>
      <c r="OZI86" s="4"/>
      <c r="OZJ86" s="4"/>
      <c r="OZK86" s="4"/>
      <c r="OZL86" s="4"/>
      <c r="OZM86" s="4"/>
      <c r="OZN86" s="4"/>
      <c r="OZO86" s="4"/>
      <c r="OZP86" s="4"/>
      <c r="OZQ86" s="4"/>
      <c r="OZR86" s="4"/>
      <c r="OZS86" s="4"/>
      <c r="OZT86" s="4"/>
      <c r="OZU86" s="4"/>
      <c r="OZV86" s="4"/>
      <c r="OZW86" s="4"/>
      <c r="OZX86" s="4"/>
      <c r="OZY86" s="4"/>
      <c r="OZZ86" s="4"/>
      <c r="PAA86" s="4"/>
      <c r="PAB86" s="4"/>
      <c r="PAC86" s="4"/>
      <c r="PAD86" s="4"/>
      <c r="PAE86" s="4"/>
      <c r="PAF86" s="4"/>
      <c r="PAG86" s="4"/>
      <c r="PAH86" s="4"/>
      <c r="PAI86" s="4"/>
      <c r="PAJ86" s="4"/>
      <c r="PAK86" s="4"/>
      <c r="PAL86" s="4"/>
      <c r="PAM86" s="4"/>
      <c r="PAN86" s="4"/>
      <c r="PAO86" s="4"/>
      <c r="PAP86" s="4"/>
      <c r="PAQ86" s="4"/>
      <c r="PAR86" s="4"/>
      <c r="PAS86" s="4"/>
      <c r="PAT86" s="4"/>
      <c r="PAU86" s="4"/>
      <c r="PAV86" s="4"/>
      <c r="PAW86" s="4"/>
      <c r="PAX86" s="4"/>
      <c r="PAY86" s="4"/>
      <c r="PAZ86" s="4"/>
      <c r="PBA86" s="4"/>
      <c r="PBB86" s="4"/>
      <c r="PBC86" s="4"/>
      <c r="PBD86" s="4"/>
      <c r="PBE86" s="4"/>
      <c r="PBF86" s="4"/>
      <c r="PBG86" s="4"/>
      <c r="PBH86" s="4"/>
      <c r="PBI86" s="4"/>
      <c r="PBJ86" s="4"/>
      <c r="PBK86" s="4"/>
      <c r="PBL86" s="4"/>
      <c r="PBM86" s="4"/>
      <c r="PBN86" s="4"/>
      <c r="PBO86" s="4"/>
      <c r="PBP86" s="4"/>
      <c r="PBQ86" s="4"/>
      <c r="PBR86" s="4"/>
      <c r="PBS86" s="4"/>
      <c r="PBT86" s="4"/>
      <c r="PBU86" s="4"/>
      <c r="PBV86" s="4"/>
      <c r="PBW86" s="4"/>
      <c r="PBX86" s="4"/>
      <c r="PBY86" s="4"/>
      <c r="PBZ86" s="4"/>
      <c r="PCA86" s="4"/>
      <c r="PCB86" s="4"/>
      <c r="PCC86" s="4"/>
      <c r="PCD86" s="4"/>
      <c r="PCE86" s="4"/>
      <c r="PCF86" s="4"/>
      <c r="PCG86" s="4"/>
      <c r="PCH86" s="4"/>
      <c r="PCI86" s="4"/>
      <c r="PCJ86" s="4"/>
      <c r="PCK86" s="4"/>
      <c r="PCL86" s="4"/>
      <c r="PCM86" s="4"/>
      <c r="PCN86" s="4"/>
      <c r="PCO86" s="4"/>
      <c r="PCP86" s="4"/>
      <c r="PCQ86" s="4"/>
      <c r="PCR86" s="4"/>
      <c r="PCS86" s="4"/>
      <c r="PCT86" s="4"/>
      <c r="PCU86" s="4"/>
      <c r="PCV86" s="4"/>
      <c r="PCW86" s="4"/>
      <c r="PCX86" s="4"/>
      <c r="PCY86" s="4"/>
      <c r="PCZ86" s="4"/>
      <c r="PDA86" s="4"/>
      <c r="PDB86" s="4"/>
      <c r="PDC86" s="4"/>
      <c r="PDD86" s="4"/>
      <c r="PDE86" s="4"/>
      <c r="PDF86" s="4"/>
      <c r="PDG86" s="4"/>
      <c r="PDH86" s="4"/>
      <c r="PDI86" s="4"/>
      <c r="PDJ86" s="4"/>
      <c r="PDK86" s="4"/>
      <c r="PDL86" s="4"/>
      <c r="PDM86" s="4"/>
      <c r="PDN86" s="4"/>
      <c r="PDO86" s="4"/>
      <c r="PDP86" s="4"/>
      <c r="PDQ86" s="4"/>
      <c r="PDR86" s="4"/>
      <c r="PDS86" s="4"/>
      <c r="PDT86" s="4"/>
      <c r="PDU86" s="4"/>
      <c r="PDV86" s="4"/>
      <c r="PDW86" s="4"/>
      <c r="PDX86" s="4"/>
      <c r="PDY86" s="4"/>
      <c r="PDZ86" s="4"/>
      <c r="PEA86" s="4"/>
      <c r="PEB86" s="4"/>
      <c r="PEC86" s="4"/>
      <c r="PED86" s="4"/>
      <c r="PEE86" s="4"/>
      <c r="PEF86" s="4"/>
      <c r="PEG86" s="4"/>
      <c r="PEH86" s="4"/>
      <c r="PEI86" s="4"/>
      <c r="PEJ86" s="4"/>
      <c r="PEK86" s="4"/>
      <c r="PEL86" s="4"/>
      <c r="PEM86" s="4"/>
      <c r="PEN86" s="4"/>
      <c r="PEO86" s="4"/>
      <c r="PEP86" s="4"/>
      <c r="PEQ86" s="4"/>
      <c r="PER86" s="4"/>
      <c r="PES86" s="4"/>
      <c r="PET86" s="4"/>
      <c r="PEU86" s="4"/>
      <c r="PEV86" s="4"/>
      <c r="PEW86" s="4"/>
      <c r="PEX86" s="4"/>
      <c r="PEY86" s="4"/>
      <c r="PEZ86" s="4"/>
      <c r="PFA86" s="4"/>
      <c r="PFB86" s="4"/>
      <c r="PFC86" s="4"/>
      <c r="PFD86" s="4"/>
      <c r="PFE86" s="4"/>
      <c r="PFF86" s="4"/>
      <c r="PFG86" s="4"/>
      <c r="PFH86" s="4"/>
      <c r="PFI86" s="4"/>
      <c r="PFJ86" s="4"/>
      <c r="PFK86" s="4"/>
      <c r="PFL86" s="4"/>
      <c r="PFM86" s="4"/>
      <c r="PFN86" s="4"/>
      <c r="PFO86" s="4"/>
      <c r="PFP86" s="4"/>
      <c r="PFQ86" s="4"/>
      <c r="PFR86" s="4"/>
      <c r="PFS86" s="4"/>
      <c r="PFT86" s="4"/>
      <c r="PFU86" s="4"/>
      <c r="PFV86" s="4"/>
      <c r="PFW86" s="4"/>
      <c r="PFX86" s="4"/>
      <c r="PFY86" s="4"/>
      <c r="PFZ86" s="4"/>
      <c r="PGA86" s="4"/>
      <c r="PGB86" s="4"/>
      <c r="PGC86" s="4"/>
      <c r="PGD86" s="4"/>
      <c r="PGE86" s="4"/>
      <c r="PGF86" s="4"/>
      <c r="PGG86" s="4"/>
      <c r="PGH86" s="4"/>
      <c r="PGI86" s="4"/>
      <c r="PGJ86" s="4"/>
      <c r="PGK86" s="4"/>
      <c r="PGL86" s="4"/>
      <c r="PGM86" s="4"/>
      <c r="PGN86" s="4"/>
      <c r="PGO86" s="4"/>
      <c r="PGP86" s="4"/>
      <c r="PGQ86" s="4"/>
      <c r="PGR86" s="4"/>
      <c r="PGS86" s="4"/>
      <c r="PGT86" s="4"/>
      <c r="PGU86" s="4"/>
      <c r="PGV86" s="4"/>
      <c r="PGW86" s="4"/>
      <c r="PGX86" s="4"/>
      <c r="PGY86" s="4"/>
      <c r="PGZ86" s="4"/>
      <c r="PHA86" s="4"/>
      <c r="PHB86" s="4"/>
      <c r="PHC86" s="4"/>
      <c r="PHD86" s="4"/>
      <c r="PHE86" s="4"/>
      <c r="PHF86" s="4"/>
      <c r="PHG86" s="4"/>
      <c r="PHH86" s="4"/>
      <c r="PHI86" s="4"/>
      <c r="PHJ86" s="4"/>
      <c r="PHK86" s="4"/>
      <c r="PHL86" s="4"/>
      <c r="PHM86" s="4"/>
      <c r="PHN86" s="4"/>
      <c r="PHO86" s="4"/>
      <c r="PHP86" s="4"/>
      <c r="PHQ86" s="4"/>
      <c r="PHR86" s="4"/>
      <c r="PHS86" s="4"/>
      <c r="PHT86" s="4"/>
      <c r="PHU86" s="4"/>
      <c r="PHV86" s="4"/>
      <c r="PHW86" s="4"/>
      <c r="PHX86" s="4"/>
      <c r="PHY86" s="4"/>
      <c r="PHZ86" s="4"/>
      <c r="PIA86" s="4"/>
      <c r="PIB86" s="4"/>
      <c r="PIC86" s="4"/>
      <c r="PID86" s="4"/>
      <c r="PIE86" s="4"/>
      <c r="PIF86" s="4"/>
      <c r="PIG86" s="4"/>
      <c r="PIH86" s="4"/>
      <c r="PII86" s="4"/>
      <c r="PIJ86" s="4"/>
      <c r="PIK86" s="4"/>
      <c r="PIL86" s="4"/>
      <c r="PIM86" s="4"/>
      <c r="PIN86" s="4"/>
      <c r="PIO86" s="4"/>
      <c r="PIP86" s="4"/>
      <c r="PIQ86" s="4"/>
      <c r="PIR86" s="4"/>
      <c r="PIS86" s="4"/>
      <c r="PIT86" s="4"/>
      <c r="PIU86" s="4"/>
      <c r="PIV86" s="4"/>
      <c r="PIW86" s="4"/>
      <c r="PIX86" s="4"/>
      <c r="PIY86" s="4"/>
      <c r="PIZ86" s="4"/>
      <c r="PJA86" s="4"/>
      <c r="PJB86" s="4"/>
      <c r="PJC86" s="4"/>
      <c r="PJD86" s="4"/>
      <c r="PJE86" s="4"/>
      <c r="PJF86" s="4"/>
      <c r="PJG86" s="4"/>
      <c r="PJH86" s="4"/>
      <c r="PJI86" s="4"/>
      <c r="PJJ86" s="4"/>
      <c r="PJK86" s="4"/>
      <c r="PJL86" s="4"/>
      <c r="PJM86" s="4"/>
      <c r="PJN86" s="4"/>
      <c r="PJO86" s="4"/>
      <c r="PJP86" s="4"/>
      <c r="PJQ86" s="4"/>
      <c r="PJR86" s="4"/>
      <c r="PJS86" s="4"/>
      <c r="PJT86" s="4"/>
      <c r="PJU86" s="4"/>
      <c r="PJV86" s="4"/>
      <c r="PJW86" s="4"/>
      <c r="PJX86" s="4"/>
      <c r="PJY86" s="4"/>
      <c r="PJZ86" s="4"/>
      <c r="PKA86" s="4"/>
      <c r="PKB86" s="4"/>
      <c r="PKC86" s="4"/>
      <c r="PKD86" s="4"/>
      <c r="PKE86" s="4"/>
      <c r="PKF86" s="4"/>
      <c r="PKG86" s="4"/>
      <c r="PKH86" s="4"/>
      <c r="PKI86" s="4"/>
      <c r="PKJ86" s="4"/>
      <c r="PKK86" s="4"/>
      <c r="PKL86" s="4"/>
      <c r="PKM86" s="4"/>
      <c r="PKN86" s="4"/>
      <c r="PKO86" s="4"/>
      <c r="PKP86" s="4"/>
      <c r="PKQ86" s="4"/>
      <c r="PKR86" s="4"/>
      <c r="PKS86" s="4"/>
      <c r="PKT86" s="4"/>
      <c r="PKU86" s="4"/>
      <c r="PKV86" s="4"/>
      <c r="PKW86" s="4"/>
      <c r="PKX86" s="4"/>
      <c r="PKY86" s="4"/>
      <c r="PKZ86" s="4"/>
      <c r="PLA86" s="4"/>
      <c r="PLB86" s="4"/>
      <c r="PLC86" s="4"/>
      <c r="PLD86" s="4"/>
      <c r="PLE86" s="4"/>
      <c r="PLF86" s="4"/>
      <c r="PLG86" s="4"/>
      <c r="PLH86" s="4"/>
      <c r="PLI86" s="4"/>
      <c r="PLJ86" s="4"/>
      <c r="PLK86" s="4"/>
      <c r="PLL86" s="4"/>
      <c r="PLM86" s="4"/>
      <c r="PLN86" s="4"/>
      <c r="PLO86" s="4"/>
      <c r="PLP86" s="4"/>
      <c r="PLQ86" s="4"/>
      <c r="PLR86" s="4"/>
      <c r="PLS86" s="4"/>
      <c r="PLT86" s="4"/>
      <c r="PLU86" s="4"/>
      <c r="PLV86" s="4"/>
      <c r="PLW86" s="4"/>
      <c r="PLX86" s="4"/>
      <c r="PLY86" s="4"/>
      <c r="PLZ86" s="4"/>
      <c r="PMA86" s="4"/>
      <c r="PMB86" s="4"/>
      <c r="PMC86" s="4"/>
      <c r="PMD86" s="4"/>
      <c r="PME86" s="4"/>
      <c r="PMF86" s="4"/>
      <c r="PMG86" s="4"/>
      <c r="PMH86" s="4"/>
      <c r="PMI86" s="4"/>
      <c r="PMJ86" s="4"/>
      <c r="PMK86" s="4"/>
      <c r="PML86" s="4"/>
      <c r="PMM86" s="4"/>
      <c r="PMN86" s="4"/>
      <c r="PMO86" s="4"/>
      <c r="PMP86" s="4"/>
      <c r="PMQ86" s="4"/>
      <c r="PMR86" s="4"/>
      <c r="PMS86" s="4"/>
      <c r="PMT86" s="4"/>
      <c r="PMU86" s="4"/>
      <c r="PMV86" s="4"/>
      <c r="PMW86" s="4"/>
      <c r="PMX86" s="4"/>
      <c r="PMY86" s="4"/>
      <c r="PMZ86" s="4"/>
      <c r="PNA86" s="4"/>
      <c r="PNB86" s="4"/>
      <c r="PNC86" s="4"/>
      <c r="PND86" s="4"/>
      <c r="PNE86" s="4"/>
      <c r="PNF86" s="4"/>
      <c r="PNG86" s="4"/>
      <c r="PNH86" s="4"/>
      <c r="PNI86" s="4"/>
      <c r="PNJ86" s="4"/>
      <c r="PNK86" s="4"/>
      <c r="PNL86" s="4"/>
      <c r="PNM86" s="4"/>
      <c r="PNN86" s="4"/>
      <c r="PNO86" s="4"/>
      <c r="PNP86" s="4"/>
      <c r="PNQ86" s="4"/>
      <c r="PNR86" s="4"/>
      <c r="PNS86" s="4"/>
      <c r="PNT86" s="4"/>
      <c r="PNU86" s="4"/>
      <c r="PNV86" s="4"/>
      <c r="PNW86" s="4"/>
      <c r="PNX86" s="4"/>
      <c r="PNY86" s="4"/>
      <c r="PNZ86" s="4"/>
      <c r="POA86" s="4"/>
      <c r="POB86" s="4"/>
      <c r="POC86" s="4"/>
      <c r="POD86" s="4"/>
      <c r="POE86" s="4"/>
      <c r="POF86" s="4"/>
      <c r="POG86" s="4"/>
      <c r="POH86" s="4"/>
      <c r="POI86" s="4"/>
      <c r="POJ86" s="4"/>
      <c r="POK86" s="4"/>
      <c r="POL86" s="4"/>
      <c r="POM86" s="4"/>
      <c r="PON86" s="4"/>
      <c r="POO86" s="4"/>
      <c r="POP86" s="4"/>
      <c r="POQ86" s="4"/>
      <c r="POR86" s="4"/>
      <c r="POS86" s="4"/>
      <c r="POT86" s="4"/>
      <c r="POU86" s="4"/>
      <c r="POV86" s="4"/>
      <c r="POW86" s="4"/>
      <c r="POX86" s="4"/>
      <c r="POY86" s="4"/>
      <c r="POZ86" s="4"/>
      <c r="PPA86" s="4"/>
      <c r="PPB86" s="4"/>
      <c r="PPC86" s="4"/>
      <c r="PPD86" s="4"/>
      <c r="PPE86" s="4"/>
      <c r="PPF86" s="4"/>
      <c r="PPG86" s="4"/>
      <c r="PPH86" s="4"/>
      <c r="PPI86" s="4"/>
      <c r="PPJ86" s="4"/>
      <c r="PPK86" s="4"/>
      <c r="PPL86" s="4"/>
      <c r="PPM86" s="4"/>
      <c r="PPN86" s="4"/>
      <c r="PPO86" s="4"/>
      <c r="PPP86" s="4"/>
      <c r="PPQ86" s="4"/>
      <c r="PPR86" s="4"/>
      <c r="PPS86" s="4"/>
      <c r="PPT86" s="4"/>
      <c r="PPU86" s="4"/>
      <c r="PPV86" s="4"/>
      <c r="PPW86" s="4"/>
      <c r="PPX86" s="4"/>
      <c r="PPY86" s="4"/>
      <c r="PPZ86" s="4"/>
      <c r="PQA86" s="4"/>
      <c r="PQB86" s="4"/>
      <c r="PQC86" s="4"/>
      <c r="PQD86" s="4"/>
      <c r="PQE86" s="4"/>
      <c r="PQF86" s="4"/>
      <c r="PQG86" s="4"/>
      <c r="PQH86" s="4"/>
      <c r="PQI86" s="4"/>
      <c r="PQJ86" s="4"/>
      <c r="PQK86" s="4"/>
      <c r="PQL86" s="4"/>
      <c r="PQM86" s="4"/>
      <c r="PQN86" s="4"/>
      <c r="PQO86" s="4"/>
      <c r="PQP86" s="4"/>
      <c r="PQQ86" s="4"/>
      <c r="PQR86" s="4"/>
      <c r="PQS86" s="4"/>
      <c r="PQT86" s="4"/>
      <c r="PQU86" s="4"/>
      <c r="PQV86" s="4"/>
      <c r="PQW86" s="4"/>
      <c r="PQX86" s="4"/>
      <c r="PQY86" s="4"/>
      <c r="PQZ86" s="4"/>
      <c r="PRA86" s="4"/>
      <c r="PRB86" s="4"/>
      <c r="PRC86" s="4"/>
      <c r="PRD86" s="4"/>
      <c r="PRE86" s="4"/>
      <c r="PRF86" s="4"/>
      <c r="PRG86" s="4"/>
      <c r="PRH86" s="4"/>
      <c r="PRI86" s="4"/>
      <c r="PRJ86" s="4"/>
      <c r="PRK86" s="4"/>
      <c r="PRL86" s="4"/>
      <c r="PRM86" s="4"/>
      <c r="PRN86" s="4"/>
      <c r="PRO86" s="4"/>
      <c r="PRP86" s="4"/>
      <c r="PRQ86" s="4"/>
      <c r="PRR86" s="4"/>
      <c r="PRS86" s="4"/>
      <c r="PRT86" s="4"/>
      <c r="PRU86" s="4"/>
      <c r="PRV86" s="4"/>
      <c r="PRW86" s="4"/>
      <c r="PRX86" s="4"/>
      <c r="PRY86" s="4"/>
      <c r="PRZ86" s="4"/>
      <c r="PSA86" s="4"/>
      <c r="PSB86" s="4"/>
      <c r="PSC86" s="4"/>
      <c r="PSD86" s="4"/>
      <c r="PSE86" s="4"/>
      <c r="PSF86" s="4"/>
      <c r="PSG86" s="4"/>
      <c r="PSH86" s="4"/>
      <c r="PSI86" s="4"/>
      <c r="PSJ86" s="4"/>
      <c r="PSK86" s="4"/>
      <c r="PSL86" s="4"/>
      <c r="PSM86" s="4"/>
      <c r="PSN86" s="4"/>
      <c r="PSO86" s="4"/>
      <c r="PSP86" s="4"/>
      <c r="PSQ86" s="4"/>
      <c r="PSR86" s="4"/>
      <c r="PSS86" s="4"/>
      <c r="PST86" s="4"/>
      <c r="PSU86" s="4"/>
      <c r="PSV86" s="4"/>
      <c r="PSW86" s="4"/>
      <c r="PSX86" s="4"/>
      <c r="PSY86" s="4"/>
      <c r="PSZ86" s="4"/>
      <c r="PTA86" s="4"/>
      <c r="PTB86" s="4"/>
      <c r="PTC86" s="4"/>
      <c r="PTD86" s="4"/>
      <c r="PTE86" s="4"/>
      <c r="PTF86" s="4"/>
      <c r="PTG86" s="4"/>
      <c r="PTH86" s="4"/>
      <c r="PTI86" s="4"/>
      <c r="PTJ86" s="4"/>
      <c r="PTK86" s="4"/>
      <c r="PTL86" s="4"/>
      <c r="PTM86" s="4"/>
      <c r="PTN86" s="4"/>
      <c r="PTO86" s="4"/>
      <c r="PTP86" s="4"/>
      <c r="PTQ86" s="4"/>
      <c r="PTR86" s="4"/>
      <c r="PTS86" s="4"/>
      <c r="PTT86" s="4"/>
      <c r="PTU86" s="4"/>
      <c r="PTV86" s="4"/>
      <c r="PTW86" s="4"/>
      <c r="PTX86" s="4"/>
      <c r="PTY86" s="4"/>
      <c r="PTZ86" s="4"/>
      <c r="PUA86" s="4"/>
      <c r="PUB86" s="4"/>
      <c r="PUC86" s="4"/>
      <c r="PUD86" s="4"/>
      <c r="PUE86" s="4"/>
      <c r="PUF86" s="4"/>
      <c r="PUG86" s="4"/>
      <c r="PUH86" s="4"/>
      <c r="PUI86" s="4"/>
      <c r="PUJ86" s="4"/>
      <c r="PUK86" s="4"/>
      <c r="PUL86" s="4"/>
      <c r="PUM86" s="4"/>
      <c r="PUN86" s="4"/>
      <c r="PUO86" s="4"/>
      <c r="PUP86" s="4"/>
      <c r="PUQ86" s="4"/>
      <c r="PUR86" s="4"/>
      <c r="PUS86" s="4"/>
      <c r="PUT86" s="4"/>
      <c r="PUU86" s="4"/>
      <c r="PUV86" s="4"/>
      <c r="PUW86" s="4"/>
      <c r="PUX86" s="4"/>
      <c r="PUY86" s="4"/>
      <c r="PUZ86" s="4"/>
      <c r="PVA86" s="4"/>
      <c r="PVB86" s="4"/>
      <c r="PVC86" s="4"/>
      <c r="PVD86" s="4"/>
      <c r="PVE86" s="4"/>
      <c r="PVF86" s="4"/>
      <c r="PVG86" s="4"/>
      <c r="PVH86" s="4"/>
      <c r="PVI86" s="4"/>
      <c r="PVJ86" s="4"/>
      <c r="PVK86" s="4"/>
      <c r="PVL86" s="4"/>
      <c r="PVM86" s="4"/>
      <c r="PVN86" s="4"/>
      <c r="PVO86" s="4"/>
      <c r="PVP86" s="4"/>
      <c r="PVQ86" s="4"/>
      <c r="PVR86" s="4"/>
      <c r="PVS86" s="4"/>
      <c r="PVT86" s="4"/>
      <c r="PVU86" s="4"/>
      <c r="PVV86" s="4"/>
      <c r="PVW86" s="4"/>
      <c r="PVX86" s="4"/>
      <c r="PVY86" s="4"/>
      <c r="PVZ86" s="4"/>
      <c r="PWA86" s="4"/>
      <c r="PWB86" s="4"/>
      <c r="PWC86" s="4"/>
      <c r="PWD86" s="4"/>
      <c r="PWE86" s="4"/>
      <c r="PWF86" s="4"/>
      <c r="PWG86" s="4"/>
      <c r="PWH86" s="4"/>
      <c r="PWI86" s="4"/>
      <c r="PWJ86" s="4"/>
      <c r="PWK86" s="4"/>
      <c r="PWL86" s="4"/>
      <c r="PWM86" s="4"/>
      <c r="PWN86" s="4"/>
      <c r="PWO86" s="4"/>
      <c r="PWP86" s="4"/>
      <c r="PWQ86" s="4"/>
      <c r="PWR86" s="4"/>
      <c r="PWS86" s="4"/>
      <c r="PWT86" s="4"/>
      <c r="PWU86" s="4"/>
      <c r="PWV86" s="4"/>
      <c r="PWW86" s="4"/>
      <c r="PWX86" s="4"/>
      <c r="PWY86" s="4"/>
      <c r="PWZ86" s="4"/>
      <c r="PXA86" s="4"/>
      <c r="PXB86" s="4"/>
      <c r="PXC86" s="4"/>
      <c r="PXD86" s="4"/>
      <c r="PXE86" s="4"/>
      <c r="PXF86" s="4"/>
      <c r="PXG86" s="4"/>
      <c r="PXH86" s="4"/>
      <c r="PXI86" s="4"/>
      <c r="PXJ86" s="4"/>
      <c r="PXK86" s="4"/>
      <c r="PXL86" s="4"/>
      <c r="PXM86" s="4"/>
      <c r="PXN86" s="4"/>
      <c r="PXO86" s="4"/>
      <c r="PXP86" s="4"/>
      <c r="PXQ86" s="4"/>
      <c r="PXR86" s="4"/>
      <c r="PXS86" s="4"/>
      <c r="PXT86" s="4"/>
      <c r="PXU86" s="4"/>
      <c r="PXV86" s="4"/>
      <c r="PXW86" s="4"/>
      <c r="PXX86" s="4"/>
      <c r="PXY86" s="4"/>
      <c r="PXZ86" s="4"/>
      <c r="PYA86" s="4"/>
      <c r="PYB86" s="4"/>
      <c r="PYC86" s="4"/>
      <c r="PYD86" s="4"/>
      <c r="PYE86" s="4"/>
      <c r="PYF86" s="4"/>
      <c r="PYG86" s="4"/>
      <c r="PYH86" s="4"/>
      <c r="PYI86" s="4"/>
      <c r="PYJ86" s="4"/>
      <c r="PYK86" s="4"/>
      <c r="PYL86" s="4"/>
      <c r="PYM86" s="4"/>
      <c r="PYN86" s="4"/>
      <c r="PYO86" s="4"/>
      <c r="PYP86" s="4"/>
      <c r="PYQ86" s="4"/>
      <c r="PYR86" s="4"/>
      <c r="PYS86" s="4"/>
      <c r="PYT86" s="4"/>
      <c r="PYU86" s="4"/>
      <c r="PYV86" s="4"/>
      <c r="PYW86" s="4"/>
      <c r="PYX86" s="4"/>
      <c r="PYY86" s="4"/>
      <c r="PYZ86" s="4"/>
      <c r="PZA86" s="4"/>
      <c r="PZB86" s="4"/>
      <c r="PZC86" s="4"/>
      <c r="PZD86" s="4"/>
      <c r="PZE86" s="4"/>
      <c r="PZF86" s="4"/>
      <c r="PZG86" s="4"/>
      <c r="PZH86" s="4"/>
      <c r="PZI86" s="4"/>
      <c r="PZJ86" s="4"/>
      <c r="PZK86" s="4"/>
      <c r="PZL86" s="4"/>
      <c r="PZM86" s="4"/>
      <c r="PZN86" s="4"/>
      <c r="PZO86" s="4"/>
      <c r="PZP86" s="4"/>
      <c r="PZQ86" s="4"/>
      <c r="PZR86" s="4"/>
      <c r="PZS86" s="4"/>
      <c r="PZT86" s="4"/>
      <c r="PZU86" s="4"/>
      <c r="PZV86" s="4"/>
      <c r="PZW86" s="4"/>
      <c r="PZX86" s="4"/>
      <c r="PZY86" s="4"/>
      <c r="PZZ86" s="4"/>
      <c r="QAA86" s="4"/>
      <c r="QAB86" s="4"/>
      <c r="QAC86" s="4"/>
      <c r="QAD86" s="4"/>
      <c r="QAE86" s="4"/>
      <c r="QAF86" s="4"/>
      <c r="QAG86" s="4"/>
      <c r="QAH86" s="4"/>
      <c r="QAI86" s="4"/>
      <c r="QAJ86" s="4"/>
      <c r="QAK86" s="4"/>
      <c r="QAL86" s="4"/>
      <c r="QAM86" s="4"/>
      <c r="QAN86" s="4"/>
      <c r="QAO86" s="4"/>
      <c r="QAP86" s="4"/>
      <c r="QAQ86" s="4"/>
      <c r="QAR86" s="4"/>
      <c r="QAS86" s="4"/>
      <c r="QAT86" s="4"/>
      <c r="QAU86" s="4"/>
      <c r="QAV86" s="4"/>
      <c r="QAW86" s="4"/>
      <c r="QAX86" s="4"/>
      <c r="QAY86" s="4"/>
      <c r="QAZ86" s="4"/>
      <c r="QBA86" s="4"/>
      <c r="QBB86" s="4"/>
      <c r="QBC86" s="4"/>
      <c r="QBD86" s="4"/>
      <c r="QBE86" s="4"/>
      <c r="QBF86" s="4"/>
      <c r="QBG86" s="4"/>
      <c r="QBH86" s="4"/>
      <c r="QBI86" s="4"/>
      <c r="QBJ86" s="4"/>
      <c r="QBK86" s="4"/>
      <c r="QBL86" s="4"/>
      <c r="QBM86" s="4"/>
      <c r="QBN86" s="4"/>
      <c r="QBO86" s="4"/>
      <c r="QBP86" s="4"/>
      <c r="QBQ86" s="4"/>
      <c r="QBR86" s="4"/>
      <c r="QBS86" s="4"/>
      <c r="QBT86" s="4"/>
      <c r="QBU86" s="4"/>
      <c r="QBV86" s="4"/>
      <c r="QBW86" s="4"/>
      <c r="QBX86" s="4"/>
      <c r="QBY86" s="4"/>
      <c r="QBZ86" s="4"/>
      <c r="QCA86" s="4"/>
      <c r="QCB86" s="4"/>
      <c r="QCC86" s="4"/>
      <c r="QCD86" s="4"/>
      <c r="QCE86" s="4"/>
      <c r="QCF86" s="4"/>
      <c r="QCG86" s="4"/>
      <c r="QCH86" s="4"/>
      <c r="QCI86" s="4"/>
      <c r="QCJ86" s="4"/>
      <c r="QCK86" s="4"/>
      <c r="QCL86" s="4"/>
      <c r="QCM86" s="4"/>
      <c r="QCN86" s="4"/>
      <c r="QCO86" s="4"/>
      <c r="QCP86" s="4"/>
      <c r="QCQ86" s="4"/>
      <c r="QCR86" s="4"/>
      <c r="QCS86" s="4"/>
      <c r="QCT86" s="4"/>
      <c r="QCU86" s="4"/>
      <c r="QCV86" s="4"/>
      <c r="QCW86" s="4"/>
      <c r="QCX86" s="4"/>
      <c r="QCY86" s="4"/>
      <c r="QCZ86" s="4"/>
      <c r="QDA86" s="4"/>
      <c r="QDB86" s="4"/>
      <c r="QDC86" s="4"/>
      <c r="QDD86" s="4"/>
      <c r="QDE86" s="4"/>
      <c r="QDF86" s="4"/>
      <c r="QDG86" s="4"/>
      <c r="QDH86" s="4"/>
      <c r="QDI86" s="4"/>
      <c r="QDJ86" s="4"/>
      <c r="QDK86" s="4"/>
      <c r="QDL86" s="4"/>
      <c r="QDM86" s="4"/>
      <c r="QDN86" s="4"/>
      <c r="QDO86" s="4"/>
      <c r="QDP86" s="4"/>
      <c r="QDQ86" s="4"/>
      <c r="QDR86" s="4"/>
      <c r="QDS86" s="4"/>
      <c r="QDT86" s="4"/>
      <c r="QDU86" s="4"/>
      <c r="QDV86" s="4"/>
      <c r="QDW86" s="4"/>
      <c r="QDX86" s="4"/>
      <c r="QDY86" s="4"/>
      <c r="QDZ86" s="4"/>
      <c r="QEA86" s="4"/>
      <c r="QEB86" s="4"/>
      <c r="QEC86" s="4"/>
      <c r="QED86" s="4"/>
      <c r="QEE86" s="4"/>
      <c r="QEF86" s="4"/>
      <c r="QEG86" s="4"/>
      <c r="QEH86" s="4"/>
      <c r="QEI86" s="4"/>
      <c r="QEJ86" s="4"/>
      <c r="QEK86" s="4"/>
      <c r="QEL86" s="4"/>
      <c r="QEM86" s="4"/>
      <c r="QEN86" s="4"/>
      <c r="QEO86" s="4"/>
      <c r="QEP86" s="4"/>
      <c r="QEQ86" s="4"/>
      <c r="QER86" s="4"/>
      <c r="QES86" s="4"/>
      <c r="QET86" s="4"/>
      <c r="QEU86" s="4"/>
      <c r="QEV86" s="4"/>
      <c r="QEW86" s="4"/>
      <c r="QEX86" s="4"/>
      <c r="QEY86" s="4"/>
      <c r="QEZ86" s="4"/>
      <c r="QFA86" s="4"/>
      <c r="QFB86" s="4"/>
      <c r="QFC86" s="4"/>
      <c r="QFD86" s="4"/>
      <c r="QFE86" s="4"/>
      <c r="QFF86" s="4"/>
      <c r="QFG86" s="4"/>
      <c r="QFH86" s="4"/>
      <c r="QFI86" s="4"/>
      <c r="QFJ86" s="4"/>
      <c r="QFK86" s="4"/>
      <c r="QFL86" s="4"/>
      <c r="QFM86" s="4"/>
      <c r="QFN86" s="4"/>
      <c r="QFO86" s="4"/>
      <c r="QFP86" s="4"/>
      <c r="QFQ86" s="4"/>
      <c r="QFR86" s="4"/>
      <c r="QFS86" s="4"/>
      <c r="QFT86" s="4"/>
      <c r="QFU86" s="4"/>
      <c r="QFV86" s="4"/>
      <c r="QFW86" s="4"/>
      <c r="QFX86" s="4"/>
      <c r="QFY86" s="4"/>
      <c r="QFZ86" s="4"/>
      <c r="QGA86" s="4"/>
      <c r="QGB86" s="4"/>
      <c r="QGC86" s="4"/>
      <c r="QGD86" s="4"/>
      <c r="QGE86" s="4"/>
      <c r="QGF86" s="4"/>
      <c r="QGG86" s="4"/>
      <c r="QGH86" s="4"/>
      <c r="QGI86" s="4"/>
      <c r="QGJ86" s="4"/>
      <c r="QGK86" s="4"/>
      <c r="QGL86" s="4"/>
      <c r="QGM86" s="4"/>
      <c r="QGN86" s="4"/>
      <c r="QGO86" s="4"/>
      <c r="QGP86" s="4"/>
      <c r="QGQ86" s="4"/>
      <c r="QGR86" s="4"/>
      <c r="QGS86" s="4"/>
      <c r="QGT86" s="4"/>
      <c r="QGU86" s="4"/>
      <c r="QGV86" s="4"/>
      <c r="QGW86" s="4"/>
      <c r="QGX86" s="4"/>
      <c r="QGY86" s="4"/>
      <c r="QGZ86" s="4"/>
      <c r="QHA86" s="4"/>
      <c r="QHB86" s="4"/>
      <c r="QHC86" s="4"/>
      <c r="QHD86" s="4"/>
      <c r="QHE86" s="4"/>
      <c r="QHF86" s="4"/>
      <c r="QHG86" s="4"/>
      <c r="QHH86" s="4"/>
      <c r="QHI86" s="4"/>
      <c r="QHJ86" s="4"/>
      <c r="QHK86" s="4"/>
      <c r="QHL86" s="4"/>
      <c r="QHM86" s="4"/>
      <c r="QHN86" s="4"/>
      <c r="QHO86" s="4"/>
      <c r="QHP86" s="4"/>
      <c r="QHQ86" s="4"/>
      <c r="QHR86" s="4"/>
      <c r="QHS86" s="4"/>
      <c r="QHT86" s="4"/>
      <c r="QHU86" s="4"/>
      <c r="QHV86" s="4"/>
      <c r="QHW86" s="4"/>
      <c r="QHX86" s="4"/>
      <c r="QHY86" s="4"/>
      <c r="QHZ86" s="4"/>
      <c r="QIA86" s="4"/>
      <c r="QIB86" s="4"/>
      <c r="QIC86" s="4"/>
      <c r="QID86" s="4"/>
      <c r="QIE86" s="4"/>
      <c r="QIF86" s="4"/>
      <c r="QIG86" s="4"/>
      <c r="QIH86" s="4"/>
      <c r="QII86" s="4"/>
      <c r="QIJ86" s="4"/>
      <c r="QIK86" s="4"/>
      <c r="QIL86" s="4"/>
      <c r="QIM86" s="4"/>
      <c r="QIN86" s="4"/>
      <c r="QIO86" s="4"/>
      <c r="QIP86" s="4"/>
      <c r="QIQ86" s="4"/>
      <c r="QIR86" s="4"/>
      <c r="QIS86" s="4"/>
      <c r="QIT86" s="4"/>
      <c r="QIU86" s="4"/>
      <c r="QIV86" s="4"/>
      <c r="QIW86" s="4"/>
      <c r="QIX86" s="4"/>
      <c r="QIY86" s="4"/>
      <c r="QIZ86" s="4"/>
      <c r="QJA86" s="4"/>
      <c r="QJB86" s="4"/>
      <c r="QJC86" s="4"/>
      <c r="QJD86" s="4"/>
      <c r="QJE86" s="4"/>
      <c r="QJF86" s="4"/>
      <c r="QJG86" s="4"/>
      <c r="QJH86" s="4"/>
      <c r="QJI86" s="4"/>
      <c r="QJJ86" s="4"/>
      <c r="QJK86" s="4"/>
      <c r="QJL86" s="4"/>
      <c r="QJM86" s="4"/>
      <c r="QJN86" s="4"/>
      <c r="QJO86" s="4"/>
      <c r="QJP86" s="4"/>
      <c r="QJQ86" s="4"/>
      <c r="QJR86" s="4"/>
      <c r="QJS86" s="4"/>
      <c r="QJT86" s="4"/>
      <c r="QJU86" s="4"/>
      <c r="QJV86" s="4"/>
      <c r="QJW86" s="4"/>
      <c r="QJX86" s="4"/>
      <c r="QJY86" s="4"/>
      <c r="QJZ86" s="4"/>
      <c r="QKA86" s="4"/>
      <c r="QKB86" s="4"/>
      <c r="QKC86" s="4"/>
      <c r="QKD86" s="4"/>
      <c r="QKE86" s="4"/>
      <c r="QKF86" s="4"/>
      <c r="QKG86" s="4"/>
      <c r="QKH86" s="4"/>
      <c r="QKI86" s="4"/>
      <c r="QKJ86" s="4"/>
      <c r="QKK86" s="4"/>
      <c r="QKL86" s="4"/>
      <c r="QKM86" s="4"/>
      <c r="QKN86" s="4"/>
      <c r="QKO86" s="4"/>
      <c r="QKP86" s="4"/>
      <c r="QKQ86" s="4"/>
      <c r="QKR86" s="4"/>
      <c r="QKS86" s="4"/>
      <c r="QKT86" s="4"/>
      <c r="QKU86" s="4"/>
      <c r="QKV86" s="4"/>
      <c r="QKW86" s="4"/>
      <c r="QKX86" s="4"/>
      <c r="QKY86" s="4"/>
      <c r="QKZ86" s="4"/>
      <c r="QLA86" s="4"/>
      <c r="QLB86" s="4"/>
      <c r="QLC86" s="4"/>
      <c r="QLD86" s="4"/>
      <c r="QLE86" s="4"/>
      <c r="QLF86" s="4"/>
      <c r="QLG86" s="4"/>
      <c r="QLH86" s="4"/>
      <c r="QLI86" s="4"/>
      <c r="QLJ86" s="4"/>
      <c r="QLK86" s="4"/>
      <c r="QLL86" s="4"/>
      <c r="QLM86" s="4"/>
      <c r="QLN86" s="4"/>
      <c r="QLO86" s="4"/>
      <c r="QLP86" s="4"/>
      <c r="QLQ86" s="4"/>
      <c r="QLR86" s="4"/>
      <c r="QLS86" s="4"/>
      <c r="QLT86" s="4"/>
      <c r="QLU86" s="4"/>
      <c r="QLV86" s="4"/>
      <c r="QLW86" s="4"/>
      <c r="QLX86" s="4"/>
      <c r="QLY86" s="4"/>
      <c r="QLZ86" s="4"/>
      <c r="QMA86" s="4"/>
      <c r="QMB86" s="4"/>
      <c r="QMC86" s="4"/>
      <c r="QMD86" s="4"/>
      <c r="QME86" s="4"/>
      <c r="QMF86" s="4"/>
      <c r="QMG86" s="4"/>
      <c r="QMH86" s="4"/>
      <c r="QMI86" s="4"/>
      <c r="QMJ86" s="4"/>
      <c r="QMK86" s="4"/>
      <c r="QML86" s="4"/>
      <c r="QMM86" s="4"/>
      <c r="QMN86" s="4"/>
      <c r="QMO86" s="4"/>
      <c r="QMP86" s="4"/>
      <c r="QMQ86" s="4"/>
      <c r="QMR86" s="4"/>
      <c r="QMS86" s="4"/>
      <c r="QMT86" s="4"/>
      <c r="QMU86" s="4"/>
      <c r="QMV86" s="4"/>
      <c r="QMW86" s="4"/>
      <c r="QMX86" s="4"/>
      <c r="QMY86" s="4"/>
      <c r="QMZ86" s="4"/>
      <c r="QNA86" s="4"/>
      <c r="QNB86" s="4"/>
      <c r="QNC86" s="4"/>
      <c r="QND86" s="4"/>
      <c r="QNE86" s="4"/>
      <c r="QNF86" s="4"/>
      <c r="QNG86" s="4"/>
      <c r="QNH86" s="4"/>
      <c r="QNI86" s="4"/>
      <c r="QNJ86" s="4"/>
      <c r="QNK86" s="4"/>
      <c r="QNL86" s="4"/>
      <c r="QNM86" s="4"/>
      <c r="QNN86" s="4"/>
      <c r="QNO86" s="4"/>
      <c r="QNP86" s="4"/>
      <c r="QNQ86" s="4"/>
      <c r="QNR86" s="4"/>
      <c r="QNS86" s="4"/>
      <c r="QNT86" s="4"/>
      <c r="QNU86" s="4"/>
      <c r="QNV86" s="4"/>
      <c r="QNW86" s="4"/>
      <c r="QNX86" s="4"/>
      <c r="QNY86" s="4"/>
      <c r="QNZ86" s="4"/>
      <c r="QOA86" s="4"/>
      <c r="QOB86" s="4"/>
      <c r="QOC86" s="4"/>
      <c r="QOD86" s="4"/>
      <c r="QOE86" s="4"/>
      <c r="QOF86" s="4"/>
      <c r="QOG86" s="4"/>
      <c r="QOH86" s="4"/>
      <c r="QOI86" s="4"/>
      <c r="QOJ86" s="4"/>
      <c r="QOK86" s="4"/>
      <c r="QOL86" s="4"/>
      <c r="QOM86" s="4"/>
      <c r="QON86" s="4"/>
      <c r="QOO86" s="4"/>
      <c r="QOP86" s="4"/>
      <c r="QOQ86" s="4"/>
      <c r="QOR86" s="4"/>
      <c r="QOS86" s="4"/>
      <c r="QOT86" s="4"/>
      <c r="QOU86" s="4"/>
      <c r="QOV86" s="4"/>
      <c r="QOW86" s="4"/>
      <c r="QOX86" s="4"/>
      <c r="QOY86" s="4"/>
      <c r="QOZ86" s="4"/>
      <c r="QPA86" s="4"/>
      <c r="QPB86" s="4"/>
      <c r="QPC86" s="4"/>
      <c r="QPD86" s="4"/>
      <c r="QPE86" s="4"/>
      <c r="QPF86" s="4"/>
      <c r="QPG86" s="4"/>
      <c r="QPH86" s="4"/>
      <c r="QPI86" s="4"/>
      <c r="QPJ86" s="4"/>
      <c r="QPK86" s="4"/>
      <c r="QPL86" s="4"/>
      <c r="QPM86" s="4"/>
      <c r="QPN86" s="4"/>
      <c r="QPO86" s="4"/>
      <c r="QPP86" s="4"/>
      <c r="QPQ86" s="4"/>
      <c r="QPR86" s="4"/>
      <c r="QPS86" s="4"/>
      <c r="QPT86" s="4"/>
      <c r="QPU86" s="4"/>
      <c r="QPV86" s="4"/>
      <c r="QPW86" s="4"/>
      <c r="QPX86" s="4"/>
      <c r="QPY86" s="4"/>
      <c r="QPZ86" s="4"/>
      <c r="QQA86" s="4"/>
      <c r="QQB86" s="4"/>
      <c r="QQC86" s="4"/>
      <c r="QQD86" s="4"/>
      <c r="QQE86" s="4"/>
      <c r="QQF86" s="4"/>
      <c r="QQG86" s="4"/>
      <c r="QQH86" s="4"/>
      <c r="QQI86" s="4"/>
      <c r="QQJ86" s="4"/>
      <c r="QQK86" s="4"/>
      <c r="QQL86" s="4"/>
      <c r="QQM86" s="4"/>
      <c r="QQN86" s="4"/>
      <c r="QQO86" s="4"/>
      <c r="QQP86" s="4"/>
      <c r="QQQ86" s="4"/>
      <c r="QQR86" s="4"/>
      <c r="QQS86" s="4"/>
      <c r="QQT86" s="4"/>
      <c r="QQU86" s="4"/>
      <c r="QQV86" s="4"/>
      <c r="QQW86" s="4"/>
      <c r="QQX86" s="4"/>
      <c r="QQY86" s="4"/>
      <c r="QQZ86" s="4"/>
      <c r="QRA86" s="4"/>
      <c r="QRB86" s="4"/>
      <c r="QRC86" s="4"/>
      <c r="QRD86" s="4"/>
      <c r="QRE86" s="4"/>
      <c r="QRF86" s="4"/>
      <c r="QRG86" s="4"/>
      <c r="QRH86" s="4"/>
      <c r="QRI86" s="4"/>
      <c r="QRJ86" s="4"/>
      <c r="QRK86" s="4"/>
      <c r="QRL86" s="4"/>
      <c r="QRM86" s="4"/>
      <c r="QRN86" s="4"/>
      <c r="QRO86" s="4"/>
      <c r="QRP86" s="4"/>
      <c r="QRQ86" s="4"/>
      <c r="QRR86" s="4"/>
      <c r="QRS86" s="4"/>
      <c r="QRT86" s="4"/>
      <c r="QRU86" s="4"/>
      <c r="QRV86" s="4"/>
      <c r="QRW86" s="4"/>
      <c r="QRX86" s="4"/>
      <c r="QRY86" s="4"/>
      <c r="QRZ86" s="4"/>
      <c r="QSA86" s="4"/>
      <c r="QSB86" s="4"/>
      <c r="QSC86" s="4"/>
      <c r="QSD86" s="4"/>
      <c r="QSE86" s="4"/>
      <c r="QSF86" s="4"/>
      <c r="QSG86" s="4"/>
      <c r="QSH86" s="4"/>
      <c r="QSI86" s="4"/>
      <c r="QSJ86" s="4"/>
      <c r="QSK86" s="4"/>
      <c r="QSL86" s="4"/>
      <c r="QSM86" s="4"/>
      <c r="QSN86" s="4"/>
      <c r="QSO86" s="4"/>
      <c r="QSP86" s="4"/>
      <c r="QSQ86" s="4"/>
      <c r="QSR86" s="4"/>
      <c r="QSS86" s="4"/>
      <c r="QST86" s="4"/>
      <c r="QSU86" s="4"/>
      <c r="QSV86" s="4"/>
      <c r="QSW86" s="4"/>
      <c r="QSX86" s="4"/>
      <c r="QSY86" s="4"/>
      <c r="QSZ86" s="4"/>
      <c r="QTA86" s="4"/>
      <c r="QTB86" s="4"/>
      <c r="QTC86" s="4"/>
      <c r="QTD86" s="4"/>
      <c r="QTE86" s="4"/>
      <c r="QTF86" s="4"/>
      <c r="QTG86" s="4"/>
      <c r="QTH86" s="4"/>
      <c r="QTI86" s="4"/>
      <c r="QTJ86" s="4"/>
      <c r="QTK86" s="4"/>
      <c r="QTL86" s="4"/>
      <c r="QTM86" s="4"/>
      <c r="QTN86" s="4"/>
      <c r="QTO86" s="4"/>
      <c r="QTP86" s="4"/>
      <c r="QTQ86" s="4"/>
      <c r="QTR86" s="4"/>
      <c r="QTS86" s="4"/>
      <c r="QTT86" s="4"/>
      <c r="QTU86" s="4"/>
      <c r="QTV86" s="4"/>
      <c r="QTW86" s="4"/>
      <c r="QTX86" s="4"/>
      <c r="QTY86" s="4"/>
      <c r="QTZ86" s="4"/>
      <c r="QUA86" s="4"/>
      <c r="QUB86" s="4"/>
      <c r="QUC86" s="4"/>
      <c r="QUD86" s="4"/>
      <c r="QUE86" s="4"/>
      <c r="QUF86" s="4"/>
      <c r="QUG86" s="4"/>
      <c r="QUH86" s="4"/>
      <c r="QUI86" s="4"/>
      <c r="QUJ86" s="4"/>
      <c r="QUK86" s="4"/>
      <c r="QUL86" s="4"/>
      <c r="QUM86" s="4"/>
      <c r="QUN86" s="4"/>
      <c r="QUO86" s="4"/>
      <c r="QUP86" s="4"/>
      <c r="QUQ86" s="4"/>
      <c r="QUR86" s="4"/>
      <c r="QUS86" s="4"/>
      <c r="QUT86" s="4"/>
      <c r="QUU86" s="4"/>
      <c r="QUV86" s="4"/>
      <c r="QUW86" s="4"/>
      <c r="QUX86" s="4"/>
      <c r="QUY86" s="4"/>
      <c r="QUZ86" s="4"/>
      <c r="QVA86" s="4"/>
      <c r="QVB86" s="4"/>
      <c r="QVC86" s="4"/>
      <c r="QVD86" s="4"/>
      <c r="QVE86" s="4"/>
      <c r="QVF86" s="4"/>
      <c r="QVG86" s="4"/>
      <c r="QVH86" s="4"/>
      <c r="QVI86" s="4"/>
      <c r="QVJ86" s="4"/>
      <c r="QVK86" s="4"/>
      <c r="QVL86" s="4"/>
      <c r="QVM86" s="4"/>
      <c r="QVN86" s="4"/>
      <c r="QVO86" s="4"/>
      <c r="QVP86" s="4"/>
      <c r="QVQ86" s="4"/>
      <c r="QVR86" s="4"/>
      <c r="QVS86" s="4"/>
      <c r="QVT86" s="4"/>
      <c r="QVU86" s="4"/>
      <c r="QVV86" s="4"/>
      <c r="QVW86" s="4"/>
      <c r="QVX86" s="4"/>
      <c r="QVY86" s="4"/>
      <c r="QVZ86" s="4"/>
      <c r="QWA86" s="4"/>
      <c r="QWB86" s="4"/>
      <c r="QWC86" s="4"/>
      <c r="QWD86" s="4"/>
      <c r="QWE86" s="4"/>
      <c r="QWF86" s="4"/>
      <c r="QWG86" s="4"/>
      <c r="QWH86" s="4"/>
      <c r="QWI86" s="4"/>
      <c r="QWJ86" s="4"/>
      <c r="QWK86" s="4"/>
      <c r="QWL86" s="4"/>
      <c r="QWM86" s="4"/>
      <c r="QWN86" s="4"/>
      <c r="QWO86" s="4"/>
      <c r="QWP86" s="4"/>
      <c r="QWQ86" s="4"/>
      <c r="QWR86" s="4"/>
      <c r="QWS86" s="4"/>
      <c r="QWT86" s="4"/>
      <c r="QWU86" s="4"/>
      <c r="QWV86" s="4"/>
      <c r="QWW86" s="4"/>
      <c r="QWX86" s="4"/>
      <c r="QWY86" s="4"/>
      <c r="QWZ86" s="4"/>
      <c r="QXA86" s="4"/>
      <c r="QXB86" s="4"/>
      <c r="QXC86" s="4"/>
      <c r="QXD86" s="4"/>
      <c r="QXE86" s="4"/>
      <c r="QXF86" s="4"/>
      <c r="QXG86" s="4"/>
      <c r="QXH86" s="4"/>
      <c r="QXI86" s="4"/>
      <c r="QXJ86" s="4"/>
      <c r="QXK86" s="4"/>
      <c r="QXL86" s="4"/>
      <c r="QXM86" s="4"/>
      <c r="QXN86" s="4"/>
      <c r="QXO86" s="4"/>
      <c r="QXP86" s="4"/>
      <c r="QXQ86" s="4"/>
      <c r="QXR86" s="4"/>
      <c r="QXS86" s="4"/>
      <c r="QXT86" s="4"/>
      <c r="QXU86" s="4"/>
      <c r="QXV86" s="4"/>
      <c r="QXW86" s="4"/>
      <c r="QXX86" s="4"/>
      <c r="QXY86" s="4"/>
      <c r="QXZ86" s="4"/>
      <c r="QYA86" s="4"/>
      <c r="QYB86" s="4"/>
      <c r="QYC86" s="4"/>
      <c r="QYD86" s="4"/>
      <c r="QYE86" s="4"/>
      <c r="QYF86" s="4"/>
      <c r="QYG86" s="4"/>
      <c r="QYH86" s="4"/>
      <c r="QYI86" s="4"/>
      <c r="QYJ86" s="4"/>
      <c r="QYK86" s="4"/>
      <c r="QYL86" s="4"/>
      <c r="QYM86" s="4"/>
      <c r="QYN86" s="4"/>
      <c r="QYO86" s="4"/>
      <c r="QYP86" s="4"/>
      <c r="QYQ86" s="4"/>
      <c r="QYR86" s="4"/>
      <c r="QYS86" s="4"/>
      <c r="QYT86" s="4"/>
      <c r="QYU86" s="4"/>
      <c r="QYV86" s="4"/>
      <c r="QYW86" s="4"/>
      <c r="QYX86" s="4"/>
      <c r="QYY86" s="4"/>
      <c r="QYZ86" s="4"/>
      <c r="QZA86" s="4"/>
      <c r="QZB86" s="4"/>
      <c r="QZC86" s="4"/>
      <c r="QZD86" s="4"/>
      <c r="QZE86" s="4"/>
      <c r="QZF86" s="4"/>
      <c r="QZG86" s="4"/>
      <c r="QZH86" s="4"/>
      <c r="QZI86" s="4"/>
      <c r="QZJ86" s="4"/>
      <c r="QZK86" s="4"/>
      <c r="QZL86" s="4"/>
      <c r="QZM86" s="4"/>
      <c r="QZN86" s="4"/>
      <c r="QZO86" s="4"/>
      <c r="QZP86" s="4"/>
      <c r="QZQ86" s="4"/>
      <c r="QZR86" s="4"/>
      <c r="QZS86" s="4"/>
      <c r="QZT86" s="4"/>
      <c r="QZU86" s="4"/>
      <c r="QZV86" s="4"/>
      <c r="QZW86" s="4"/>
      <c r="QZX86" s="4"/>
      <c r="QZY86" s="4"/>
      <c r="QZZ86" s="4"/>
      <c r="RAA86" s="4"/>
      <c r="RAB86" s="4"/>
      <c r="RAC86" s="4"/>
      <c r="RAD86" s="4"/>
      <c r="RAE86" s="4"/>
      <c r="RAF86" s="4"/>
      <c r="RAG86" s="4"/>
      <c r="RAH86" s="4"/>
      <c r="RAI86" s="4"/>
      <c r="RAJ86" s="4"/>
      <c r="RAK86" s="4"/>
      <c r="RAL86" s="4"/>
      <c r="RAM86" s="4"/>
      <c r="RAN86" s="4"/>
      <c r="RAO86" s="4"/>
      <c r="RAP86" s="4"/>
      <c r="RAQ86" s="4"/>
      <c r="RAR86" s="4"/>
      <c r="RAS86" s="4"/>
      <c r="RAT86" s="4"/>
      <c r="RAU86" s="4"/>
      <c r="RAV86" s="4"/>
      <c r="RAW86" s="4"/>
      <c r="RAX86" s="4"/>
      <c r="RAY86" s="4"/>
      <c r="RAZ86" s="4"/>
      <c r="RBA86" s="4"/>
      <c r="RBB86" s="4"/>
      <c r="RBC86" s="4"/>
      <c r="RBD86" s="4"/>
      <c r="RBE86" s="4"/>
      <c r="RBF86" s="4"/>
      <c r="RBG86" s="4"/>
      <c r="RBH86" s="4"/>
      <c r="RBI86" s="4"/>
      <c r="RBJ86" s="4"/>
      <c r="RBK86" s="4"/>
      <c r="RBL86" s="4"/>
      <c r="RBM86" s="4"/>
      <c r="RBN86" s="4"/>
      <c r="RBO86" s="4"/>
      <c r="RBP86" s="4"/>
      <c r="RBQ86" s="4"/>
      <c r="RBR86" s="4"/>
      <c r="RBS86" s="4"/>
      <c r="RBT86" s="4"/>
      <c r="RBU86" s="4"/>
      <c r="RBV86" s="4"/>
      <c r="RBW86" s="4"/>
      <c r="RBX86" s="4"/>
      <c r="RBY86" s="4"/>
      <c r="RBZ86" s="4"/>
      <c r="RCA86" s="4"/>
      <c r="RCB86" s="4"/>
      <c r="RCC86" s="4"/>
      <c r="RCD86" s="4"/>
      <c r="RCE86" s="4"/>
      <c r="RCF86" s="4"/>
      <c r="RCG86" s="4"/>
      <c r="RCH86" s="4"/>
      <c r="RCI86" s="4"/>
      <c r="RCJ86" s="4"/>
      <c r="RCK86" s="4"/>
      <c r="RCL86" s="4"/>
      <c r="RCM86" s="4"/>
      <c r="RCN86" s="4"/>
      <c r="RCO86" s="4"/>
      <c r="RCP86" s="4"/>
      <c r="RCQ86" s="4"/>
      <c r="RCR86" s="4"/>
      <c r="RCS86" s="4"/>
      <c r="RCT86" s="4"/>
      <c r="RCU86" s="4"/>
      <c r="RCV86" s="4"/>
      <c r="RCW86" s="4"/>
      <c r="RCX86" s="4"/>
      <c r="RCY86" s="4"/>
      <c r="RCZ86" s="4"/>
      <c r="RDA86" s="4"/>
      <c r="RDB86" s="4"/>
      <c r="RDC86" s="4"/>
      <c r="RDD86" s="4"/>
      <c r="RDE86" s="4"/>
      <c r="RDF86" s="4"/>
      <c r="RDG86" s="4"/>
      <c r="RDH86" s="4"/>
      <c r="RDI86" s="4"/>
      <c r="RDJ86" s="4"/>
      <c r="RDK86" s="4"/>
      <c r="RDL86" s="4"/>
      <c r="RDM86" s="4"/>
      <c r="RDN86" s="4"/>
      <c r="RDO86" s="4"/>
      <c r="RDP86" s="4"/>
      <c r="RDQ86" s="4"/>
      <c r="RDR86" s="4"/>
      <c r="RDS86" s="4"/>
      <c r="RDT86" s="4"/>
      <c r="RDU86" s="4"/>
      <c r="RDV86" s="4"/>
      <c r="RDW86" s="4"/>
      <c r="RDX86" s="4"/>
      <c r="RDY86" s="4"/>
      <c r="RDZ86" s="4"/>
      <c r="REA86" s="4"/>
      <c r="REB86" s="4"/>
      <c r="REC86" s="4"/>
      <c r="RED86" s="4"/>
      <c r="REE86" s="4"/>
      <c r="REF86" s="4"/>
      <c r="REG86" s="4"/>
      <c r="REH86" s="4"/>
      <c r="REI86" s="4"/>
      <c r="REJ86" s="4"/>
      <c r="REK86" s="4"/>
      <c r="REL86" s="4"/>
      <c r="REM86" s="4"/>
      <c r="REN86" s="4"/>
      <c r="REO86" s="4"/>
      <c r="REP86" s="4"/>
      <c r="REQ86" s="4"/>
      <c r="RER86" s="4"/>
      <c r="RES86" s="4"/>
      <c r="RET86" s="4"/>
      <c r="REU86" s="4"/>
      <c r="REV86" s="4"/>
      <c r="REW86" s="4"/>
      <c r="REX86" s="4"/>
      <c r="REY86" s="4"/>
      <c r="REZ86" s="4"/>
      <c r="RFA86" s="4"/>
      <c r="RFB86" s="4"/>
      <c r="RFC86" s="4"/>
      <c r="RFD86" s="4"/>
      <c r="RFE86" s="4"/>
      <c r="RFF86" s="4"/>
      <c r="RFG86" s="4"/>
      <c r="RFH86" s="4"/>
      <c r="RFI86" s="4"/>
      <c r="RFJ86" s="4"/>
      <c r="RFK86" s="4"/>
      <c r="RFL86" s="4"/>
      <c r="RFM86" s="4"/>
      <c r="RFN86" s="4"/>
      <c r="RFO86" s="4"/>
      <c r="RFP86" s="4"/>
      <c r="RFQ86" s="4"/>
      <c r="RFR86" s="4"/>
      <c r="RFS86" s="4"/>
      <c r="RFT86" s="4"/>
      <c r="RFU86" s="4"/>
      <c r="RFV86" s="4"/>
      <c r="RFW86" s="4"/>
      <c r="RFX86" s="4"/>
      <c r="RFY86" s="4"/>
      <c r="RFZ86" s="4"/>
      <c r="RGA86" s="4"/>
      <c r="RGB86" s="4"/>
      <c r="RGC86" s="4"/>
      <c r="RGD86" s="4"/>
      <c r="RGE86" s="4"/>
      <c r="RGF86" s="4"/>
      <c r="RGG86" s="4"/>
      <c r="RGH86" s="4"/>
      <c r="RGI86" s="4"/>
      <c r="RGJ86" s="4"/>
      <c r="RGK86" s="4"/>
      <c r="RGL86" s="4"/>
      <c r="RGM86" s="4"/>
      <c r="RGN86" s="4"/>
      <c r="RGO86" s="4"/>
      <c r="RGP86" s="4"/>
      <c r="RGQ86" s="4"/>
      <c r="RGR86" s="4"/>
      <c r="RGS86" s="4"/>
      <c r="RGT86" s="4"/>
      <c r="RGU86" s="4"/>
      <c r="RGV86" s="4"/>
      <c r="RGW86" s="4"/>
      <c r="RGX86" s="4"/>
      <c r="RGY86" s="4"/>
      <c r="RGZ86" s="4"/>
      <c r="RHA86" s="4"/>
      <c r="RHB86" s="4"/>
      <c r="RHC86" s="4"/>
      <c r="RHD86" s="4"/>
      <c r="RHE86" s="4"/>
      <c r="RHF86" s="4"/>
      <c r="RHG86" s="4"/>
      <c r="RHH86" s="4"/>
      <c r="RHI86" s="4"/>
      <c r="RHJ86" s="4"/>
      <c r="RHK86" s="4"/>
      <c r="RHL86" s="4"/>
      <c r="RHM86" s="4"/>
      <c r="RHN86" s="4"/>
      <c r="RHO86" s="4"/>
      <c r="RHP86" s="4"/>
      <c r="RHQ86" s="4"/>
      <c r="RHR86" s="4"/>
      <c r="RHS86" s="4"/>
      <c r="RHT86" s="4"/>
      <c r="RHU86" s="4"/>
      <c r="RHV86" s="4"/>
      <c r="RHW86" s="4"/>
      <c r="RHX86" s="4"/>
      <c r="RHY86" s="4"/>
      <c r="RHZ86" s="4"/>
      <c r="RIA86" s="4"/>
      <c r="RIB86" s="4"/>
      <c r="RIC86" s="4"/>
      <c r="RID86" s="4"/>
      <c r="RIE86" s="4"/>
      <c r="RIF86" s="4"/>
      <c r="RIG86" s="4"/>
      <c r="RIH86" s="4"/>
      <c r="RII86" s="4"/>
      <c r="RIJ86" s="4"/>
      <c r="RIK86" s="4"/>
      <c r="RIL86" s="4"/>
      <c r="RIM86" s="4"/>
      <c r="RIN86" s="4"/>
      <c r="RIO86" s="4"/>
      <c r="RIP86" s="4"/>
      <c r="RIQ86" s="4"/>
      <c r="RIR86" s="4"/>
      <c r="RIS86" s="4"/>
      <c r="RIT86" s="4"/>
      <c r="RIU86" s="4"/>
      <c r="RIV86" s="4"/>
      <c r="RIW86" s="4"/>
      <c r="RIX86" s="4"/>
      <c r="RIY86" s="4"/>
      <c r="RIZ86" s="4"/>
      <c r="RJA86" s="4"/>
      <c r="RJB86" s="4"/>
      <c r="RJC86" s="4"/>
      <c r="RJD86" s="4"/>
      <c r="RJE86" s="4"/>
      <c r="RJF86" s="4"/>
      <c r="RJG86" s="4"/>
      <c r="RJH86" s="4"/>
      <c r="RJI86" s="4"/>
      <c r="RJJ86" s="4"/>
      <c r="RJK86" s="4"/>
      <c r="RJL86" s="4"/>
      <c r="RJM86" s="4"/>
      <c r="RJN86" s="4"/>
      <c r="RJO86" s="4"/>
      <c r="RJP86" s="4"/>
      <c r="RJQ86" s="4"/>
      <c r="RJR86" s="4"/>
      <c r="RJS86" s="4"/>
      <c r="RJT86" s="4"/>
      <c r="RJU86" s="4"/>
      <c r="RJV86" s="4"/>
      <c r="RJW86" s="4"/>
      <c r="RJX86" s="4"/>
      <c r="RJY86" s="4"/>
      <c r="RJZ86" s="4"/>
      <c r="RKA86" s="4"/>
      <c r="RKB86" s="4"/>
      <c r="RKC86" s="4"/>
      <c r="RKD86" s="4"/>
      <c r="RKE86" s="4"/>
      <c r="RKF86" s="4"/>
      <c r="RKG86" s="4"/>
      <c r="RKH86" s="4"/>
      <c r="RKI86" s="4"/>
      <c r="RKJ86" s="4"/>
      <c r="RKK86" s="4"/>
      <c r="RKL86" s="4"/>
      <c r="RKM86" s="4"/>
      <c r="RKN86" s="4"/>
      <c r="RKO86" s="4"/>
      <c r="RKP86" s="4"/>
      <c r="RKQ86" s="4"/>
      <c r="RKR86" s="4"/>
      <c r="RKS86" s="4"/>
      <c r="RKT86" s="4"/>
      <c r="RKU86" s="4"/>
      <c r="RKV86" s="4"/>
      <c r="RKW86" s="4"/>
      <c r="RKX86" s="4"/>
      <c r="RKY86" s="4"/>
      <c r="RKZ86" s="4"/>
      <c r="RLA86" s="4"/>
      <c r="RLB86" s="4"/>
      <c r="RLC86" s="4"/>
      <c r="RLD86" s="4"/>
      <c r="RLE86" s="4"/>
      <c r="RLF86" s="4"/>
      <c r="RLG86" s="4"/>
      <c r="RLH86" s="4"/>
      <c r="RLI86" s="4"/>
      <c r="RLJ86" s="4"/>
      <c r="RLK86" s="4"/>
      <c r="RLL86" s="4"/>
      <c r="RLM86" s="4"/>
      <c r="RLN86" s="4"/>
      <c r="RLO86" s="4"/>
      <c r="RLP86" s="4"/>
      <c r="RLQ86" s="4"/>
      <c r="RLR86" s="4"/>
      <c r="RLS86" s="4"/>
      <c r="RLT86" s="4"/>
      <c r="RLU86" s="4"/>
      <c r="RLV86" s="4"/>
      <c r="RLW86" s="4"/>
      <c r="RLX86" s="4"/>
      <c r="RLY86" s="4"/>
      <c r="RLZ86" s="4"/>
      <c r="RMA86" s="4"/>
      <c r="RMB86" s="4"/>
      <c r="RMC86" s="4"/>
      <c r="RMD86" s="4"/>
      <c r="RME86" s="4"/>
      <c r="RMF86" s="4"/>
      <c r="RMG86" s="4"/>
      <c r="RMH86" s="4"/>
      <c r="RMI86" s="4"/>
      <c r="RMJ86" s="4"/>
      <c r="RMK86" s="4"/>
      <c r="RML86" s="4"/>
      <c r="RMM86" s="4"/>
      <c r="RMN86" s="4"/>
      <c r="RMO86" s="4"/>
      <c r="RMP86" s="4"/>
      <c r="RMQ86" s="4"/>
      <c r="RMR86" s="4"/>
      <c r="RMS86" s="4"/>
      <c r="RMT86" s="4"/>
      <c r="RMU86" s="4"/>
      <c r="RMV86" s="4"/>
      <c r="RMW86" s="4"/>
      <c r="RMX86" s="4"/>
      <c r="RMY86" s="4"/>
      <c r="RMZ86" s="4"/>
      <c r="RNA86" s="4"/>
      <c r="RNB86" s="4"/>
      <c r="RNC86" s="4"/>
      <c r="RND86" s="4"/>
      <c r="RNE86" s="4"/>
      <c r="RNF86" s="4"/>
      <c r="RNG86" s="4"/>
      <c r="RNH86" s="4"/>
      <c r="RNI86" s="4"/>
      <c r="RNJ86" s="4"/>
      <c r="RNK86" s="4"/>
      <c r="RNL86" s="4"/>
      <c r="RNM86" s="4"/>
      <c r="RNN86" s="4"/>
      <c r="RNO86" s="4"/>
      <c r="RNP86" s="4"/>
      <c r="RNQ86" s="4"/>
      <c r="RNR86" s="4"/>
      <c r="RNS86" s="4"/>
      <c r="RNT86" s="4"/>
      <c r="RNU86" s="4"/>
      <c r="RNV86" s="4"/>
      <c r="RNW86" s="4"/>
      <c r="RNX86" s="4"/>
      <c r="RNY86" s="4"/>
      <c r="RNZ86" s="4"/>
      <c r="ROA86" s="4"/>
      <c r="ROB86" s="4"/>
      <c r="ROC86" s="4"/>
      <c r="ROD86" s="4"/>
      <c r="ROE86" s="4"/>
      <c r="ROF86" s="4"/>
      <c r="ROG86" s="4"/>
      <c r="ROH86" s="4"/>
      <c r="ROI86" s="4"/>
      <c r="ROJ86" s="4"/>
      <c r="ROK86" s="4"/>
      <c r="ROL86" s="4"/>
      <c r="ROM86" s="4"/>
      <c r="RON86" s="4"/>
      <c r="ROO86" s="4"/>
      <c r="ROP86" s="4"/>
      <c r="ROQ86" s="4"/>
      <c r="ROR86" s="4"/>
      <c r="ROS86" s="4"/>
      <c r="ROT86" s="4"/>
      <c r="ROU86" s="4"/>
      <c r="ROV86" s="4"/>
      <c r="ROW86" s="4"/>
      <c r="ROX86" s="4"/>
      <c r="ROY86" s="4"/>
      <c r="ROZ86" s="4"/>
      <c r="RPA86" s="4"/>
      <c r="RPB86" s="4"/>
      <c r="RPC86" s="4"/>
      <c r="RPD86" s="4"/>
      <c r="RPE86" s="4"/>
      <c r="RPF86" s="4"/>
      <c r="RPG86" s="4"/>
      <c r="RPH86" s="4"/>
      <c r="RPI86" s="4"/>
      <c r="RPJ86" s="4"/>
      <c r="RPK86" s="4"/>
      <c r="RPL86" s="4"/>
      <c r="RPM86" s="4"/>
      <c r="RPN86" s="4"/>
      <c r="RPO86" s="4"/>
      <c r="RPP86" s="4"/>
      <c r="RPQ86" s="4"/>
      <c r="RPR86" s="4"/>
      <c r="RPS86" s="4"/>
      <c r="RPT86" s="4"/>
      <c r="RPU86" s="4"/>
      <c r="RPV86" s="4"/>
      <c r="RPW86" s="4"/>
      <c r="RPX86" s="4"/>
      <c r="RPY86" s="4"/>
      <c r="RPZ86" s="4"/>
      <c r="RQA86" s="4"/>
      <c r="RQB86" s="4"/>
      <c r="RQC86" s="4"/>
      <c r="RQD86" s="4"/>
      <c r="RQE86" s="4"/>
      <c r="RQF86" s="4"/>
      <c r="RQG86" s="4"/>
      <c r="RQH86" s="4"/>
      <c r="RQI86" s="4"/>
      <c r="RQJ86" s="4"/>
      <c r="RQK86" s="4"/>
      <c r="RQL86" s="4"/>
      <c r="RQM86" s="4"/>
      <c r="RQN86" s="4"/>
      <c r="RQO86" s="4"/>
      <c r="RQP86" s="4"/>
      <c r="RQQ86" s="4"/>
      <c r="RQR86" s="4"/>
      <c r="RQS86" s="4"/>
      <c r="RQT86" s="4"/>
      <c r="RQU86" s="4"/>
      <c r="RQV86" s="4"/>
      <c r="RQW86" s="4"/>
      <c r="RQX86" s="4"/>
      <c r="RQY86" s="4"/>
      <c r="RQZ86" s="4"/>
      <c r="RRA86" s="4"/>
      <c r="RRB86" s="4"/>
      <c r="RRC86" s="4"/>
      <c r="RRD86" s="4"/>
      <c r="RRE86" s="4"/>
      <c r="RRF86" s="4"/>
      <c r="RRG86" s="4"/>
      <c r="RRH86" s="4"/>
      <c r="RRI86" s="4"/>
      <c r="RRJ86" s="4"/>
      <c r="RRK86" s="4"/>
      <c r="RRL86" s="4"/>
      <c r="RRM86" s="4"/>
      <c r="RRN86" s="4"/>
      <c r="RRO86" s="4"/>
      <c r="RRP86" s="4"/>
      <c r="RRQ86" s="4"/>
      <c r="RRR86" s="4"/>
      <c r="RRS86" s="4"/>
      <c r="RRT86" s="4"/>
      <c r="RRU86" s="4"/>
      <c r="RRV86" s="4"/>
      <c r="RRW86" s="4"/>
      <c r="RRX86" s="4"/>
      <c r="RRY86" s="4"/>
      <c r="RRZ86" s="4"/>
      <c r="RSA86" s="4"/>
      <c r="RSB86" s="4"/>
      <c r="RSC86" s="4"/>
      <c r="RSD86" s="4"/>
      <c r="RSE86" s="4"/>
      <c r="RSF86" s="4"/>
      <c r="RSG86" s="4"/>
      <c r="RSH86" s="4"/>
      <c r="RSI86" s="4"/>
      <c r="RSJ86" s="4"/>
      <c r="RSK86" s="4"/>
      <c r="RSL86" s="4"/>
      <c r="RSM86" s="4"/>
      <c r="RSN86" s="4"/>
      <c r="RSO86" s="4"/>
      <c r="RSP86" s="4"/>
      <c r="RSQ86" s="4"/>
      <c r="RSR86" s="4"/>
      <c r="RSS86" s="4"/>
      <c r="RST86" s="4"/>
      <c r="RSU86" s="4"/>
      <c r="RSV86" s="4"/>
      <c r="RSW86" s="4"/>
      <c r="RSX86" s="4"/>
      <c r="RSY86" s="4"/>
      <c r="RSZ86" s="4"/>
      <c r="RTA86" s="4"/>
      <c r="RTB86" s="4"/>
      <c r="RTC86" s="4"/>
      <c r="RTD86" s="4"/>
      <c r="RTE86" s="4"/>
      <c r="RTF86" s="4"/>
      <c r="RTG86" s="4"/>
      <c r="RTH86" s="4"/>
      <c r="RTI86" s="4"/>
      <c r="RTJ86" s="4"/>
      <c r="RTK86" s="4"/>
      <c r="RTL86" s="4"/>
      <c r="RTM86" s="4"/>
      <c r="RTN86" s="4"/>
      <c r="RTO86" s="4"/>
      <c r="RTP86" s="4"/>
      <c r="RTQ86" s="4"/>
      <c r="RTR86" s="4"/>
      <c r="RTS86" s="4"/>
      <c r="RTT86" s="4"/>
      <c r="RTU86" s="4"/>
      <c r="RTV86" s="4"/>
      <c r="RTW86" s="4"/>
      <c r="RTX86" s="4"/>
      <c r="RTY86" s="4"/>
      <c r="RTZ86" s="4"/>
      <c r="RUA86" s="4"/>
      <c r="RUB86" s="4"/>
      <c r="RUC86" s="4"/>
      <c r="RUD86" s="4"/>
      <c r="RUE86" s="4"/>
      <c r="RUF86" s="4"/>
      <c r="RUG86" s="4"/>
      <c r="RUH86" s="4"/>
      <c r="RUI86" s="4"/>
      <c r="RUJ86" s="4"/>
      <c r="RUK86" s="4"/>
      <c r="RUL86" s="4"/>
      <c r="RUM86" s="4"/>
      <c r="RUN86" s="4"/>
      <c r="RUO86" s="4"/>
      <c r="RUP86" s="4"/>
      <c r="RUQ86" s="4"/>
      <c r="RUR86" s="4"/>
      <c r="RUS86" s="4"/>
      <c r="RUT86" s="4"/>
      <c r="RUU86" s="4"/>
      <c r="RUV86" s="4"/>
      <c r="RUW86" s="4"/>
      <c r="RUX86" s="4"/>
      <c r="RUY86" s="4"/>
      <c r="RUZ86" s="4"/>
      <c r="RVA86" s="4"/>
      <c r="RVB86" s="4"/>
      <c r="RVC86" s="4"/>
      <c r="RVD86" s="4"/>
      <c r="RVE86" s="4"/>
      <c r="RVF86" s="4"/>
      <c r="RVG86" s="4"/>
      <c r="RVH86" s="4"/>
      <c r="RVI86" s="4"/>
      <c r="RVJ86" s="4"/>
      <c r="RVK86" s="4"/>
      <c r="RVL86" s="4"/>
      <c r="RVM86" s="4"/>
      <c r="RVN86" s="4"/>
      <c r="RVO86" s="4"/>
      <c r="RVP86" s="4"/>
      <c r="RVQ86" s="4"/>
      <c r="RVR86" s="4"/>
      <c r="RVS86" s="4"/>
      <c r="RVT86" s="4"/>
      <c r="RVU86" s="4"/>
      <c r="RVV86" s="4"/>
      <c r="RVW86" s="4"/>
      <c r="RVX86" s="4"/>
      <c r="RVY86" s="4"/>
      <c r="RVZ86" s="4"/>
      <c r="RWA86" s="4"/>
      <c r="RWB86" s="4"/>
      <c r="RWC86" s="4"/>
      <c r="RWD86" s="4"/>
      <c r="RWE86" s="4"/>
      <c r="RWF86" s="4"/>
      <c r="RWG86" s="4"/>
      <c r="RWH86" s="4"/>
      <c r="RWI86" s="4"/>
      <c r="RWJ86" s="4"/>
      <c r="RWK86" s="4"/>
      <c r="RWL86" s="4"/>
      <c r="RWM86" s="4"/>
      <c r="RWN86" s="4"/>
      <c r="RWO86" s="4"/>
      <c r="RWP86" s="4"/>
      <c r="RWQ86" s="4"/>
      <c r="RWR86" s="4"/>
      <c r="RWS86" s="4"/>
      <c r="RWT86" s="4"/>
      <c r="RWU86" s="4"/>
      <c r="RWV86" s="4"/>
      <c r="RWW86" s="4"/>
      <c r="RWX86" s="4"/>
      <c r="RWY86" s="4"/>
      <c r="RWZ86" s="4"/>
      <c r="RXA86" s="4"/>
      <c r="RXB86" s="4"/>
      <c r="RXC86" s="4"/>
      <c r="RXD86" s="4"/>
      <c r="RXE86" s="4"/>
      <c r="RXF86" s="4"/>
      <c r="RXG86" s="4"/>
      <c r="RXH86" s="4"/>
      <c r="RXI86" s="4"/>
      <c r="RXJ86" s="4"/>
      <c r="RXK86" s="4"/>
      <c r="RXL86" s="4"/>
      <c r="RXM86" s="4"/>
      <c r="RXN86" s="4"/>
      <c r="RXO86" s="4"/>
      <c r="RXP86" s="4"/>
      <c r="RXQ86" s="4"/>
      <c r="RXR86" s="4"/>
      <c r="RXS86" s="4"/>
      <c r="RXT86" s="4"/>
      <c r="RXU86" s="4"/>
      <c r="RXV86" s="4"/>
      <c r="RXW86" s="4"/>
      <c r="RXX86" s="4"/>
      <c r="RXY86" s="4"/>
      <c r="RXZ86" s="4"/>
      <c r="RYA86" s="4"/>
      <c r="RYB86" s="4"/>
      <c r="RYC86" s="4"/>
      <c r="RYD86" s="4"/>
      <c r="RYE86" s="4"/>
      <c r="RYF86" s="4"/>
      <c r="RYG86" s="4"/>
      <c r="RYH86" s="4"/>
      <c r="RYI86" s="4"/>
      <c r="RYJ86" s="4"/>
      <c r="RYK86" s="4"/>
      <c r="RYL86" s="4"/>
      <c r="RYM86" s="4"/>
      <c r="RYN86" s="4"/>
      <c r="RYO86" s="4"/>
      <c r="RYP86" s="4"/>
      <c r="RYQ86" s="4"/>
      <c r="RYR86" s="4"/>
      <c r="RYS86" s="4"/>
      <c r="RYT86" s="4"/>
      <c r="RYU86" s="4"/>
      <c r="RYV86" s="4"/>
      <c r="RYW86" s="4"/>
      <c r="RYX86" s="4"/>
      <c r="RYY86" s="4"/>
      <c r="RYZ86" s="4"/>
      <c r="RZA86" s="4"/>
      <c r="RZB86" s="4"/>
      <c r="RZC86" s="4"/>
      <c r="RZD86" s="4"/>
      <c r="RZE86" s="4"/>
      <c r="RZF86" s="4"/>
      <c r="RZG86" s="4"/>
      <c r="RZH86" s="4"/>
      <c r="RZI86" s="4"/>
      <c r="RZJ86" s="4"/>
      <c r="RZK86" s="4"/>
      <c r="RZL86" s="4"/>
      <c r="RZM86" s="4"/>
      <c r="RZN86" s="4"/>
      <c r="RZO86" s="4"/>
      <c r="RZP86" s="4"/>
      <c r="RZQ86" s="4"/>
      <c r="RZR86" s="4"/>
      <c r="RZS86" s="4"/>
      <c r="RZT86" s="4"/>
      <c r="RZU86" s="4"/>
      <c r="RZV86" s="4"/>
      <c r="RZW86" s="4"/>
      <c r="RZX86" s="4"/>
      <c r="RZY86" s="4"/>
      <c r="RZZ86" s="4"/>
      <c r="SAA86" s="4"/>
      <c r="SAB86" s="4"/>
      <c r="SAC86" s="4"/>
      <c r="SAD86" s="4"/>
      <c r="SAE86" s="4"/>
      <c r="SAF86" s="4"/>
      <c r="SAG86" s="4"/>
      <c r="SAH86" s="4"/>
      <c r="SAI86" s="4"/>
      <c r="SAJ86" s="4"/>
      <c r="SAK86" s="4"/>
      <c r="SAL86" s="4"/>
      <c r="SAM86" s="4"/>
      <c r="SAN86" s="4"/>
      <c r="SAO86" s="4"/>
      <c r="SAP86" s="4"/>
      <c r="SAQ86" s="4"/>
      <c r="SAR86" s="4"/>
      <c r="SAS86" s="4"/>
      <c r="SAT86" s="4"/>
      <c r="SAU86" s="4"/>
      <c r="SAV86" s="4"/>
      <c r="SAW86" s="4"/>
      <c r="SAX86" s="4"/>
      <c r="SAY86" s="4"/>
      <c r="SAZ86" s="4"/>
      <c r="SBA86" s="4"/>
      <c r="SBB86" s="4"/>
      <c r="SBC86" s="4"/>
      <c r="SBD86" s="4"/>
      <c r="SBE86" s="4"/>
      <c r="SBF86" s="4"/>
      <c r="SBG86" s="4"/>
      <c r="SBH86" s="4"/>
      <c r="SBI86" s="4"/>
      <c r="SBJ86" s="4"/>
      <c r="SBK86" s="4"/>
      <c r="SBL86" s="4"/>
      <c r="SBM86" s="4"/>
      <c r="SBN86" s="4"/>
      <c r="SBO86" s="4"/>
      <c r="SBP86" s="4"/>
      <c r="SBQ86" s="4"/>
      <c r="SBR86" s="4"/>
      <c r="SBS86" s="4"/>
      <c r="SBT86" s="4"/>
      <c r="SBU86" s="4"/>
      <c r="SBV86" s="4"/>
      <c r="SBW86" s="4"/>
      <c r="SBX86" s="4"/>
      <c r="SBY86" s="4"/>
      <c r="SBZ86" s="4"/>
      <c r="SCA86" s="4"/>
      <c r="SCB86" s="4"/>
      <c r="SCC86" s="4"/>
      <c r="SCD86" s="4"/>
      <c r="SCE86" s="4"/>
      <c r="SCF86" s="4"/>
      <c r="SCG86" s="4"/>
      <c r="SCH86" s="4"/>
      <c r="SCI86" s="4"/>
      <c r="SCJ86" s="4"/>
      <c r="SCK86" s="4"/>
      <c r="SCL86" s="4"/>
      <c r="SCM86" s="4"/>
      <c r="SCN86" s="4"/>
      <c r="SCO86" s="4"/>
      <c r="SCP86" s="4"/>
      <c r="SCQ86" s="4"/>
      <c r="SCR86" s="4"/>
      <c r="SCS86" s="4"/>
      <c r="SCT86" s="4"/>
      <c r="SCU86" s="4"/>
      <c r="SCV86" s="4"/>
      <c r="SCW86" s="4"/>
      <c r="SCX86" s="4"/>
      <c r="SCY86" s="4"/>
      <c r="SCZ86" s="4"/>
      <c r="SDA86" s="4"/>
      <c r="SDB86" s="4"/>
      <c r="SDC86" s="4"/>
      <c r="SDD86" s="4"/>
      <c r="SDE86" s="4"/>
      <c r="SDF86" s="4"/>
      <c r="SDG86" s="4"/>
      <c r="SDH86" s="4"/>
      <c r="SDI86" s="4"/>
      <c r="SDJ86" s="4"/>
      <c r="SDK86" s="4"/>
      <c r="SDL86" s="4"/>
      <c r="SDM86" s="4"/>
      <c r="SDN86" s="4"/>
      <c r="SDO86" s="4"/>
      <c r="SDP86" s="4"/>
      <c r="SDQ86" s="4"/>
      <c r="SDR86" s="4"/>
      <c r="SDS86" s="4"/>
      <c r="SDT86" s="4"/>
      <c r="SDU86" s="4"/>
      <c r="SDV86" s="4"/>
      <c r="SDW86" s="4"/>
      <c r="SDX86" s="4"/>
      <c r="SDY86" s="4"/>
      <c r="SDZ86" s="4"/>
      <c r="SEA86" s="4"/>
      <c r="SEB86" s="4"/>
      <c r="SEC86" s="4"/>
      <c r="SED86" s="4"/>
      <c r="SEE86" s="4"/>
      <c r="SEF86" s="4"/>
      <c r="SEG86" s="4"/>
      <c r="SEH86" s="4"/>
      <c r="SEI86" s="4"/>
      <c r="SEJ86" s="4"/>
      <c r="SEK86" s="4"/>
      <c r="SEL86" s="4"/>
      <c r="SEM86" s="4"/>
      <c r="SEN86" s="4"/>
      <c r="SEO86" s="4"/>
      <c r="SEP86" s="4"/>
      <c r="SEQ86" s="4"/>
      <c r="SER86" s="4"/>
      <c r="SES86" s="4"/>
      <c r="SET86" s="4"/>
      <c r="SEU86" s="4"/>
      <c r="SEV86" s="4"/>
      <c r="SEW86" s="4"/>
      <c r="SEX86" s="4"/>
      <c r="SEY86" s="4"/>
      <c r="SEZ86" s="4"/>
      <c r="SFA86" s="4"/>
      <c r="SFB86" s="4"/>
      <c r="SFC86" s="4"/>
      <c r="SFD86" s="4"/>
      <c r="SFE86" s="4"/>
      <c r="SFF86" s="4"/>
      <c r="SFG86" s="4"/>
      <c r="SFH86" s="4"/>
      <c r="SFI86" s="4"/>
      <c r="SFJ86" s="4"/>
      <c r="SFK86" s="4"/>
      <c r="SFL86" s="4"/>
      <c r="SFM86" s="4"/>
      <c r="SFN86" s="4"/>
      <c r="SFO86" s="4"/>
      <c r="SFP86" s="4"/>
      <c r="SFQ86" s="4"/>
      <c r="SFR86" s="4"/>
      <c r="SFS86" s="4"/>
      <c r="SFT86" s="4"/>
      <c r="SFU86" s="4"/>
      <c r="SFV86" s="4"/>
      <c r="SFW86" s="4"/>
      <c r="SFX86" s="4"/>
      <c r="SFY86" s="4"/>
      <c r="SFZ86" s="4"/>
      <c r="SGA86" s="4"/>
      <c r="SGB86" s="4"/>
      <c r="SGC86" s="4"/>
      <c r="SGD86" s="4"/>
      <c r="SGE86" s="4"/>
      <c r="SGF86" s="4"/>
      <c r="SGG86" s="4"/>
      <c r="SGH86" s="4"/>
      <c r="SGI86" s="4"/>
      <c r="SGJ86" s="4"/>
      <c r="SGK86" s="4"/>
      <c r="SGL86" s="4"/>
      <c r="SGM86" s="4"/>
      <c r="SGN86" s="4"/>
      <c r="SGO86" s="4"/>
      <c r="SGP86" s="4"/>
      <c r="SGQ86" s="4"/>
      <c r="SGR86" s="4"/>
      <c r="SGS86" s="4"/>
      <c r="SGT86" s="4"/>
      <c r="SGU86" s="4"/>
      <c r="SGV86" s="4"/>
      <c r="SGW86" s="4"/>
      <c r="SGX86" s="4"/>
      <c r="SGY86" s="4"/>
      <c r="SGZ86" s="4"/>
      <c r="SHA86" s="4"/>
      <c r="SHB86" s="4"/>
      <c r="SHC86" s="4"/>
      <c r="SHD86" s="4"/>
      <c r="SHE86" s="4"/>
      <c r="SHF86" s="4"/>
      <c r="SHG86" s="4"/>
      <c r="SHH86" s="4"/>
      <c r="SHI86" s="4"/>
      <c r="SHJ86" s="4"/>
      <c r="SHK86" s="4"/>
      <c r="SHL86" s="4"/>
      <c r="SHM86" s="4"/>
      <c r="SHN86" s="4"/>
      <c r="SHO86" s="4"/>
      <c r="SHP86" s="4"/>
      <c r="SHQ86" s="4"/>
      <c r="SHR86" s="4"/>
      <c r="SHS86" s="4"/>
      <c r="SHT86" s="4"/>
      <c r="SHU86" s="4"/>
      <c r="SHV86" s="4"/>
      <c r="SHW86" s="4"/>
      <c r="SHX86" s="4"/>
      <c r="SHY86" s="4"/>
      <c r="SHZ86" s="4"/>
      <c r="SIA86" s="4"/>
      <c r="SIB86" s="4"/>
      <c r="SIC86" s="4"/>
      <c r="SID86" s="4"/>
      <c r="SIE86" s="4"/>
      <c r="SIF86" s="4"/>
      <c r="SIG86" s="4"/>
      <c r="SIH86" s="4"/>
      <c r="SII86" s="4"/>
      <c r="SIJ86" s="4"/>
      <c r="SIK86" s="4"/>
      <c r="SIL86" s="4"/>
      <c r="SIM86" s="4"/>
      <c r="SIN86" s="4"/>
      <c r="SIO86" s="4"/>
      <c r="SIP86" s="4"/>
      <c r="SIQ86" s="4"/>
      <c r="SIR86" s="4"/>
      <c r="SIS86" s="4"/>
      <c r="SIT86" s="4"/>
      <c r="SIU86" s="4"/>
      <c r="SIV86" s="4"/>
      <c r="SIW86" s="4"/>
      <c r="SIX86" s="4"/>
      <c r="SIY86" s="4"/>
      <c r="SIZ86" s="4"/>
      <c r="SJA86" s="4"/>
      <c r="SJB86" s="4"/>
      <c r="SJC86" s="4"/>
      <c r="SJD86" s="4"/>
      <c r="SJE86" s="4"/>
      <c r="SJF86" s="4"/>
      <c r="SJG86" s="4"/>
      <c r="SJH86" s="4"/>
      <c r="SJI86" s="4"/>
      <c r="SJJ86" s="4"/>
      <c r="SJK86" s="4"/>
      <c r="SJL86" s="4"/>
      <c r="SJM86" s="4"/>
      <c r="SJN86" s="4"/>
      <c r="SJO86" s="4"/>
      <c r="SJP86" s="4"/>
      <c r="SJQ86" s="4"/>
      <c r="SJR86" s="4"/>
      <c r="SJS86" s="4"/>
      <c r="SJT86" s="4"/>
      <c r="SJU86" s="4"/>
      <c r="SJV86" s="4"/>
      <c r="SJW86" s="4"/>
      <c r="SJX86" s="4"/>
      <c r="SJY86" s="4"/>
      <c r="SJZ86" s="4"/>
      <c r="SKA86" s="4"/>
      <c r="SKB86" s="4"/>
      <c r="SKC86" s="4"/>
      <c r="SKD86" s="4"/>
      <c r="SKE86" s="4"/>
      <c r="SKF86" s="4"/>
      <c r="SKG86" s="4"/>
      <c r="SKH86" s="4"/>
      <c r="SKI86" s="4"/>
      <c r="SKJ86" s="4"/>
      <c r="SKK86" s="4"/>
      <c r="SKL86" s="4"/>
      <c r="SKM86" s="4"/>
      <c r="SKN86" s="4"/>
      <c r="SKO86" s="4"/>
      <c r="SKP86" s="4"/>
      <c r="SKQ86" s="4"/>
      <c r="SKR86" s="4"/>
      <c r="SKS86" s="4"/>
      <c r="SKT86" s="4"/>
      <c r="SKU86" s="4"/>
      <c r="SKV86" s="4"/>
      <c r="SKW86" s="4"/>
      <c r="SKX86" s="4"/>
      <c r="SKY86" s="4"/>
      <c r="SKZ86" s="4"/>
      <c r="SLA86" s="4"/>
      <c r="SLB86" s="4"/>
      <c r="SLC86" s="4"/>
      <c r="SLD86" s="4"/>
      <c r="SLE86" s="4"/>
      <c r="SLF86" s="4"/>
      <c r="SLG86" s="4"/>
      <c r="SLH86" s="4"/>
      <c r="SLI86" s="4"/>
      <c r="SLJ86" s="4"/>
      <c r="SLK86" s="4"/>
      <c r="SLL86" s="4"/>
      <c r="SLM86" s="4"/>
      <c r="SLN86" s="4"/>
      <c r="SLO86" s="4"/>
      <c r="SLP86" s="4"/>
      <c r="SLQ86" s="4"/>
      <c r="SLR86" s="4"/>
      <c r="SLS86" s="4"/>
      <c r="SLT86" s="4"/>
      <c r="SLU86" s="4"/>
      <c r="SLV86" s="4"/>
      <c r="SLW86" s="4"/>
      <c r="SLX86" s="4"/>
      <c r="SLY86" s="4"/>
      <c r="SLZ86" s="4"/>
      <c r="SMA86" s="4"/>
      <c r="SMB86" s="4"/>
      <c r="SMC86" s="4"/>
      <c r="SMD86" s="4"/>
      <c r="SME86" s="4"/>
      <c r="SMF86" s="4"/>
      <c r="SMG86" s="4"/>
      <c r="SMH86" s="4"/>
      <c r="SMI86" s="4"/>
      <c r="SMJ86" s="4"/>
      <c r="SMK86" s="4"/>
      <c r="SML86" s="4"/>
      <c r="SMM86" s="4"/>
      <c r="SMN86" s="4"/>
      <c r="SMO86" s="4"/>
      <c r="SMP86" s="4"/>
      <c r="SMQ86" s="4"/>
      <c r="SMR86" s="4"/>
      <c r="SMS86" s="4"/>
      <c r="SMT86" s="4"/>
      <c r="SMU86" s="4"/>
      <c r="SMV86" s="4"/>
      <c r="SMW86" s="4"/>
      <c r="SMX86" s="4"/>
      <c r="SMY86" s="4"/>
      <c r="SMZ86" s="4"/>
      <c r="SNA86" s="4"/>
      <c r="SNB86" s="4"/>
      <c r="SNC86" s="4"/>
      <c r="SND86" s="4"/>
      <c r="SNE86" s="4"/>
      <c r="SNF86" s="4"/>
      <c r="SNG86" s="4"/>
      <c r="SNH86" s="4"/>
      <c r="SNI86" s="4"/>
      <c r="SNJ86" s="4"/>
      <c r="SNK86" s="4"/>
      <c r="SNL86" s="4"/>
      <c r="SNM86" s="4"/>
      <c r="SNN86" s="4"/>
      <c r="SNO86" s="4"/>
      <c r="SNP86" s="4"/>
      <c r="SNQ86" s="4"/>
      <c r="SNR86" s="4"/>
      <c r="SNS86" s="4"/>
      <c r="SNT86" s="4"/>
      <c r="SNU86" s="4"/>
      <c r="SNV86" s="4"/>
      <c r="SNW86" s="4"/>
      <c r="SNX86" s="4"/>
      <c r="SNY86" s="4"/>
      <c r="SNZ86" s="4"/>
      <c r="SOA86" s="4"/>
      <c r="SOB86" s="4"/>
      <c r="SOC86" s="4"/>
      <c r="SOD86" s="4"/>
      <c r="SOE86" s="4"/>
      <c r="SOF86" s="4"/>
      <c r="SOG86" s="4"/>
      <c r="SOH86" s="4"/>
      <c r="SOI86" s="4"/>
      <c r="SOJ86" s="4"/>
      <c r="SOK86" s="4"/>
      <c r="SOL86" s="4"/>
      <c r="SOM86" s="4"/>
      <c r="SON86" s="4"/>
      <c r="SOO86" s="4"/>
      <c r="SOP86" s="4"/>
      <c r="SOQ86" s="4"/>
      <c r="SOR86" s="4"/>
      <c r="SOS86" s="4"/>
      <c r="SOT86" s="4"/>
      <c r="SOU86" s="4"/>
      <c r="SOV86" s="4"/>
      <c r="SOW86" s="4"/>
      <c r="SOX86" s="4"/>
      <c r="SOY86" s="4"/>
      <c r="SOZ86" s="4"/>
      <c r="SPA86" s="4"/>
      <c r="SPB86" s="4"/>
      <c r="SPC86" s="4"/>
      <c r="SPD86" s="4"/>
      <c r="SPE86" s="4"/>
      <c r="SPF86" s="4"/>
      <c r="SPG86" s="4"/>
      <c r="SPH86" s="4"/>
      <c r="SPI86" s="4"/>
      <c r="SPJ86" s="4"/>
      <c r="SPK86" s="4"/>
      <c r="SPL86" s="4"/>
      <c r="SPM86" s="4"/>
      <c r="SPN86" s="4"/>
      <c r="SPO86" s="4"/>
      <c r="SPP86" s="4"/>
      <c r="SPQ86" s="4"/>
      <c r="SPR86" s="4"/>
      <c r="SPS86" s="4"/>
      <c r="SPT86" s="4"/>
      <c r="SPU86" s="4"/>
      <c r="SPV86" s="4"/>
      <c r="SPW86" s="4"/>
      <c r="SPX86" s="4"/>
      <c r="SPY86" s="4"/>
      <c r="SPZ86" s="4"/>
      <c r="SQA86" s="4"/>
      <c r="SQB86" s="4"/>
      <c r="SQC86" s="4"/>
      <c r="SQD86" s="4"/>
      <c r="SQE86" s="4"/>
      <c r="SQF86" s="4"/>
      <c r="SQG86" s="4"/>
      <c r="SQH86" s="4"/>
      <c r="SQI86" s="4"/>
      <c r="SQJ86" s="4"/>
      <c r="SQK86" s="4"/>
      <c r="SQL86" s="4"/>
      <c r="SQM86" s="4"/>
      <c r="SQN86" s="4"/>
      <c r="SQO86" s="4"/>
      <c r="SQP86" s="4"/>
      <c r="SQQ86" s="4"/>
      <c r="SQR86" s="4"/>
      <c r="SQS86" s="4"/>
      <c r="SQT86" s="4"/>
      <c r="SQU86" s="4"/>
      <c r="SQV86" s="4"/>
      <c r="SQW86" s="4"/>
      <c r="SQX86" s="4"/>
      <c r="SQY86" s="4"/>
      <c r="SQZ86" s="4"/>
      <c r="SRA86" s="4"/>
      <c r="SRB86" s="4"/>
      <c r="SRC86" s="4"/>
      <c r="SRD86" s="4"/>
      <c r="SRE86" s="4"/>
      <c r="SRF86" s="4"/>
      <c r="SRG86" s="4"/>
      <c r="SRH86" s="4"/>
      <c r="SRI86" s="4"/>
      <c r="SRJ86" s="4"/>
      <c r="SRK86" s="4"/>
      <c r="SRL86" s="4"/>
      <c r="SRM86" s="4"/>
      <c r="SRN86" s="4"/>
      <c r="SRO86" s="4"/>
      <c r="SRP86" s="4"/>
      <c r="SRQ86" s="4"/>
      <c r="SRR86" s="4"/>
      <c r="SRS86" s="4"/>
      <c r="SRT86" s="4"/>
      <c r="SRU86" s="4"/>
      <c r="SRV86" s="4"/>
      <c r="SRW86" s="4"/>
      <c r="SRX86" s="4"/>
      <c r="SRY86" s="4"/>
      <c r="SRZ86" s="4"/>
      <c r="SSA86" s="4"/>
      <c r="SSB86" s="4"/>
      <c r="SSC86" s="4"/>
      <c r="SSD86" s="4"/>
      <c r="SSE86" s="4"/>
      <c r="SSF86" s="4"/>
      <c r="SSG86" s="4"/>
      <c r="SSH86" s="4"/>
      <c r="SSI86" s="4"/>
      <c r="SSJ86" s="4"/>
      <c r="SSK86" s="4"/>
      <c r="SSL86" s="4"/>
      <c r="SSM86" s="4"/>
      <c r="SSN86" s="4"/>
      <c r="SSO86" s="4"/>
      <c r="SSP86" s="4"/>
      <c r="SSQ86" s="4"/>
      <c r="SSR86" s="4"/>
      <c r="SSS86" s="4"/>
      <c r="SST86" s="4"/>
      <c r="SSU86" s="4"/>
      <c r="SSV86" s="4"/>
      <c r="SSW86" s="4"/>
      <c r="SSX86" s="4"/>
      <c r="SSY86" s="4"/>
      <c r="SSZ86" s="4"/>
      <c r="STA86" s="4"/>
      <c r="STB86" s="4"/>
      <c r="STC86" s="4"/>
      <c r="STD86" s="4"/>
      <c r="STE86" s="4"/>
      <c r="STF86" s="4"/>
      <c r="STG86" s="4"/>
      <c r="STH86" s="4"/>
      <c r="STI86" s="4"/>
      <c r="STJ86" s="4"/>
      <c r="STK86" s="4"/>
      <c r="STL86" s="4"/>
      <c r="STM86" s="4"/>
      <c r="STN86" s="4"/>
      <c r="STO86" s="4"/>
      <c r="STP86" s="4"/>
      <c r="STQ86" s="4"/>
      <c r="STR86" s="4"/>
      <c r="STS86" s="4"/>
      <c r="STT86" s="4"/>
      <c r="STU86" s="4"/>
      <c r="STV86" s="4"/>
      <c r="STW86" s="4"/>
      <c r="STX86" s="4"/>
      <c r="STY86" s="4"/>
      <c r="STZ86" s="4"/>
      <c r="SUA86" s="4"/>
      <c r="SUB86" s="4"/>
      <c r="SUC86" s="4"/>
      <c r="SUD86" s="4"/>
      <c r="SUE86" s="4"/>
      <c r="SUF86" s="4"/>
      <c r="SUG86" s="4"/>
      <c r="SUH86" s="4"/>
      <c r="SUI86" s="4"/>
      <c r="SUJ86" s="4"/>
      <c r="SUK86" s="4"/>
      <c r="SUL86" s="4"/>
      <c r="SUM86" s="4"/>
      <c r="SUN86" s="4"/>
      <c r="SUO86" s="4"/>
      <c r="SUP86" s="4"/>
      <c r="SUQ86" s="4"/>
      <c r="SUR86" s="4"/>
      <c r="SUS86" s="4"/>
      <c r="SUT86" s="4"/>
      <c r="SUU86" s="4"/>
      <c r="SUV86" s="4"/>
      <c r="SUW86" s="4"/>
      <c r="SUX86" s="4"/>
      <c r="SUY86" s="4"/>
      <c r="SUZ86" s="4"/>
      <c r="SVA86" s="4"/>
      <c r="SVB86" s="4"/>
      <c r="SVC86" s="4"/>
      <c r="SVD86" s="4"/>
      <c r="SVE86" s="4"/>
      <c r="SVF86" s="4"/>
      <c r="SVG86" s="4"/>
      <c r="SVH86" s="4"/>
      <c r="SVI86" s="4"/>
      <c r="SVJ86" s="4"/>
      <c r="SVK86" s="4"/>
      <c r="SVL86" s="4"/>
      <c r="SVM86" s="4"/>
      <c r="SVN86" s="4"/>
      <c r="SVO86" s="4"/>
      <c r="SVP86" s="4"/>
      <c r="SVQ86" s="4"/>
      <c r="SVR86" s="4"/>
      <c r="SVS86" s="4"/>
      <c r="SVT86" s="4"/>
      <c r="SVU86" s="4"/>
      <c r="SVV86" s="4"/>
      <c r="SVW86" s="4"/>
      <c r="SVX86" s="4"/>
      <c r="SVY86" s="4"/>
      <c r="SVZ86" s="4"/>
      <c r="SWA86" s="4"/>
      <c r="SWB86" s="4"/>
      <c r="SWC86" s="4"/>
      <c r="SWD86" s="4"/>
      <c r="SWE86" s="4"/>
      <c r="SWF86" s="4"/>
      <c r="SWG86" s="4"/>
      <c r="SWH86" s="4"/>
      <c r="SWI86" s="4"/>
      <c r="SWJ86" s="4"/>
      <c r="SWK86" s="4"/>
      <c r="SWL86" s="4"/>
      <c r="SWM86" s="4"/>
      <c r="SWN86" s="4"/>
      <c r="SWO86" s="4"/>
      <c r="SWP86" s="4"/>
      <c r="SWQ86" s="4"/>
      <c r="SWR86" s="4"/>
      <c r="SWS86" s="4"/>
      <c r="SWT86" s="4"/>
      <c r="SWU86" s="4"/>
      <c r="SWV86" s="4"/>
      <c r="SWW86" s="4"/>
      <c r="SWX86" s="4"/>
      <c r="SWY86" s="4"/>
      <c r="SWZ86" s="4"/>
      <c r="SXA86" s="4"/>
      <c r="SXB86" s="4"/>
      <c r="SXC86" s="4"/>
      <c r="SXD86" s="4"/>
      <c r="SXE86" s="4"/>
      <c r="SXF86" s="4"/>
      <c r="SXG86" s="4"/>
      <c r="SXH86" s="4"/>
      <c r="SXI86" s="4"/>
      <c r="SXJ86" s="4"/>
      <c r="SXK86" s="4"/>
      <c r="SXL86" s="4"/>
      <c r="SXM86" s="4"/>
      <c r="SXN86" s="4"/>
      <c r="SXO86" s="4"/>
      <c r="SXP86" s="4"/>
      <c r="SXQ86" s="4"/>
      <c r="SXR86" s="4"/>
      <c r="SXS86" s="4"/>
      <c r="SXT86" s="4"/>
      <c r="SXU86" s="4"/>
      <c r="SXV86" s="4"/>
      <c r="SXW86" s="4"/>
      <c r="SXX86" s="4"/>
      <c r="SXY86" s="4"/>
      <c r="SXZ86" s="4"/>
      <c r="SYA86" s="4"/>
      <c r="SYB86" s="4"/>
      <c r="SYC86" s="4"/>
      <c r="SYD86" s="4"/>
      <c r="SYE86" s="4"/>
      <c r="SYF86" s="4"/>
      <c r="SYG86" s="4"/>
      <c r="SYH86" s="4"/>
      <c r="SYI86" s="4"/>
      <c r="SYJ86" s="4"/>
      <c r="SYK86" s="4"/>
      <c r="SYL86" s="4"/>
      <c r="SYM86" s="4"/>
      <c r="SYN86" s="4"/>
      <c r="SYO86" s="4"/>
      <c r="SYP86" s="4"/>
      <c r="SYQ86" s="4"/>
      <c r="SYR86" s="4"/>
      <c r="SYS86" s="4"/>
      <c r="SYT86" s="4"/>
      <c r="SYU86" s="4"/>
      <c r="SYV86" s="4"/>
      <c r="SYW86" s="4"/>
      <c r="SYX86" s="4"/>
      <c r="SYY86" s="4"/>
      <c r="SYZ86" s="4"/>
      <c r="SZA86" s="4"/>
      <c r="SZB86" s="4"/>
      <c r="SZC86" s="4"/>
      <c r="SZD86" s="4"/>
      <c r="SZE86" s="4"/>
      <c r="SZF86" s="4"/>
      <c r="SZG86" s="4"/>
      <c r="SZH86" s="4"/>
      <c r="SZI86" s="4"/>
      <c r="SZJ86" s="4"/>
      <c r="SZK86" s="4"/>
      <c r="SZL86" s="4"/>
      <c r="SZM86" s="4"/>
      <c r="SZN86" s="4"/>
      <c r="SZO86" s="4"/>
      <c r="SZP86" s="4"/>
      <c r="SZQ86" s="4"/>
      <c r="SZR86" s="4"/>
      <c r="SZS86" s="4"/>
      <c r="SZT86" s="4"/>
      <c r="SZU86" s="4"/>
      <c r="SZV86" s="4"/>
      <c r="SZW86" s="4"/>
      <c r="SZX86" s="4"/>
      <c r="SZY86" s="4"/>
      <c r="SZZ86" s="4"/>
      <c r="TAA86" s="4"/>
      <c r="TAB86" s="4"/>
      <c r="TAC86" s="4"/>
      <c r="TAD86" s="4"/>
      <c r="TAE86" s="4"/>
      <c r="TAF86" s="4"/>
      <c r="TAG86" s="4"/>
      <c r="TAH86" s="4"/>
      <c r="TAI86" s="4"/>
      <c r="TAJ86" s="4"/>
      <c r="TAK86" s="4"/>
      <c r="TAL86" s="4"/>
      <c r="TAM86" s="4"/>
      <c r="TAN86" s="4"/>
      <c r="TAO86" s="4"/>
      <c r="TAP86" s="4"/>
      <c r="TAQ86" s="4"/>
      <c r="TAR86" s="4"/>
      <c r="TAS86" s="4"/>
      <c r="TAT86" s="4"/>
      <c r="TAU86" s="4"/>
      <c r="TAV86" s="4"/>
      <c r="TAW86" s="4"/>
      <c r="TAX86" s="4"/>
      <c r="TAY86" s="4"/>
      <c r="TAZ86" s="4"/>
      <c r="TBA86" s="4"/>
      <c r="TBB86" s="4"/>
      <c r="TBC86" s="4"/>
      <c r="TBD86" s="4"/>
      <c r="TBE86" s="4"/>
      <c r="TBF86" s="4"/>
      <c r="TBG86" s="4"/>
      <c r="TBH86" s="4"/>
      <c r="TBI86" s="4"/>
      <c r="TBJ86" s="4"/>
      <c r="TBK86" s="4"/>
      <c r="TBL86" s="4"/>
      <c r="TBM86" s="4"/>
      <c r="TBN86" s="4"/>
      <c r="TBO86" s="4"/>
      <c r="TBP86" s="4"/>
      <c r="TBQ86" s="4"/>
      <c r="TBR86" s="4"/>
      <c r="TBS86" s="4"/>
      <c r="TBT86" s="4"/>
      <c r="TBU86" s="4"/>
      <c r="TBV86" s="4"/>
      <c r="TBW86" s="4"/>
      <c r="TBX86" s="4"/>
      <c r="TBY86" s="4"/>
      <c r="TBZ86" s="4"/>
      <c r="TCA86" s="4"/>
      <c r="TCB86" s="4"/>
      <c r="TCC86" s="4"/>
      <c r="TCD86" s="4"/>
      <c r="TCE86" s="4"/>
      <c r="TCF86" s="4"/>
      <c r="TCG86" s="4"/>
      <c r="TCH86" s="4"/>
      <c r="TCI86" s="4"/>
      <c r="TCJ86" s="4"/>
      <c r="TCK86" s="4"/>
      <c r="TCL86" s="4"/>
      <c r="TCM86" s="4"/>
      <c r="TCN86" s="4"/>
      <c r="TCO86" s="4"/>
      <c r="TCP86" s="4"/>
      <c r="TCQ86" s="4"/>
      <c r="TCR86" s="4"/>
      <c r="TCS86" s="4"/>
      <c r="TCT86" s="4"/>
      <c r="TCU86" s="4"/>
      <c r="TCV86" s="4"/>
      <c r="TCW86" s="4"/>
      <c r="TCX86" s="4"/>
      <c r="TCY86" s="4"/>
      <c r="TCZ86" s="4"/>
      <c r="TDA86" s="4"/>
      <c r="TDB86" s="4"/>
      <c r="TDC86" s="4"/>
      <c r="TDD86" s="4"/>
      <c r="TDE86" s="4"/>
      <c r="TDF86" s="4"/>
      <c r="TDG86" s="4"/>
      <c r="TDH86" s="4"/>
      <c r="TDI86" s="4"/>
      <c r="TDJ86" s="4"/>
      <c r="TDK86" s="4"/>
      <c r="TDL86" s="4"/>
      <c r="TDM86" s="4"/>
      <c r="TDN86" s="4"/>
      <c r="TDO86" s="4"/>
      <c r="TDP86" s="4"/>
      <c r="TDQ86" s="4"/>
      <c r="TDR86" s="4"/>
      <c r="TDS86" s="4"/>
      <c r="TDT86" s="4"/>
      <c r="TDU86" s="4"/>
      <c r="TDV86" s="4"/>
      <c r="TDW86" s="4"/>
      <c r="TDX86" s="4"/>
      <c r="TDY86" s="4"/>
      <c r="TDZ86" s="4"/>
      <c r="TEA86" s="4"/>
      <c r="TEB86" s="4"/>
      <c r="TEC86" s="4"/>
      <c r="TED86" s="4"/>
      <c r="TEE86" s="4"/>
      <c r="TEF86" s="4"/>
      <c r="TEG86" s="4"/>
      <c r="TEH86" s="4"/>
      <c r="TEI86" s="4"/>
      <c r="TEJ86" s="4"/>
      <c r="TEK86" s="4"/>
      <c r="TEL86" s="4"/>
      <c r="TEM86" s="4"/>
      <c r="TEN86" s="4"/>
      <c r="TEO86" s="4"/>
      <c r="TEP86" s="4"/>
      <c r="TEQ86" s="4"/>
      <c r="TER86" s="4"/>
      <c r="TES86" s="4"/>
      <c r="TET86" s="4"/>
      <c r="TEU86" s="4"/>
      <c r="TEV86" s="4"/>
      <c r="TEW86" s="4"/>
      <c r="TEX86" s="4"/>
      <c r="TEY86" s="4"/>
      <c r="TEZ86" s="4"/>
      <c r="TFA86" s="4"/>
      <c r="TFB86" s="4"/>
      <c r="TFC86" s="4"/>
      <c r="TFD86" s="4"/>
      <c r="TFE86" s="4"/>
      <c r="TFF86" s="4"/>
      <c r="TFG86" s="4"/>
      <c r="TFH86" s="4"/>
      <c r="TFI86" s="4"/>
      <c r="TFJ86" s="4"/>
      <c r="TFK86" s="4"/>
      <c r="TFL86" s="4"/>
      <c r="TFM86" s="4"/>
      <c r="TFN86" s="4"/>
      <c r="TFO86" s="4"/>
      <c r="TFP86" s="4"/>
      <c r="TFQ86" s="4"/>
      <c r="TFR86" s="4"/>
      <c r="TFS86" s="4"/>
      <c r="TFT86" s="4"/>
      <c r="TFU86" s="4"/>
      <c r="TFV86" s="4"/>
      <c r="TFW86" s="4"/>
      <c r="TFX86" s="4"/>
      <c r="TFY86" s="4"/>
      <c r="TFZ86" s="4"/>
      <c r="TGA86" s="4"/>
      <c r="TGB86" s="4"/>
      <c r="TGC86" s="4"/>
      <c r="TGD86" s="4"/>
      <c r="TGE86" s="4"/>
      <c r="TGF86" s="4"/>
      <c r="TGG86" s="4"/>
      <c r="TGH86" s="4"/>
      <c r="TGI86" s="4"/>
      <c r="TGJ86" s="4"/>
      <c r="TGK86" s="4"/>
      <c r="TGL86" s="4"/>
      <c r="TGM86" s="4"/>
      <c r="TGN86" s="4"/>
      <c r="TGO86" s="4"/>
      <c r="TGP86" s="4"/>
      <c r="TGQ86" s="4"/>
      <c r="TGR86" s="4"/>
      <c r="TGS86" s="4"/>
      <c r="TGT86" s="4"/>
      <c r="TGU86" s="4"/>
      <c r="TGV86" s="4"/>
      <c r="TGW86" s="4"/>
      <c r="TGX86" s="4"/>
      <c r="TGY86" s="4"/>
      <c r="TGZ86" s="4"/>
      <c r="THA86" s="4"/>
      <c r="THB86" s="4"/>
      <c r="THC86" s="4"/>
      <c r="THD86" s="4"/>
      <c r="THE86" s="4"/>
      <c r="THF86" s="4"/>
      <c r="THG86" s="4"/>
      <c r="THH86" s="4"/>
      <c r="THI86" s="4"/>
      <c r="THJ86" s="4"/>
      <c r="THK86" s="4"/>
      <c r="THL86" s="4"/>
      <c r="THM86" s="4"/>
      <c r="THN86" s="4"/>
      <c r="THO86" s="4"/>
      <c r="THP86" s="4"/>
      <c r="THQ86" s="4"/>
      <c r="THR86" s="4"/>
      <c r="THS86" s="4"/>
      <c r="THT86" s="4"/>
      <c r="THU86" s="4"/>
      <c r="THV86" s="4"/>
      <c r="THW86" s="4"/>
      <c r="THX86" s="4"/>
      <c r="THY86" s="4"/>
      <c r="THZ86" s="4"/>
      <c r="TIA86" s="4"/>
      <c r="TIB86" s="4"/>
      <c r="TIC86" s="4"/>
      <c r="TID86" s="4"/>
      <c r="TIE86" s="4"/>
      <c r="TIF86" s="4"/>
      <c r="TIG86" s="4"/>
      <c r="TIH86" s="4"/>
      <c r="TII86" s="4"/>
      <c r="TIJ86" s="4"/>
      <c r="TIK86" s="4"/>
      <c r="TIL86" s="4"/>
      <c r="TIM86" s="4"/>
      <c r="TIN86" s="4"/>
      <c r="TIO86" s="4"/>
      <c r="TIP86" s="4"/>
      <c r="TIQ86" s="4"/>
      <c r="TIR86" s="4"/>
      <c r="TIS86" s="4"/>
      <c r="TIT86" s="4"/>
      <c r="TIU86" s="4"/>
      <c r="TIV86" s="4"/>
      <c r="TIW86" s="4"/>
      <c r="TIX86" s="4"/>
      <c r="TIY86" s="4"/>
      <c r="TIZ86" s="4"/>
      <c r="TJA86" s="4"/>
      <c r="TJB86" s="4"/>
      <c r="TJC86" s="4"/>
      <c r="TJD86" s="4"/>
      <c r="TJE86" s="4"/>
      <c r="TJF86" s="4"/>
      <c r="TJG86" s="4"/>
      <c r="TJH86" s="4"/>
      <c r="TJI86" s="4"/>
      <c r="TJJ86" s="4"/>
      <c r="TJK86" s="4"/>
      <c r="TJL86" s="4"/>
      <c r="TJM86" s="4"/>
      <c r="TJN86" s="4"/>
      <c r="TJO86" s="4"/>
      <c r="TJP86" s="4"/>
      <c r="TJQ86" s="4"/>
      <c r="TJR86" s="4"/>
      <c r="TJS86" s="4"/>
      <c r="TJT86" s="4"/>
      <c r="TJU86" s="4"/>
      <c r="TJV86" s="4"/>
      <c r="TJW86" s="4"/>
      <c r="TJX86" s="4"/>
      <c r="TJY86" s="4"/>
      <c r="TJZ86" s="4"/>
      <c r="TKA86" s="4"/>
      <c r="TKB86" s="4"/>
      <c r="TKC86" s="4"/>
      <c r="TKD86" s="4"/>
      <c r="TKE86" s="4"/>
      <c r="TKF86" s="4"/>
      <c r="TKG86" s="4"/>
      <c r="TKH86" s="4"/>
      <c r="TKI86" s="4"/>
      <c r="TKJ86" s="4"/>
      <c r="TKK86" s="4"/>
      <c r="TKL86" s="4"/>
      <c r="TKM86" s="4"/>
      <c r="TKN86" s="4"/>
      <c r="TKO86" s="4"/>
      <c r="TKP86" s="4"/>
      <c r="TKQ86" s="4"/>
      <c r="TKR86" s="4"/>
      <c r="TKS86" s="4"/>
      <c r="TKT86" s="4"/>
      <c r="TKU86" s="4"/>
      <c r="TKV86" s="4"/>
      <c r="TKW86" s="4"/>
      <c r="TKX86" s="4"/>
      <c r="TKY86" s="4"/>
      <c r="TKZ86" s="4"/>
      <c r="TLA86" s="4"/>
      <c r="TLB86" s="4"/>
      <c r="TLC86" s="4"/>
      <c r="TLD86" s="4"/>
      <c r="TLE86" s="4"/>
      <c r="TLF86" s="4"/>
      <c r="TLG86" s="4"/>
      <c r="TLH86" s="4"/>
      <c r="TLI86" s="4"/>
      <c r="TLJ86" s="4"/>
      <c r="TLK86" s="4"/>
      <c r="TLL86" s="4"/>
      <c r="TLM86" s="4"/>
      <c r="TLN86" s="4"/>
      <c r="TLO86" s="4"/>
      <c r="TLP86" s="4"/>
      <c r="TLQ86" s="4"/>
      <c r="TLR86" s="4"/>
      <c r="TLS86" s="4"/>
      <c r="TLT86" s="4"/>
      <c r="TLU86" s="4"/>
      <c r="TLV86" s="4"/>
      <c r="TLW86" s="4"/>
      <c r="TLX86" s="4"/>
      <c r="TLY86" s="4"/>
      <c r="TLZ86" s="4"/>
      <c r="TMA86" s="4"/>
      <c r="TMB86" s="4"/>
      <c r="TMC86" s="4"/>
      <c r="TMD86" s="4"/>
      <c r="TME86" s="4"/>
      <c r="TMF86" s="4"/>
      <c r="TMG86" s="4"/>
      <c r="TMH86" s="4"/>
      <c r="TMI86" s="4"/>
      <c r="TMJ86" s="4"/>
      <c r="TMK86" s="4"/>
      <c r="TML86" s="4"/>
      <c r="TMM86" s="4"/>
      <c r="TMN86" s="4"/>
      <c r="TMO86" s="4"/>
      <c r="TMP86" s="4"/>
      <c r="TMQ86" s="4"/>
      <c r="TMR86" s="4"/>
      <c r="TMS86" s="4"/>
      <c r="TMT86" s="4"/>
      <c r="TMU86" s="4"/>
      <c r="TMV86" s="4"/>
      <c r="TMW86" s="4"/>
      <c r="TMX86" s="4"/>
      <c r="TMY86" s="4"/>
      <c r="TMZ86" s="4"/>
      <c r="TNA86" s="4"/>
      <c r="TNB86" s="4"/>
      <c r="TNC86" s="4"/>
      <c r="TND86" s="4"/>
      <c r="TNE86" s="4"/>
      <c r="TNF86" s="4"/>
      <c r="TNG86" s="4"/>
      <c r="TNH86" s="4"/>
      <c r="TNI86" s="4"/>
      <c r="TNJ86" s="4"/>
      <c r="TNK86" s="4"/>
      <c r="TNL86" s="4"/>
      <c r="TNM86" s="4"/>
      <c r="TNN86" s="4"/>
      <c r="TNO86" s="4"/>
      <c r="TNP86" s="4"/>
      <c r="TNQ86" s="4"/>
      <c r="TNR86" s="4"/>
      <c r="TNS86" s="4"/>
      <c r="TNT86" s="4"/>
      <c r="TNU86" s="4"/>
      <c r="TNV86" s="4"/>
      <c r="TNW86" s="4"/>
      <c r="TNX86" s="4"/>
      <c r="TNY86" s="4"/>
      <c r="TNZ86" s="4"/>
      <c r="TOA86" s="4"/>
      <c r="TOB86" s="4"/>
      <c r="TOC86" s="4"/>
      <c r="TOD86" s="4"/>
      <c r="TOE86" s="4"/>
      <c r="TOF86" s="4"/>
      <c r="TOG86" s="4"/>
      <c r="TOH86" s="4"/>
      <c r="TOI86" s="4"/>
      <c r="TOJ86" s="4"/>
      <c r="TOK86" s="4"/>
      <c r="TOL86" s="4"/>
      <c r="TOM86" s="4"/>
      <c r="TON86" s="4"/>
      <c r="TOO86" s="4"/>
      <c r="TOP86" s="4"/>
      <c r="TOQ86" s="4"/>
      <c r="TOR86" s="4"/>
      <c r="TOS86" s="4"/>
      <c r="TOT86" s="4"/>
      <c r="TOU86" s="4"/>
      <c r="TOV86" s="4"/>
      <c r="TOW86" s="4"/>
      <c r="TOX86" s="4"/>
      <c r="TOY86" s="4"/>
      <c r="TOZ86" s="4"/>
      <c r="TPA86" s="4"/>
      <c r="TPB86" s="4"/>
      <c r="TPC86" s="4"/>
      <c r="TPD86" s="4"/>
      <c r="TPE86" s="4"/>
      <c r="TPF86" s="4"/>
      <c r="TPG86" s="4"/>
      <c r="TPH86" s="4"/>
      <c r="TPI86" s="4"/>
      <c r="TPJ86" s="4"/>
      <c r="TPK86" s="4"/>
      <c r="TPL86" s="4"/>
      <c r="TPM86" s="4"/>
      <c r="TPN86" s="4"/>
      <c r="TPO86" s="4"/>
      <c r="TPP86" s="4"/>
      <c r="TPQ86" s="4"/>
      <c r="TPR86" s="4"/>
      <c r="TPS86" s="4"/>
      <c r="TPT86" s="4"/>
      <c r="TPU86" s="4"/>
      <c r="TPV86" s="4"/>
      <c r="TPW86" s="4"/>
      <c r="TPX86" s="4"/>
      <c r="TPY86" s="4"/>
      <c r="TPZ86" s="4"/>
      <c r="TQA86" s="4"/>
      <c r="TQB86" s="4"/>
      <c r="TQC86" s="4"/>
      <c r="TQD86" s="4"/>
      <c r="TQE86" s="4"/>
      <c r="TQF86" s="4"/>
      <c r="TQG86" s="4"/>
      <c r="TQH86" s="4"/>
      <c r="TQI86" s="4"/>
      <c r="TQJ86" s="4"/>
      <c r="TQK86" s="4"/>
      <c r="TQL86" s="4"/>
      <c r="TQM86" s="4"/>
      <c r="TQN86" s="4"/>
      <c r="TQO86" s="4"/>
      <c r="TQP86" s="4"/>
      <c r="TQQ86" s="4"/>
      <c r="TQR86" s="4"/>
      <c r="TQS86" s="4"/>
      <c r="TQT86" s="4"/>
      <c r="TQU86" s="4"/>
      <c r="TQV86" s="4"/>
      <c r="TQW86" s="4"/>
      <c r="TQX86" s="4"/>
      <c r="TQY86" s="4"/>
      <c r="TQZ86" s="4"/>
      <c r="TRA86" s="4"/>
      <c r="TRB86" s="4"/>
      <c r="TRC86" s="4"/>
      <c r="TRD86" s="4"/>
      <c r="TRE86" s="4"/>
      <c r="TRF86" s="4"/>
      <c r="TRG86" s="4"/>
      <c r="TRH86" s="4"/>
      <c r="TRI86" s="4"/>
      <c r="TRJ86" s="4"/>
      <c r="TRK86" s="4"/>
      <c r="TRL86" s="4"/>
      <c r="TRM86" s="4"/>
      <c r="TRN86" s="4"/>
      <c r="TRO86" s="4"/>
      <c r="TRP86" s="4"/>
      <c r="TRQ86" s="4"/>
      <c r="TRR86" s="4"/>
      <c r="TRS86" s="4"/>
      <c r="TRT86" s="4"/>
      <c r="TRU86" s="4"/>
      <c r="TRV86" s="4"/>
      <c r="TRW86" s="4"/>
      <c r="TRX86" s="4"/>
      <c r="TRY86" s="4"/>
      <c r="TRZ86" s="4"/>
      <c r="TSA86" s="4"/>
      <c r="TSB86" s="4"/>
      <c r="TSC86" s="4"/>
      <c r="TSD86" s="4"/>
      <c r="TSE86" s="4"/>
      <c r="TSF86" s="4"/>
      <c r="TSG86" s="4"/>
      <c r="TSH86" s="4"/>
      <c r="TSI86" s="4"/>
      <c r="TSJ86" s="4"/>
      <c r="TSK86" s="4"/>
      <c r="TSL86" s="4"/>
      <c r="TSM86" s="4"/>
      <c r="TSN86" s="4"/>
      <c r="TSO86" s="4"/>
      <c r="TSP86" s="4"/>
      <c r="TSQ86" s="4"/>
      <c r="TSR86" s="4"/>
      <c r="TSS86" s="4"/>
      <c r="TST86" s="4"/>
      <c r="TSU86" s="4"/>
      <c r="TSV86" s="4"/>
      <c r="TSW86" s="4"/>
      <c r="TSX86" s="4"/>
      <c r="TSY86" s="4"/>
      <c r="TSZ86" s="4"/>
      <c r="TTA86" s="4"/>
      <c r="TTB86" s="4"/>
      <c r="TTC86" s="4"/>
      <c r="TTD86" s="4"/>
      <c r="TTE86" s="4"/>
      <c r="TTF86" s="4"/>
      <c r="TTG86" s="4"/>
      <c r="TTH86" s="4"/>
      <c r="TTI86" s="4"/>
      <c r="TTJ86" s="4"/>
      <c r="TTK86" s="4"/>
      <c r="TTL86" s="4"/>
      <c r="TTM86" s="4"/>
      <c r="TTN86" s="4"/>
      <c r="TTO86" s="4"/>
      <c r="TTP86" s="4"/>
      <c r="TTQ86" s="4"/>
      <c r="TTR86" s="4"/>
      <c r="TTS86" s="4"/>
      <c r="TTT86" s="4"/>
      <c r="TTU86" s="4"/>
      <c r="TTV86" s="4"/>
      <c r="TTW86" s="4"/>
      <c r="TTX86" s="4"/>
      <c r="TTY86" s="4"/>
      <c r="TTZ86" s="4"/>
      <c r="TUA86" s="4"/>
      <c r="TUB86" s="4"/>
      <c r="TUC86" s="4"/>
      <c r="TUD86" s="4"/>
      <c r="TUE86" s="4"/>
      <c r="TUF86" s="4"/>
      <c r="TUG86" s="4"/>
      <c r="TUH86" s="4"/>
      <c r="TUI86" s="4"/>
      <c r="TUJ86" s="4"/>
      <c r="TUK86" s="4"/>
      <c r="TUL86" s="4"/>
      <c r="TUM86" s="4"/>
      <c r="TUN86" s="4"/>
      <c r="TUO86" s="4"/>
      <c r="TUP86" s="4"/>
      <c r="TUQ86" s="4"/>
      <c r="TUR86" s="4"/>
      <c r="TUS86" s="4"/>
      <c r="TUT86" s="4"/>
      <c r="TUU86" s="4"/>
      <c r="TUV86" s="4"/>
      <c r="TUW86" s="4"/>
      <c r="TUX86" s="4"/>
      <c r="TUY86" s="4"/>
      <c r="TUZ86" s="4"/>
      <c r="TVA86" s="4"/>
      <c r="TVB86" s="4"/>
      <c r="TVC86" s="4"/>
      <c r="TVD86" s="4"/>
      <c r="TVE86" s="4"/>
      <c r="TVF86" s="4"/>
      <c r="TVG86" s="4"/>
      <c r="TVH86" s="4"/>
      <c r="TVI86" s="4"/>
      <c r="TVJ86" s="4"/>
      <c r="TVK86" s="4"/>
      <c r="TVL86" s="4"/>
      <c r="TVM86" s="4"/>
      <c r="TVN86" s="4"/>
      <c r="TVO86" s="4"/>
      <c r="TVP86" s="4"/>
      <c r="TVQ86" s="4"/>
      <c r="TVR86" s="4"/>
      <c r="TVS86" s="4"/>
      <c r="TVT86" s="4"/>
      <c r="TVU86" s="4"/>
      <c r="TVV86" s="4"/>
      <c r="TVW86" s="4"/>
      <c r="TVX86" s="4"/>
      <c r="TVY86" s="4"/>
      <c r="TVZ86" s="4"/>
      <c r="TWA86" s="4"/>
      <c r="TWB86" s="4"/>
      <c r="TWC86" s="4"/>
      <c r="TWD86" s="4"/>
      <c r="TWE86" s="4"/>
      <c r="TWF86" s="4"/>
      <c r="TWG86" s="4"/>
      <c r="TWH86" s="4"/>
      <c r="TWI86" s="4"/>
      <c r="TWJ86" s="4"/>
      <c r="TWK86" s="4"/>
      <c r="TWL86" s="4"/>
      <c r="TWM86" s="4"/>
      <c r="TWN86" s="4"/>
      <c r="TWO86" s="4"/>
      <c r="TWP86" s="4"/>
      <c r="TWQ86" s="4"/>
      <c r="TWR86" s="4"/>
      <c r="TWS86" s="4"/>
      <c r="TWT86" s="4"/>
      <c r="TWU86" s="4"/>
      <c r="TWV86" s="4"/>
      <c r="TWW86" s="4"/>
      <c r="TWX86" s="4"/>
      <c r="TWY86" s="4"/>
      <c r="TWZ86" s="4"/>
      <c r="TXA86" s="4"/>
      <c r="TXB86" s="4"/>
      <c r="TXC86" s="4"/>
      <c r="TXD86" s="4"/>
      <c r="TXE86" s="4"/>
      <c r="TXF86" s="4"/>
      <c r="TXG86" s="4"/>
      <c r="TXH86" s="4"/>
      <c r="TXI86" s="4"/>
      <c r="TXJ86" s="4"/>
      <c r="TXK86" s="4"/>
      <c r="TXL86" s="4"/>
      <c r="TXM86" s="4"/>
      <c r="TXN86" s="4"/>
      <c r="TXO86" s="4"/>
      <c r="TXP86" s="4"/>
      <c r="TXQ86" s="4"/>
      <c r="TXR86" s="4"/>
      <c r="TXS86" s="4"/>
      <c r="TXT86" s="4"/>
      <c r="TXU86" s="4"/>
      <c r="TXV86" s="4"/>
      <c r="TXW86" s="4"/>
      <c r="TXX86" s="4"/>
      <c r="TXY86" s="4"/>
      <c r="TXZ86" s="4"/>
      <c r="TYA86" s="4"/>
      <c r="TYB86" s="4"/>
      <c r="TYC86" s="4"/>
      <c r="TYD86" s="4"/>
      <c r="TYE86" s="4"/>
      <c r="TYF86" s="4"/>
      <c r="TYG86" s="4"/>
      <c r="TYH86" s="4"/>
      <c r="TYI86" s="4"/>
      <c r="TYJ86" s="4"/>
      <c r="TYK86" s="4"/>
      <c r="TYL86" s="4"/>
      <c r="TYM86" s="4"/>
      <c r="TYN86" s="4"/>
      <c r="TYO86" s="4"/>
      <c r="TYP86" s="4"/>
      <c r="TYQ86" s="4"/>
      <c r="TYR86" s="4"/>
      <c r="TYS86" s="4"/>
      <c r="TYT86" s="4"/>
      <c r="TYU86" s="4"/>
      <c r="TYV86" s="4"/>
      <c r="TYW86" s="4"/>
      <c r="TYX86" s="4"/>
      <c r="TYY86" s="4"/>
      <c r="TYZ86" s="4"/>
      <c r="TZA86" s="4"/>
      <c r="TZB86" s="4"/>
      <c r="TZC86" s="4"/>
      <c r="TZD86" s="4"/>
      <c r="TZE86" s="4"/>
      <c r="TZF86" s="4"/>
      <c r="TZG86" s="4"/>
      <c r="TZH86" s="4"/>
      <c r="TZI86" s="4"/>
      <c r="TZJ86" s="4"/>
      <c r="TZK86" s="4"/>
      <c r="TZL86" s="4"/>
      <c r="TZM86" s="4"/>
      <c r="TZN86" s="4"/>
      <c r="TZO86" s="4"/>
      <c r="TZP86" s="4"/>
      <c r="TZQ86" s="4"/>
      <c r="TZR86" s="4"/>
      <c r="TZS86" s="4"/>
      <c r="TZT86" s="4"/>
      <c r="TZU86" s="4"/>
      <c r="TZV86" s="4"/>
      <c r="TZW86" s="4"/>
      <c r="TZX86" s="4"/>
      <c r="TZY86" s="4"/>
      <c r="TZZ86" s="4"/>
      <c r="UAA86" s="4"/>
      <c r="UAB86" s="4"/>
      <c r="UAC86" s="4"/>
      <c r="UAD86" s="4"/>
      <c r="UAE86" s="4"/>
      <c r="UAF86" s="4"/>
      <c r="UAG86" s="4"/>
      <c r="UAH86" s="4"/>
      <c r="UAI86" s="4"/>
      <c r="UAJ86" s="4"/>
      <c r="UAK86" s="4"/>
      <c r="UAL86" s="4"/>
      <c r="UAM86" s="4"/>
      <c r="UAN86" s="4"/>
      <c r="UAO86" s="4"/>
      <c r="UAP86" s="4"/>
      <c r="UAQ86" s="4"/>
      <c r="UAR86" s="4"/>
      <c r="UAS86" s="4"/>
      <c r="UAT86" s="4"/>
      <c r="UAU86" s="4"/>
      <c r="UAV86" s="4"/>
      <c r="UAW86" s="4"/>
      <c r="UAX86" s="4"/>
      <c r="UAY86" s="4"/>
      <c r="UAZ86" s="4"/>
      <c r="UBA86" s="4"/>
      <c r="UBB86" s="4"/>
      <c r="UBC86" s="4"/>
      <c r="UBD86" s="4"/>
      <c r="UBE86" s="4"/>
      <c r="UBF86" s="4"/>
      <c r="UBG86" s="4"/>
      <c r="UBH86" s="4"/>
      <c r="UBI86" s="4"/>
      <c r="UBJ86" s="4"/>
      <c r="UBK86" s="4"/>
      <c r="UBL86" s="4"/>
      <c r="UBM86" s="4"/>
      <c r="UBN86" s="4"/>
      <c r="UBO86" s="4"/>
      <c r="UBP86" s="4"/>
      <c r="UBQ86" s="4"/>
      <c r="UBR86" s="4"/>
      <c r="UBS86" s="4"/>
      <c r="UBT86" s="4"/>
      <c r="UBU86" s="4"/>
      <c r="UBV86" s="4"/>
      <c r="UBW86" s="4"/>
      <c r="UBX86" s="4"/>
      <c r="UBY86" s="4"/>
      <c r="UBZ86" s="4"/>
      <c r="UCA86" s="4"/>
      <c r="UCB86" s="4"/>
      <c r="UCC86" s="4"/>
      <c r="UCD86" s="4"/>
      <c r="UCE86" s="4"/>
      <c r="UCF86" s="4"/>
      <c r="UCG86" s="4"/>
      <c r="UCH86" s="4"/>
      <c r="UCI86" s="4"/>
      <c r="UCJ86" s="4"/>
      <c r="UCK86" s="4"/>
      <c r="UCL86" s="4"/>
      <c r="UCM86" s="4"/>
      <c r="UCN86" s="4"/>
      <c r="UCO86" s="4"/>
      <c r="UCP86" s="4"/>
      <c r="UCQ86" s="4"/>
      <c r="UCR86" s="4"/>
      <c r="UCS86" s="4"/>
      <c r="UCT86" s="4"/>
      <c r="UCU86" s="4"/>
      <c r="UCV86" s="4"/>
      <c r="UCW86" s="4"/>
      <c r="UCX86" s="4"/>
      <c r="UCY86" s="4"/>
      <c r="UCZ86" s="4"/>
      <c r="UDA86" s="4"/>
      <c r="UDB86" s="4"/>
      <c r="UDC86" s="4"/>
      <c r="UDD86" s="4"/>
      <c r="UDE86" s="4"/>
      <c r="UDF86" s="4"/>
      <c r="UDG86" s="4"/>
      <c r="UDH86" s="4"/>
      <c r="UDI86" s="4"/>
      <c r="UDJ86" s="4"/>
      <c r="UDK86" s="4"/>
      <c r="UDL86" s="4"/>
      <c r="UDM86" s="4"/>
      <c r="UDN86" s="4"/>
      <c r="UDO86" s="4"/>
      <c r="UDP86" s="4"/>
      <c r="UDQ86" s="4"/>
      <c r="UDR86" s="4"/>
      <c r="UDS86" s="4"/>
      <c r="UDT86" s="4"/>
      <c r="UDU86" s="4"/>
      <c r="UDV86" s="4"/>
      <c r="UDW86" s="4"/>
      <c r="UDX86" s="4"/>
      <c r="UDY86" s="4"/>
      <c r="UDZ86" s="4"/>
      <c r="UEA86" s="4"/>
      <c r="UEB86" s="4"/>
      <c r="UEC86" s="4"/>
      <c r="UED86" s="4"/>
      <c r="UEE86" s="4"/>
      <c r="UEF86" s="4"/>
      <c r="UEG86" s="4"/>
      <c r="UEH86" s="4"/>
      <c r="UEI86" s="4"/>
      <c r="UEJ86" s="4"/>
      <c r="UEK86" s="4"/>
      <c r="UEL86" s="4"/>
      <c r="UEM86" s="4"/>
      <c r="UEN86" s="4"/>
      <c r="UEO86" s="4"/>
      <c r="UEP86" s="4"/>
      <c r="UEQ86" s="4"/>
      <c r="UER86" s="4"/>
      <c r="UES86" s="4"/>
      <c r="UET86" s="4"/>
      <c r="UEU86" s="4"/>
      <c r="UEV86" s="4"/>
      <c r="UEW86" s="4"/>
      <c r="UEX86" s="4"/>
      <c r="UEY86" s="4"/>
      <c r="UEZ86" s="4"/>
      <c r="UFA86" s="4"/>
      <c r="UFB86" s="4"/>
      <c r="UFC86" s="4"/>
      <c r="UFD86" s="4"/>
      <c r="UFE86" s="4"/>
      <c r="UFF86" s="4"/>
      <c r="UFG86" s="4"/>
      <c r="UFH86" s="4"/>
      <c r="UFI86" s="4"/>
      <c r="UFJ86" s="4"/>
      <c r="UFK86" s="4"/>
      <c r="UFL86" s="4"/>
      <c r="UFM86" s="4"/>
      <c r="UFN86" s="4"/>
      <c r="UFO86" s="4"/>
      <c r="UFP86" s="4"/>
      <c r="UFQ86" s="4"/>
      <c r="UFR86" s="4"/>
      <c r="UFS86" s="4"/>
      <c r="UFT86" s="4"/>
      <c r="UFU86" s="4"/>
      <c r="UFV86" s="4"/>
      <c r="UFW86" s="4"/>
      <c r="UFX86" s="4"/>
      <c r="UFY86" s="4"/>
      <c r="UFZ86" s="4"/>
      <c r="UGA86" s="4"/>
      <c r="UGB86" s="4"/>
      <c r="UGC86" s="4"/>
      <c r="UGD86" s="4"/>
      <c r="UGE86" s="4"/>
      <c r="UGF86" s="4"/>
      <c r="UGG86" s="4"/>
      <c r="UGH86" s="4"/>
      <c r="UGI86" s="4"/>
      <c r="UGJ86" s="4"/>
      <c r="UGK86" s="4"/>
      <c r="UGL86" s="4"/>
      <c r="UGM86" s="4"/>
      <c r="UGN86" s="4"/>
      <c r="UGO86" s="4"/>
      <c r="UGP86" s="4"/>
      <c r="UGQ86" s="4"/>
      <c r="UGR86" s="4"/>
      <c r="UGS86" s="4"/>
      <c r="UGT86" s="4"/>
      <c r="UGU86" s="4"/>
      <c r="UGV86" s="4"/>
      <c r="UGW86" s="4"/>
      <c r="UGX86" s="4"/>
      <c r="UGY86" s="4"/>
      <c r="UGZ86" s="4"/>
      <c r="UHA86" s="4"/>
      <c r="UHB86" s="4"/>
      <c r="UHC86" s="4"/>
      <c r="UHD86" s="4"/>
      <c r="UHE86" s="4"/>
      <c r="UHF86" s="4"/>
      <c r="UHG86" s="4"/>
      <c r="UHH86" s="4"/>
      <c r="UHI86" s="4"/>
      <c r="UHJ86" s="4"/>
      <c r="UHK86" s="4"/>
      <c r="UHL86" s="4"/>
      <c r="UHM86" s="4"/>
      <c r="UHN86" s="4"/>
      <c r="UHO86" s="4"/>
      <c r="UHP86" s="4"/>
      <c r="UHQ86" s="4"/>
      <c r="UHR86" s="4"/>
      <c r="UHS86" s="4"/>
      <c r="UHT86" s="4"/>
      <c r="UHU86" s="4"/>
      <c r="UHV86" s="4"/>
      <c r="UHW86" s="4"/>
      <c r="UHX86" s="4"/>
      <c r="UHY86" s="4"/>
      <c r="UHZ86" s="4"/>
      <c r="UIA86" s="4"/>
      <c r="UIB86" s="4"/>
      <c r="UIC86" s="4"/>
      <c r="UID86" s="4"/>
      <c r="UIE86" s="4"/>
      <c r="UIF86" s="4"/>
      <c r="UIG86" s="4"/>
      <c r="UIH86" s="4"/>
      <c r="UII86" s="4"/>
      <c r="UIJ86" s="4"/>
      <c r="UIK86" s="4"/>
      <c r="UIL86" s="4"/>
      <c r="UIM86" s="4"/>
      <c r="UIN86" s="4"/>
      <c r="UIO86" s="4"/>
      <c r="UIP86" s="4"/>
      <c r="UIQ86" s="4"/>
      <c r="UIR86" s="4"/>
      <c r="UIS86" s="4"/>
      <c r="UIT86" s="4"/>
      <c r="UIU86" s="4"/>
      <c r="UIV86" s="4"/>
      <c r="UIW86" s="4"/>
      <c r="UIX86" s="4"/>
      <c r="UIY86" s="4"/>
      <c r="UIZ86" s="4"/>
      <c r="UJA86" s="4"/>
      <c r="UJB86" s="4"/>
      <c r="UJC86" s="4"/>
      <c r="UJD86" s="4"/>
      <c r="UJE86" s="4"/>
      <c r="UJF86" s="4"/>
      <c r="UJG86" s="4"/>
      <c r="UJH86" s="4"/>
      <c r="UJI86" s="4"/>
      <c r="UJJ86" s="4"/>
      <c r="UJK86" s="4"/>
      <c r="UJL86" s="4"/>
      <c r="UJM86" s="4"/>
      <c r="UJN86" s="4"/>
      <c r="UJO86" s="4"/>
      <c r="UJP86" s="4"/>
      <c r="UJQ86" s="4"/>
      <c r="UJR86" s="4"/>
      <c r="UJS86" s="4"/>
      <c r="UJT86" s="4"/>
      <c r="UJU86" s="4"/>
      <c r="UJV86" s="4"/>
      <c r="UJW86" s="4"/>
      <c r="UJX86" s="4"/>
      <c r="UJY86" s="4"/>
      <c r="UJZ86" s="4"/>
      <c r="UKA86" s="4"/>
      <c r="UKB86" s="4"/>
      <c r="UKC86" s="4"/>
      <c r="UKD86" s="4"/>
      <c r="UKE86" s="4"/>
      <c r="UKF86" s="4"/>
      <c r="UKG86" s="4"/>
      <c r="UKH86" s="4"/>
      <c r="UKI86" s="4"/>
      <c r="UKJ86" s="4"/>
      <c r="UKK86" s="4"/>
      <c r="UKL86" s="4"/>
      <c r="UKM86" s="4"/>
      <c r="UKN86" s="4"/>
      <c r="UKO86" s="4"/>
      <c r="UKP86" s="4"/>
      <c r="UKQ86" s="4"/>
      <c r="UKR86" s="4"/>
      <c r="UKS86" s="4"/>
      <c r="UKT86" s="4"/>
      <c r="UKU86" s="4"/>
      <c r="UKV86" s="4"/>
      <c r="UKW86" s="4"/>
      <c r="UKX86" s="4"/>
      <c r="UKY86" s="4"/>
      <c r="UKZ86" s="4"/>
      <c r="ULA86" s="4"/>
      <c r="ULB86" s="4"/>
      <c r="ULC86" s="4"/>
      <c r="ULD86" s="4"/>
      <c r="ULE86" s="4"/>
      <c r="ULF86" s="4"/>
      <c r="ULG86" s="4"/>
      <c r="ULH86" s="4"/>
      <c r="ULI86" s="4"/>
      <c r="ULJ86" s="4"/>
      <c r="ULK86" s="4"/>
      <c r="ULL86" s="4"/>
      <c r="ULM86" s="4"/>
      <c r="ULN86" s="4"/>
      <c r="ULO86" s="4"/>
      <c r="ULP86" s="4"/>
      <c r="ULQ86" s="4"/>
      <c r="ULR86" s="4"/>
      <c r="ULS86" s="4"/>
      <c r="ULT86" s="4"/>
      <c r="ULU86" s="4"/>
      <c r="ULV86" s="4"/>
      <c r="ULW86" s="4"/>
      <c r="ULX86" s="4"/>
      <c r="ULY86" s="4"/>
      <c r="ULZ86" s="4"/>
      <c r="UMA86" s="4"/>
      <c r="UMB86" s="4"/>
      <c r="UMC86" s="4"/>
      <c r="UMD86" s="4"/>
      <c r="UME86" s="4"/>
      <c r="UMF86" s="4"/>
      <c r="UMG86" s="4"/>
      <c r="UMH86" s="4"/>
      <c r="UMI86" s="4"/>
      <c r="UMJ86" s="4"/>
      <c r="UMK86" s="4"/>
      <c r="UML86" s="4"/>
      <c r="UMM86" s="4"/>
      <c r="UMN86" s="4"/>
      <c r="UMO86" s="4"/>
      <c r="UMP86" s="4"/>
      <c r="UMQ86" s="4"/>
      <c r="UMR86" s="4"/>
      <c r="UMS86" s="4"/>
      <c r="UMT86" s="4"/>
      <c r="UMU86" s="4"/>
      <c r="UMV86" s="4"/>
      <c r="UMW86" s="4"/>
      <c r="UMX86" s="4"/>
      <c r="UMY86" s="4"/>
      <c r="UMZ86" s="4"/>
      <c r="UNA86" s="4"/>
      <c r="UNB86" s="4"/>
      <c r="UNC86" s="4"/>
      <c r="UND86" s="4"/>
      <c r="UNE86" s="4"/>
      <c r="UNF86" s="4"/>
      <c r="UNG86" s="4"/>
      <c r="UNH86" s="4"/>
      <c r="UNI86" s="4"/>
      <c r="UNJ86" s="4"/>
      <c r="UNK86" s="4"/>
      <c r="UNL86" s="4"/>
      <c r="UNM86" s="4"/>
      <c r="UNN86" s="4"/>
      <c r="UNO86" s="4"/>
      <c r="UNP86" s="4"/>
      <c r="UNQ86" s="4"/>
      <c r="UNR86" s="4"/>
      <c r="UNS86" s="4"/>
      <c r="UNT86" s="4"/>
      <c r="UNU86" s="4"/>
      <c r="UNV86" s="4"/>
      <c r="UNW86" s="4"/>
      <c r="UNX86" s="4"/>
      <c r="UNY86" s="4"/>
      <c r="UNZ86" s="4"/>
      <c r="UOA86" s="4"/>
      <c r="UOB86" s="4"/>
      <c r="UOC86" s="4"/>
      <c r="UOD86" s="4"/>
      <c r="UOE86" s="4"/>
      <c r="UOF86" s="4"/>
      <c r="UOG86" s="4"/>
      <c r="UOH86" s="4"/>
      <c r="UOI86" s="4"/>
      <c r="UOJ86" s="4"/>
      <c r="UOK86" s="4"/>
      <c r="UOL86" s="4"/>
      <c r="UOM86" s="4"/>
      <c r="UON86" s="4"/>
      <c r="UOO86" s="4"/>
      <c r="UOP86" s="4"/>
      <c r="UOQ86" s="4"/>
      <c r="UOR86" s="4"/>
      <c r="UOS86" s="4"/>
      <c r="UOT86" s="4"/>
      <c r="UOU86" s="4"/>
      <c r="UOV86" s="4"/>
      <c r="UOW86" s="4"/>
      <c r="UOX86" s="4"/>
      <c r="UOY86" s="4"/>
      <c r="UOZ86" s="4"/>
      <c r="UPA86" s="4"/>
      <c r="UPB86" s="4"/>
      <c r="UPC86" s="4"/>
      <c r="UPD86" s="4"/>
      <c r="UPE86" s="4"/>
      <c r="UPF86" s="4"/>
      <c r="UPG86" s="4"/>
      <c r="UPH86" s="4"/>
      <c r="UPI86" s="4"/>
      <c r="UPJ86" s="4"/>
      <c r="UPK86" s="4"/>
      <c r="UPL86" s="4"/>
      <c r="UPM86" s="4"/>
      <c r="UPN86" s="4"/>
      <c r="UPO86" s="4"/>
      <c r="UPP86" s="4"/>
      <c r="UPQ86" s="4"/>
      <c r="UPR86" s="4"/>
      <c r="UPS86" s="4"/>
      <c r="UPT86" s="4"/>
      <c r="UPU86" s="4"/>
      <c r="UPV86" s="4"/>
      <c r="UPW86" s="4"/>
      <c r="UPX86" s="4"/>
      <c r="UPY86" s="4"/>
      <c r="UPZ86" s="4"/>
      <c r="UQA86" s="4"/>
      <c r="UQB86" s="4"/>
      <c r="UQC86" s="4"/>
      <c r="UQD86" s="4"/>
      <c r="UQE86" s="4"/>
      <c r="UQF86" s="4"/>
      <c r="UQG86" s="4"/>
      <c r="UQH86" s="4"/>
      <c r="UQI86" s="4"/>
      <c r="UQJ86" s="4"/>
      <c r="UQK86" s="4"/>
      <c r="UQL86" s="4"/>
      <c r="UQM86" s="4"/>
      <c r="UQN86" s="4"/>
      <c r="UQO86" s="4"/>
      <c r="UQP86" s="4"/>
      <c r="UQQ86" s="4"/>
      <c r="UQR86" s="4"/>
      <c r="UQS86" s="4"/>
      <c r="UQT86" s="4"/>
      <c r="UQU86" s="4"/>
      <c r="UQV86" s="4"/>
      <c r="UQW86" s="4"/>
      <c r="UQX86" s="4"/>
      <c r="UQY86" s="4"/>
      <c r="UQZ86" s="4"/>
      <c r="URA86" s="4"/>
      <c r="URB86" s="4"/>
      <c r="URC86" s="4"/>
      <c r="URD86" s="4"/>
      <c r="URE86" s="4"/>
      <c r="URF86" s="4"/>
      <c r="URG86" s="4"/>
      <c r="URH86" s="4"/>
      <c r="URI86" s="4"/>
      <c r="URJ86" s="4"/>
      <c r="URK86" s="4"/>
      <c r="URL86" s="4"/>
      <c r="URM86" s="4"/>
      <c r="URN86" s="4"/>
      <c r="URO86" s="4"/>
      <c r="URP86" s="4"/>
      <c r="URQ86" s="4"/>
      <c r="URR86" s="4"/>
      <c r="URS86" s="4"/>
      <c r="URT86" s="4"/>
      <c r="URU86" s="4"/>
      <c r="URV86" s="4"/>
      <c r="URW86" s="4"/>
      <c r="URX86" s="4"/>
      <c r="URY86" s="4"/>
      <c r="URZ86" s="4"/>
      <c r="USA86" s="4"/>
      <c r="USB86" s="4"/>
      <c r="USC86" s="4"/>
      <c r="USD86" s="4"/>
      <c r="USE86" s="4"/>
      <c r="USF86" s="4"/>
      <c r="USG86" s="4"/>
      <c r="USH86" s="4"/>
      <c r="USI86" s="4"/>
      <c r="USJ86" s="4"/>
      <c r="USK86" s="4"/>
      <c r="USL86" s="4"/>
      <c r="USM86" s="4"/>
      <c r="USN86" s="4"/>
      <c r="USO86" s="4"/>
      <c r="USP86" s="4"/>
      <c r="USQ86" s="4"/>
      <c r="USR86" s="4"/>
      <c r="USS86" s="4"/>
      <c r="UST86" s="4"/>
      <c r="USU86" s="4"/>
      <c r="USV86" s="4"/>
      <c r="USW86" s="4"/>
      <c r="USX86" s="4"/>
      <c r="USY86" s="4"/>
      <c r="USZ86" s="4"/>
      <c r="UTA86" s="4"/>
      <c r="UTB86" s="4"/>
      <c r="UTC86" s="4"/>
      <c r="UTD86" s="4"/>
      <c r="UTE86" s="4"/>
      <c r="UTF86" s="4"/>
      <c r="UTG86" s="4"/>
      <c r="UTH86" s="4"/>
      <c r="UTI86" s="4"/>
      <c r="UTJ86" s="4"/>
      <c r="UTK86" s="4"/>
      <c r="UTL86" s="4"/>
      <c r="UTM86" s="4"/>
      <c r="UTN86" s="4"/>
      <c r="UTO86" s="4"/>
      <c r="UTP86" s="4"/>
      <c r="UTQ86" s="4"/>
      <c r="UTR86" s="4"/>
      <c r="UTS86" s="4"/>
      <c r="UTT86" s="4"/>
      <c r="UTU86" s="4"/>
      <c r="UTV86" s="4"/>
      <c r="UTW86" s="4"/>
      <c r="UTX86" s="4"/>
      <c r="UTY86" s="4"/>
      <c r="UTZ86" s="4"/>
      <c r="UUA86" s="4"/>
      <c r="UUB86" s="4"/>
      <c r="UUC86" s="4"/>
      <c r="UUD86" s="4"/>
      <c r="UUE86" s="4"/>
      <c r="UUF86" s="4"/>
      <c r="UUG86" s="4"/>
      <c r="UUH86" s="4"/>
      <c r="UUI86" s="4"/>
      <c r="UUJ86" s="4"/>
      <c r="UUK86" s="4"/>
      <c r="UUL86" s="4"/>
      <c r="UUM86" s="4"/>
      <c r="UUN86" s="4"/>
      <c r="UUO86" s="4"/>
      <c r="UUP86" s="4"/>
      <c r="UUQ86" s="4"/>
      <c r="UUR86" s="4"/>
      <c r="UUS86" s="4"/>
      <c r="UUT86" s="4"/>
      <c r="UUU86" s="4"/>
      <c r="UUV86" s="4"/>
      <c r="UUW86" s="4"/>
      <c r="UUX86" s="4"/>
      <c r="UUY86" s="4"/>
      <c r="UUZ86" s="4"/>
      <c r="UVA86" s="4"/>
      <c r="UVB86" s="4"/>
      <c r="UVC86" s="4"/>
      <c r="UVD86" s="4"/>
      <c r="UVE86" s="4"/>
      <c r="UVF86" s="4"/>
      <c r="UVG86" s="4"/>
      <c r="UVH86" s="4"/>
      <c r="UVI86" s="4"/>
      <c r="UVJ86" s="4"/>
      <c r="UVK86" s="4"/>
      <c r="UVL86" s="4"/>
      <c r="UVM86" s="4"/>
      <c r="UVN86" s="4"/>
      <c r="UVO86" s="4"/>
      <c r="UVP86" s="4"/>
      <c r="UVQ86" s="4"/>
      <c r="UVR86" s="4"/>
      <c r="UVS86" s="4"/>
      <c r="UVT86" s="4"/>
      <c r="UVU86" s="4"/>
      <c r="UVV86" s="4"/>
      <c r="UVW86" s="4"/>
      <c r="UVX86" s="4"/>
      <c r="UVY86" s="4"/>
      <c r="UVZ86" s="4"/>
      <c r="UWA86" s="4"/>
      <c r="UWB86" s="4"/>
      <c r="UWC86" s="4"/>
      <c r="UWD86" s="4"/>
      <c r="UWE86" s="4"/>
      <c r="UWF86" s="4"/>
      <c r="UWG86" s="4"/>
      <c r="UWH86" s="4"/>
      <c r="UWI86" s="4"/>
      <c r="UWJ86" s="4"/>
      <c r="UWK86" s="4"/>
      <c r="UWL86" s="4"/>
      <c r="UWM86" s="4"/>
      <c r="UWN86" s="4"/>
      <c r="UWO86" s="4"/>
      <c r="UWP86" s="4"/>
      <c r="UWQ86" s="4"/>
      <c r="UWR86" s="4"/>
      <c r="UWS86" s="4"/>
      <c r="UWT86" s="4"/>
      <c r="UWU86" s="4"/>
      <c r="UWV86" s="4"/>
      <c r="UWW86" s="4"/>
      <c r="UWX86" s="4"/>
      <c r="UWY86" s="4"/>
      <c r="UWZ86" s="4"/>
      <c r="UXA86" s="4"/>
      <c r="UXB86" s="4"/>
      <c r="UXC86" s="4"/>
      <c r="UXD86" s="4"/>
      <c r="UXE86" s="4"/>
      <c r="UXF86" s="4"/>
      <c r="UXG86" s="4"/>
      <c r="UXH86" s="4"/>
      <c r="UXI86" s="4"/>
      <c r="UXJ86" s="4"/>
      <c r="UXK86" s="4"/>
      <c r="UXL86" s="4"/>
      <c r="UXM86" s="4"/>
      <c r="UXN86" s="4"/>
      <c r="UXO86" s="4"/>
      <c r="UXP86" s="4"/>
      <c r="UXQ86" s="4"/>
      <c r="UXR86" s="4"/>
      <c r="UXS86" s="4"/>
      <c r="UXT86" s="4"/>
      <c r="UXU86" s="4"/>
      <c r="UXV86" s="4"/>
      <c r="UXW86" s="4"/>
      <c r="UXX86" s="4"/>
      <c r="UXY86" s="4"/>
      <c r="UXZ86" s="4"/>
      <c r="UYA86" s="4"/>
      <c r="UYB86" s="4"/>
      <c r="UYC86" s="4"/>
      <c r="UYD86" s="4"/>
      <c r="UYE86" s="4"/>
      <c r="UYF86" s="4"/>
      <c r="UYG86" s="4"/>
      <c r="UYH86" s="4"/>
      <c r="UYI86" s="4"/>
      <c r="UYJ86" s="4"/>
      <c r="UYK86" s="4"/>
      <c r="UYL86" s="4"/>
      <c r="UYM86" s="4"/>
      <c r="UYN86" s="4"/>
      <c r="UYO86" s="4"/>
      <c r="UYP86" s="4"/>
      <c r="UYQ86" s="4"/>
      <c r="UYR86" s="4"/>
      <c r="UYS86" s="4"/>
      <c r="UYT86" s="4"/>
      <c r="UYU86" s="4"/>
      <c r="UYV86" s="4"/>
      <c r="UYW86" s="4"/>
      <c r="UYX86" s="4"/>
      <c r="UYY86" s="4"/>
      <c r="UYZ86" s="4"/>
      <c r="UZA86" s="4"/>
      <c r="UZB86" s="4"/>
      <c r="UZC86" s="4"/>
      <c r="UZD86" s="4"/>
      <c r="UZE86" s="4"/>
      <c r="UZF86" s="4"/>
      <c r="UZG86" s="4"/>
      <c r="UZH86" s="4"/>
      <c r="UZI86" s="4"/>
      <c r="UZJ86" s="4"/>
      <c r="UZK86" s="4"/>
      <c r="UZL86" s="4"/>
      <c r="UZM86" s="4"/>
      <c r="UZN86" s="4"/>
      <c r="UZO86" s="4"/>
      <c r="UZP86" s="4"/>
      <c r="UZQ86" s="4"/>
      <c r="UZR86" s="4"/>
      <c r="UZS86" s="4"/>
      <c r="UZT86" s="4"/>
      <c r="UZU86" s="4"/>
      <c r="UZV86" s="4"/>
      <c r="UZW86" s="4"/>
      <c r="UZX86" s="4"/>
      <c r="UZY86" s="4"/>
      <c r="UZZ86" s="4"/>
      <c r="VAA86" s="4"/>
      <c r="VAB86" s="4"/>
      <c r="VAC86" s="4"/>
      <c r="VAD86" s="4"/>
      <c r="VAE86" s="4"/>
      <c r="VAF86" s="4"/>
      <c r="VAG86" s="4"/>
      <c r="VAH86" s="4"/>
      <c r="VAI86" s="4"/>
      <c r="VAJ86" s="4"/>
      <c r="VAK86" s="4"/>
      <c r="VAL86" s="4"/>
      <c r="VAM86" s="4"/>
      <c r="VAN86" s="4"/>
      <c r="VAO86" s="4"/>
      <c r="VAP86" s="4"/>
      <c r="VAQ86" s="4"/>
      <c r="VAR86" s="4"/>
      <c r="VAS86" s="4"/>
      <c r="VAT86" s="4"/>
      <c r="VAU86" s="4"/>
      <c r="VAV86" s="4"/>
      <c r="VAW86" s="4"/>
      <c r="VAX86" s="4"/>
      <c r="VAY86" s="4"/>
      <c r="VAZ86" s="4"/>
      <c r="VBA86" s="4"/>
      <c r="VBB86" s="4"/>
      <c r="VBC86" s="4"/>
      <c r="VBD86" s="4"/>
      <c r="VBE86" s="4"/>
      <c r="VBF86" s="4"/>
      <c r="VBG86" s="4"/>
      <c r="VBH86" s="4"/>
      <c r="VBI86" s="4"/>
      <c r="VBJ86" s="4"/>
      <c r="VBK86" s="4"/>
      <c r="VBL86" s="4"/>
      <c r="VBM86" s="4"/>
      <c r="VBN86" s="4"/>
      <c r="VBO86" s="4"/>
      <c r="VBP86" s="4"/>
      <c r="VBQ86" s="4"/>
      <c r="VBR86" s="4"/>
      <c r="VBS86" s="4"/>
      <c r="VBT86" s="4"/>
      <c r="VBU86" s="4"/>
      <c r="VBV86" s="4"/>
      <c r="VBW86" s="4"/>
      <c r="VBX86" s="4"/>
      <c r="VBY86" s="4"/>
      <c r="VBZ86" s="4"/>
      <c r="VCA86" s="4"/>
      <c r="VCB86" s="4"/>
      <c r="VCC86" s="4"/>
      <c r="VCD86" s="4"/>
      <c r="VCE86" s="4"/>
      <c r="VCF86" s="4"/>
      <c r="VCG86" s="4"/>
      <c r="VCH86" s="4"/>
      <c r="VCI86" s="4"/>
      <c r="VCJ86" s="4"/>
      <c r="VCK86" s="4"/>
      <c r="VCL86" s="4"/>
      <c r="VCM86" s="4"/>
      <c r="VCN86" s="4"/>
      <c r="VCO86" s="4"/>
      <c r="VCP86" s="4"/>
      <c r="VCQ86" s="4"/>
      <c r="VCR86" s="4"/>
      <c r="VCS86" s="4"/>
      <c r="VCT86" s="4"/>
      <c r="VCU86" s="4"/>
      <c r="VCV86" s="4"/>
      <c r="VCW86" s="4"/>
      <c r="VCX86" s="4"/>
      <c r="VCY86" s="4"/>
      <c r="VCZ86" s="4"/>
      <c r="VDA86" s="4"/>
      <c r="VDB86" s="4"/>
      <c r="VDC86" s="4"/>
      <c r="VDD86" s="4"/>
      <c r="VDE86" s="4"/>
      <c r="VDF86" s="4"/>
      <c r="VDG86" s="4"/>
      <c r="VDH86" s="4"/>
      <c r="VDI86" s="4"/>
      <c r="VDJ86" s="4"/>
      <c r="VDK86" s="4"/>
      <c r="VDL86" s="4"/>
      <c r="VDM86" s="4"/>
      <c r="VDN86" s="4"/>
      <c r="VDO86" s="4"/>
      <c r="VDP86" s="4"/>
      <c r="VDQ86" s="4"/>
      <c r="VDR86" s="4"/>
      <c r="VDS86" s="4"/>
      <c r="VDT86" s="4"/>
      <c r="VDU86" s="4"/>
      <c r="VDV86" s="4"/>
      <c r="VDW86" s="4"/>
      <c r="VDX86" s="4"/>
      <c r="VDY86" s="4"/>
      <c r="VDZ86" s="4"/>
      <c r="VEA86" s="4"/>
      <c r="VEB86" s="4"/>
      <c r="VEC86" s="4"/>
      <c r="VED86" s="4"/>
      <c r="VEE86" s="4"/>
      <c r="VEF86" s="4"/>
      <c r="VEG86" s="4"/>
      <c r="VEH86" s="4"/>
      <c r="VEI86" s="4"/>
      <c r="VEJ86" s="4"/>
      <c r="VEK86" s="4"/>
      <c r="VEL86" s="4"/>
      <c r="VEM86" s="4"/>
      <c r="VEN86" s="4"/>
      <c r="VEO86" s="4"/>
      <c r="VEP86" s="4"/>
      <c r="VEQ86" s="4"/>
      <c r="VER86" s="4"/>
      <c r="VES86" s="4"/>
      <c r="VET86" s="4"/>
      <c r="VEU86" s="4"/>
      <c r="VEV86" s="4"/>
      <c r="VEW86" s="4"/>
      <c r="VEX86" s="4"/>
      <c r="VEY86" s="4"/>
      <c r="VEZ86" s="4"/>
      <c r="VFA86" s="4"/>
      <c r="VFB86" s="4"/>
      <c r="VFC86" s="4"/>
      <c r="VFD86" s="4"/>
      <c r="VFE86" s="4"/>
      <c r="VFF86" s="4"/>
      <c r="VFG86" s="4"/>
      <c r="VFH86" s="4"/>
      <c r="VFI86" s="4"/>
      <c r="VFJ86" s="4"/>
      <c r="VFK86" s="4"/>
      <c r="VFL86" s="4"/>
      <c r="VFM86" s="4"/>
      <c r="VFN86" s="4"/>
      <c r="VFO86" s="4"/>
      <c r="VFP86" s="4"/>
      <c r="VFQ86" s="4"/>
      <c r="VFR86" s="4"/>
      <c r="VFS86" s="4"/>
      <c r="VFT86" s="4"/>
      <c r="VFU86" s="4"/>
      <c r="VFV86" s="4"/>
      <c r="VFW86" s="4"/>
      <c r="VFX86" s="4"/>
      <c r="VFY86" s="4"/>
      <c r="VFZ86" s="4"/>
      <c r="VGA86" s="4"/>
      <c r="VGB86" s="4"/>
      <c r="VGC86" s="4"/>
      <c r="VGD86" s="4"/>
      <c r="VGE86" s="4"/>
      <c r="VGF86" s="4"/>
      <c r="VGG86" s="4"/>
      <c r="VGH86" s="4"/>
      <c r="VGI86" s="4"/>
      <c r="VGJ86" s="4"/>
      <c r="VGK86" s="4"/>
      <c r="VGL86" s="4"/>
      <c r="VGM86" s="4"/>
      <c r="VGN86" s="4"/>
      <c r="VGO86" s="4"/>
      <c r="VGP86" s="4"/>
      <c r="VGQ86" s="4"/>
      <c r="VGR86" s="4"/>
      <c r="VGS86" s="4"/>
      <c r="VGT86" s="4"/>
      <c r="VGU86" s="4"/>
      <c r="VGV86" s="4"/>
      <c r="VGW86" s="4"/>
      <c r="VGX86" s="4"/>
      <c r="VGY86" s="4"/>
      <c r="VGZ86" s="4"/>
      <c r="VHA86" s="4"/>
      <c r="VHB86" s="4"/>
      <c r="VHC86" s="4"/>
      <c r="VHD86" s="4"/>
      <c r="VHE86" s="4"/>
      <c r="VHF86" s="4"/>
      <c r="VHG86" s="4"/>
      <c r="VHH86" s="4"/>
      <c r="VHI86" s="4"/>
      <c r="VHJ86" s="4"/>
      <c r="VHK86" s="4"/>
      <c r="VHL86" s="4"/>
      <c r="VHM86" s="4"/>
      <c r="VHN86" s="4"/>
      <c r="VHO86" s="4"/>
      <c r="VHP86" s="4"/>
      <c r="VHQ86" s="4"/>
      <c r="VHR86" s="4"/>
      <c r="VHS86" s="4"/>
      <c r="VHT86" s="4"/>
      <c r="VHU86" s="4"/>
      <c r="VHV86" s="4"/>
      <c r="VHW86" s="4"/>
      <c r="VHX86" s="4"/>
      <c r="VHY86" s="4"/>
      <c r="VHZ86" s="4"/>
      <c r="VIA86" s="4"/>
      <c r="VIB86" s="4"/>
      <c r="VIC86" s="4"/>
      <c r="VID86" s="4"/>
      <c r="VIE86" s="4"/>
      <c r="VIF86" s="4"/>
      <c r="VIG86" s="4"/>
      <c r="VIH86" s="4"/>
      <c r="VII86" s="4"/>
      <c r="VIJ86" s="4"/>
      <c r="VIK86" s="4"/>
      <c r="VIL86" s="4"/>
      <c r="VIM86" s="4"/>
      <c r="VIN86" s="4"/>
      <c r="VIO86" s="4"/>
      <c r="VIP86" s="4"/>
      <c r="VIQ86" s="4"/>
      <c r="VIR86" s="4"/>
      <c r="VIS86" s="4"/>
      <c r="VIT86" s="4"/>
      <c r="VIU86" s="4"/>
      <c r="VIV86" s="4"/>
      <c r="VIW86" s="4"/>
      <c r="VIX86" s="4"/>
      <c r="VIY86" s="4"/>
      <c r="VIZ86" s="4"/>
      <c r="VJA86" s="4"/>
      <c r="VJB86" s="4"/>
      <c r="VJC86" s="4"/>
      <c r="VJD86" s="4"/>
      <c r="VJE86" s="4"/>
      <c r="VJF86" s="4"/>
      <c r="VJG86" s="4"/>
      <c r="VJH86" s="4"/>
      <c r="VJI86" s="4"/>
      <c r="VJJ86" s="4"/>
      <c r="VJK86" s="4"/>
      <c r="VJL86" s="4"/>
      <c r="VJM86" s="4"/>
      <c r="VJN86" s="4"/>
      <c r="VJO86" s="4"/>
      <c r="VJP86" s="4"/>
      <c r="VJQ86" s="4"/>
      <c r="VJR86" s="4"/>
      <c r="VJS86" s="4"/>
      <c r="VJT86" s="4"/>
      <c r="VJU86" s="4"/>
      <c r="VJV86" s="4"/>
      <c r="VJW86" s="4"/>
      <c r="VJX86" s="4"/>
      <c r="VJY86" s="4"/>
      <c r="VJZ86" s="4"/>
      <c r="VKA86" s="4"/>
      <c r="VKB86" s="4"/>
      <c r="VKC86" s="4"/>
      <c r="VKD86" s="4"/>
      <c r="VKE86" s="4"/>
      <c r="VKF86" s="4"/>
      <c r="VKG86" s="4"/>
      <c r="VKH86" s="4"/>
      <c r="VKI86" s="4"/>
      <c r="VKJ86" s="4"/>
      <c r="VKK86" s="4"/>
      <c r="VKL86" s="4"/>
      <c r="VKM86" s="4"/>
      <c r="VKN86" s="4"/>
      <c r="VKO86" s="4"/>
      <c r="VKP86" s="4"/>
      <c r="VKQ86" s="4"/>
      <c r="VKR86" s="4"/>
      <c r="VKS86" s="4"/>
      <c r="VKT86" s="4"/>
      <c r="VKU86" s="4"/>
      <c r="VKV86" s="4"/>
      <c r="VKW86" s="4"/>
      <c r="VKX86" s="4"/>
      <c r="VKY86" s="4"/>
      <c r="VKZ86" s="4"/>
      <c r="VLA86" s="4"/>
      <c r="VLB86" s="4"/>
      <c r="VLC86" s="4"/>
      <c r="VLD86" s="4"/>
      <c r="VLE86" s="4"/>
      <c r="VLF86" s="4"/>
      <c r="VLG86" s="4"/>
      <c r="VLH86" s="4"/>
      <c r="VLI86" s="4"/>
      <c r="VLJ86" s="4"/>
      <c r="VLK86" s="4"/>
      <c r="VLL86" s="4"/>
      <c r="VLM86" s="4"/>
      <c r="VLN86" s="4"/>
      <c r="VLO86" s="4"/>
      <c r="VLP86" s="4"/>
      <c r="VLQ86" s="4"/>
      <c r="VLR86" s="4"/>
      <c r="VLS86" s="4"/>
      <c r="VLT86" s="4"/>
      <c r="VLU86" s="4"/>
      <c r="VLV86" s="4"/>
      <c r="VLW86" s="4"/>
      <c r="VLX86" s="4"/>
      <c r="VLY86" s="4"/>
      <c r="VLZ86" s="4"/>
      <c r="VMA86" s="4"/>
      <c r="VMB86" s="4"/>
      <c r="VMC86" s="4"/>
      <c r="VMD86" s="4"/>
      <c r="VME86" s="4"/>
      <c r="VMF86" s="4"/>
      <c r="VMG86" s="4"/>
      <c r="VMH86" s="4"/>
      <c r="VMI86" s="4"/>
      <c r="VMJ86" s="4"/>
      <c r="VMK86" s="4"/>
      <c r="VML86" s="4"/>
      <c r="VMM86" s="4"/>
      <c r="VMN86" s="4"/>
      <c r="VMO86" s="4"/>
      <c r="VMP86" s="4"/>
      <c r="VMQ86" s="4"/>
      <c r="VMR86" s="4"/>
      <c r="VMS86" s="4"/>
      <c r="VMT86" s="4"/>
      <c r="VMU86" s="4"/>
      <c r="VMV86" s="4"/>
      <c r="VMW86" s="4"/>
      <c r="VMX86" s="4"/>
      <c r="VMY86" s="4"/>
      <c r="VMZ86" s="4"/>
      <c r="VNA86" s="4"/>
      <c r="VNB86" s="4"/>
      <c r="VNC86" s="4"/>
      <c r="VND86" s="4"/>
      <c r="VNE86" s="4"/>
      <c r="VNF86" s="4"/>
      <c r="VNG86" s="4"/>
      <c r="VNH86" s="4"/>
      <c r="VNI86" s="4"/>
      <c r="VNJ86" s="4"/>
      <c r="VNK86" s="4"/>
      <c r="VNL86" s="4"/>
      <c r="VNM86" s="4"/>
      <c r="VNN86" s="4"/>
      <c r="VNO86" s="4"/>
      <c r="VNP86" s="4"/>
      <c r="VNQ86" s="4"/>
      <c r="VNR86" s="4"/>
      <c r="VNS86" s="4"/>
      <c r="VNT86" s="4"/>
      <c r="VNU86" s="4"/>
      <c r="VNV86" s="4"/>
      <c r="VNW86" s="4"/>
      <c r="VNX86" s="4"/>
      <c r="VNY86" s="4"/>
      <c r="VNZ86" s="4"/>
      <c r="VOA86" s="4"/>
      <c r="VOB86" s="4"/>
      <c r="VOC86" s="4"/>
      <c r="VOD86" s="4"/>
      <c r="VOE86" s="4"/>
      <c r="VOF86" s="4"/>
      <c r="VOG86" s="4"/>
      <c r="VOH86" s="4"/>
      <c r="VOI86" s="4"/>
      <c r="VOJ86" s="4"/>
      <c r="VOK86" s="4"/>
      <c r="VOL86" s="4"/>
      <c r="VOM86" s="4"/>
      <c r="VON86" s="4"/>
      <c r="VOO86" s="4"/>
      <c r="VOP86" s="4"/>
      <c r="VOQ86" s="4"/>
      <c r="VOR86" s="4"/>
      <c r="VOS86" s="4"/>
      <c r="VOT86" s="4"/>
      <c r="VOU86" s="4"/>
      <c r="VOV86" s="4"/>
      <c r="VOW86" s="4"/>
      <c r="VOX86" s="4"/>
      <c r="VOY86" s="4"/>
      <c r="VOZ86" s="4"/>
      <c r="VPA86" s="4"/>
      <c r="VPB86" s="4"/>
      <c r="VPC86" s="4"/>
      <c r="VPD86" s="4"/>
      <c r="VPE86" s="4"/>
      <c r="VPF86" s="4"/>
      <c r="VPG86" s="4"/>
      <c r="VPH86" s="4"/>
      <c r="VPI86" s="4"/>
      <c r="VPJ86" s="4"/>
      <c r="VPK86" s="4"/>
      <c r="VPL86" s="4"/>
      <c r="VPM86" s="4"/>
      <c r="VPN86" s="4"/>
      <c r="VPO86" s="4"/>
      <c r="VPP86" s="4"/>
      <c r="VPQ86" s="4"/>
      <c r="VPR86" s="4"/>
      <c r="VPS86" s="4"/>
      <c r="VPT86" s="4"/>
      <c r="VPU86" s="4"/>
      <c r="VPV86" s="4"/>
      <c r="VPW86" s="4"/>
      <c r="VPX86" s="4"/>
      <c r="VPY86" s="4"/>
      <c r="VPZ86" s="4"/>
      <c r="VQA86" s="4"/>
      <c r="VQB86" s="4"/>
      <c r="VQC86" s="4"/>
      <c r="VQD86" s="4"/>
      <c r="VQE86" s="4"/>
      <c r="VQF86" s="4"/>
      <c r="VQG86" s="4"/>
      <c r="VQH86" s="4"/>
      <c r="VQI86" s="4"/>
      <c r="VQJ86" s="4"/>
      <c r="VQK86" s="4"/>
      <c r="VQL86" s="4"/>
      <c r="VQM86" s="4"/>
      <c r="VQN86" s="4"/>
      <c r="VQO86" s="4"/>
      <c r="VQP86" s="4"/>
      <c r="VQQ86" s="4"/>
      <c r="VQR86" s="4"/>
      <c r="VQS86" s="4"/>
      <c r="VQT86" s="4"/>
      <c r="VQU86" s="4"/>
      <c r="VQV86" s="4"/>
      <c r="VQW86" s="4"/>
      <c r="VQX86" s="4"/>
      <c r="VQY86" s="4"/>
      <c r="VQZ86" s="4"/>
      <c r="VRA86" s="4"/>
      <c r="VRB86" s="4"/>
      <c r="VRC86" s="4"/>
      <c r="VRD86" s="4"/>
      <c r="VRE86" s="4"/>
      <c r="VRF86" s="4"/>
      <c r="VRG86" s="4"/>
      <c r="VRH86" s="4"/>
      <c r="VRI86" s="4"/>
      <c r="VRJ86" s="4"/>
      <c r="VRK86" s="4"/>
      <c r="VRL86" s="4"/>
      <c r="VRM86" s="4"/>
      <c r="VRN86" s="4"/>
      <c r="VRO86" s="4"/>
      <c r="VRP86" s="4"/>
      <c r="VRQ86" s="4"/>
      <c r="VRR86" s="4"/>
      <c r="VRS86" s="4"/>
      <c r="VRT86" s="4"/>
      <c r="VRU86" s="4"/>
      <c r="VRV86" s="4"/>
      <c r="VRW86" s="4"/>
      <c r="VRX86" s="4"/>
      <c r="VRY86" s="4"/>
      <c r="VRZ86" s="4"/>
      <c r="VSA86" s="4"/>
      <c r="VSB86" s="4"/>
      <c r="VSC86" s="4"/>
      <c r="VSD86" s="4"/>
      <c r="VSE86" s="4"/>
      <c r="VSF86" s="4"/>
      <c r="VSG86" s="4"/>
      <c r="VSH86" s="4"/>
      <c r="VSI86" s="4"/>
      <c r="VSJ86" s="4"/>
      <c r="VSK86" s="4"/>
      <c r="VSL86" s="4"/>
      <c r="VSM86" s="4"/>
      <c r="VSN86" s="4"/>
      <c r="VSO86" s="4"/>
      <c r="VSP86" s="4"/>
      <c r="VSQ86" s="4"/>
      <c r="VSR86" s="4"/>
      <c r="VSS86" s="4"/>
      <c r="VST86" s="4"/>
      <c r="VSU86" s="4"/>
      <c r="VSV86" s="4"/>
      <c r="VSW86" s="4"/>
      <c r="VSX86" s="4"/>
      <c r="VSY86" s="4"/>
      <c r="VSZ86" s="4"/>
      <c r="VTA86" s="4"/>
      <c r="VTB86" s="4"/>
      <c r="VTC86" s="4"/>
      <c r="VTD86" s="4"/>
      <c r="VTE86" s="4"/>
      <c r="VTF86" s="4"/>
      <c r="VTG86" s="4"/>
      <c r="VTH86" s="4"/>
      <c r="VTI86" s="4"/>
      <c r="VTJ86" s="4"/>
      <c r="VTK86" s="4"/>
      <c r="VTL86" s="4"/>
      <c r="VTM86" s="4"/>
      <c r="VTN86" s="4"/>
      <c r="VTO86" s="4"/>
      <c r="VTP86" s="4"/>
      <c r="VTQ86" s="4"/>
      <c r="VTR86" s="4"/>
      <c r="VTS86" s="4"/>
      <c r="VTT86" s="4"/>
      <c r="VTU86" s="4"/>
      <c r="VTV86" s="4"/>
      <c r="VTW86" s="4"/>
      <c r="VTX86" s="4"/>
      <c r="VTY86" s="4"/>
      <c r="VTZ86" s="4"/>
      <c r="VUA86" s="4"/>
      <c r="VUB86" s="4"/>
      <c r="VUC86" s="4"/>
      <c r="VUD86" s="4"/>
      <c r="VUE86" s="4"/>
      <c r="VUF86" s="4"/>
      <c r="VUG86" s="4"/>
      <c r="VUH86" s="4"/>
      <c r="VUI86" s="4"/>
      <c r="VUJ86" s="4"/>
      <c r="VUK86" s="4"/>
      <c r="VUL86" s="4"/>
      <c r="VUM86" s="4"/>
      <c r="VUN86" s="4"/>
      <c r="VUO86" s="4"/>
      <c r="VUP86" s="4"/>
      <c r="VUQ86" s="4"/>
      <c r="VUR86" s="4"/>
      <c r="VUS86" s="4"/>
      <c r="VUT86" s="4"/>
      <c r="VUU86" s="4"/>
      <c r="VUV86" s="4"/>
      <c r="VUW86" s="4"/>
      <c r="VUX86" s="4"/>
      <c r="VUY86" s="4"/>
      <c r="VUZ86" s="4"/>
      <c r="VVA86" s="4"/>
      <c r="VVB86" s="4"/>
      <c r="VVC86" s="4"/>
      <c r="VVD86" s="4"/>
      <c r="VVE86" s="4"/>
      <c r="VVF86" s="4"/>
      <c r="VVG86" s="4"/>
      <c r="VVH86" s="4"/>
      <c r="VVI86" s="4"/>
      <c r="VVJ86" s="4"/>
      <c r="VVK86" s="4"/>
      <c r="VVL86" s="4"/>
      <c r="VVM86" s="4"/>
      <c r="VVN86" s="4"/>
      <c r="VVO86" s="4"/>
      <c r="VVP86" s="4"/>
      <c r="VVQ86" s="4"/>
      <c r="VVR86" s="4"/>
      <c r="VVS86" s="4"/>
      <c r="VVT86" s="4"/>
      <c r="VVU86" s="4"/>
      <c r="VVV86" s="4"/>
      <c r="VVW86" s="4"/>
      <c r="VVX86" s="4"/>
      <c r="VVY86" s="4"/>
      <c r="VVZ86" s="4"/>
      <c r="VWA86" s="4"/>
      <c r="VWB86" s="4"/>
      <c r="VWC86" s="4"/>
      <c r="VWD86" s="4"/>
      <c r="VWE86" s="4"/>
      <c r="VWF86" s="4"/>
      <c r="VWG86" s="4"/>
      <c r="VWH86" s="4"/>
      <c r="VWI86" s="4"/>
      <c r="VWJ86" s="4"/>
      <c r="VWK86" s="4"/>
      <c r="VWL86" s="4"/>
      <c r="VWM86" s="4"/>
      <c r="VWN86" s="4"/>
      <c r="VWO86" s="4"/>
      <c r="VWP86" s="4"/>
      <c r="VWQ86" s="4"/>
      <c r="VWR86" s="4"/>
      <c r="VWS86" s="4"/>
      <c r="VWT86" s="4"/>
      <c r="VWU86" s="4"/>
      <c r="VWV86" s="4"/>
      <c r="VWW86" s="4"/>
      <c r="VWX86" s="4"/>
      <c r="VWY86" s="4"/>
      <c r="VWZ86" s="4"/>
      <c r="VXA86" s="4"/>
      <c r="VXB86" s="4"/>
      <c r="VXC86" s="4"/>
      <c r="VXD86" s="4"/>
      <c r="VXE86" s="4"/>
      <c r="VXF86" s="4"/>
      <c r="VXG86" s="4"/>
      <c r="VXH86" s="4"/>
      <c r="VXI86" s="4"/>
      <c r="VXJ86" s="4"/>
      <c r="VXK86" s="4"/>
      <c r="VXL86" s="4"/>
      <c r="VXM86" s="4"/>
      <c r="VXN86" s="4"/>
      <c r="VXO86" s="4"/>
      <c r="VXP86" s="4"/>
      <c r="VXQ86" s="4"/>
      <c r="VXR86" s="4"/>
      <c r="VXS86" s="4"/>
      <c r="VXT86" s="4"/>
      <c r="VXU86" s="4"/>
      <c r="VXV86" s="4"/>
      <c r="VXW86" s="4"/>
      <c r="VXX86" s="4"/>
      <c r="VXY86" s="4"/>
      <c r="VXZ86" s="4"/>
      <c r="VYA86" s="4"/>
      <c r="VYB86" s="4"/>
      <c r="VYC86" s="4"/>
      <c r="VYD86" s="4"/>
      <c r="VYE86" s="4"/>
      <c r="VYF86" s="4"/>
      <c r="VYG86" s="4"/>
      <c r="VYH86" s="4"/>
      <c r="VYI86" s="4"/>
      <c r="VYJ86" s="4"/>
      <c r="VYK86" s="4"/>
      <c r="VYL86" s="4"/>
      <c r="VYM86" s="4"/>
      <c r="VYN86" s="4"/>
      <c r="VYO86" s="4"/>
      <c r="VYP86" s="4"/>
      <c r="VYQ86" s="4"/>
      <c r="VYR86" s="4"/>
      <c r="VYS86" s="4"/>
      <c r="VYT86" s="4"/>
      <c r="VYU86" s="4"/>
      <c r="VYV86" s="4"/>
      <c r="VYW86" s="4"/>
      <c r="VYX86" s="4"/>
      <c r="VYY86" s="4"/>
      <c r="VYZ86" s="4"/>
      <c r="VZA86" s="4"/>
      <c r="VZB86" s="4"/>
      <c r="VZC86" s="4"/>
      <c r="VZD86" s="4"/>
      <c r="VZE86" s="4"/>
      <c r="VZF86" s="4"/>
      <c r="VZG86" s="4"/>
      <c r="VZH86" s="4"/>
      <c r="VZI86" s="4"/>
      <c r="VZJ86" s="4"/>
      <c r="VZK86" s="4"/>
      <c r="VZL86" s="4"/>
      <c r="VZM86" s="4"/>
      <c r="VZN86" s="4"/>
      <c r="VZO86" s="4"/>
      <c r="VZP86" s="4"/>
      <c r="VZQ86" s="4"/>
      <c r="VZR86" s="4"/>
      <c r="VZS86" s="4"/>
      <c r="VZT86" s="4"/>
      <c r="VZU86" s="4"/>
      <c r="VZV86" s="4"/>
      <c r="VZW86" s="4"/>
      <c r="VZX86" s="4"/>
      <c r="VZY86" s="4"/>
      <c r="VZZ86" s="4"/>
      <c r="WAA86" s="4"/>
      <c r="WAB86" s="4"/>
      <c r="WAC86" s="4"/>
      <c r="WAD86" s="4"/>
      <c r="WAE86" s="4"/>
      <c r="WAF86" s="4"/>
      <c r="WAG86" s="4"/>
      <c r="WAH86" s="4"/>
      <c r="WAI86" s="4"/>
      <c r="WAJ86" s="4"/>
      <c r="WAK86" s="4"/>
      <c r="WAL86" s="4"/>
      <c r="WAM86" s="4"/>
      <c r="WAN86" s="4"/>
      <c r="WAO86" s="4"/>
      <c r="WAP86" s="4"/>
      <c r="WAQ86" s="4"/>
      <c r="WAR86" s="4"/>
      <c r="WAS86" s="4"/>
      <c r="WAT86" s="4"/>
      <c r="WAU86" s="4"/>
      <c r="WAV86" s="4"/>
      <c r="WAW86" s="4"/>
      <c r="WAX86" s="4"/>
      <c r="WAY86" s="4"/>
      <c r="WAZ86" s="4"/>
      <c r="WBA86" s="4"/>
      <c r="WBB86" s="4"/>
      <c r="WBC86" s="4"/>
      <c r="WBD86" s="4"/>
      <c r="WBE86" s="4"/>
      <c r="WBF86" s="4"/>
      <c r="WBG86" s="4"/>
      <c r="WBH86" s="4"/>
      <c r="WBI86" s="4"/>
      <c r="WBJ86" s="4"/>
      <c r="WBK86" s="4"/>
      <c r="WBL86" s="4"/>
      <c r="WBM86" s="4"/>
      <c r="WBN86" s="4"/>
      <c r="WBO86" s="4"/>
      <c r="WBP86" s="4"/>
      <c r="WBQ86" s="4"/>
      <c r="WBR86" s="4"/>
      <c r="WBS86" s="4"/>
      <c r="WBT86" s="4"/>
      <c r="WBU86" s="4"/>
      <c r="WBV86" s="4"/>
      <c r="WBW86" s="4"/>
      <c r="WBX86" s="4"/>
      <c r="WBY86" s="4"/>
      <c r="WBZ86" s="4"/>
      <c r="WCA86" s="4"/>
      <c r="WCB86" s="4"/>
      <c r="WCC86" s="4"/>
      <c r="WCD86" s="4"/>
      <c r="WCE86" s="4"/>
      <c r="WCF86" s="4"/>
      <c r="WCG86" s="4"/>
      <c r="WCH86" s="4"/>
      <c r="WCI86" s="4"/>
      <c r="WCJ86" s="4"/>
      <c r="WCK86" s="4"/>
      <c r="WCL86" s="4"/>
      <c r="WCM86" s="4"/>
      <c r="WCN86" s="4"/>
      <c r="WCO86" s="4"/>
      <c r="WCP86" s="4"/>
      <c r="WCQ86" s="4"/>
      <c r="WCR86" s="4"/>
      <c r="WCS86" s="4"/>
      <c r="WCT86" s="4"/>
      <c r="WCU86" s="4"/>
      <c r="WCV86" s="4"/>
      <c r="WCW86" s="4"/>
      <c r="WCX86" s="4"/>
      <c r="WCY86" s="4"/>
      <c r="WCZ86" s="4"/>
      <c r="WDA86" s="4"/>
      <c r="WDB86" s="4"/>
      <c r="WDC86" s="4"/>
      <c r="WDD86" s="4"/>
      <c r="WDE86" s="4"/>
      <c r="WDF86" s="4"/>
      <c r="WDG86" s="4"/>
      <c r="WDH86" s="4"/>
      <c r="WDI86" s="4"/>
      <c r="WDJ86" s="4"/>
      <c r="WDK86" s="4"/>
      <c r="WDL86" s="4"/>
      <c r="WDM86" s="4"/>
      <c r="WDN86" s="4"/>
      <c r="WDO86" s="4"/>
      <c r="WDP86" s="4"/>
      <c r="WDQ86" s="4"/>
      <c r="WDR86" s="4"/>
      <c r="WDS86" s="4"/>
      <c r="WDT86" s="4"/>
      <c r="WDU86" s="4"/>
      <c r="WDV86" s="4"/>
      <c r="WDW86" s="4"/>
      <c r="WDX86" s="4"/>
      <c r="WDY86" s="4"/>
      <c r="WDZ86" s="4"/>
      <c r="WEA86" s="4"/>
      <c r="WEB86" s="4"/>
      <c r="WEC86" s="4"/>
      <c r="WED86" s="4"/>
      <c r="WEE86" s="4"/>
      <c r="WEF86" s="4"/>
      <c r="WEG86" s="4"/>
      <c r="WEH86" s="4"/>
      <c r="WEI86" s="4"/>
      <c r="WEJ86" s="4"/>
      <c r="WEK86" s="4"/>
      <c r="WEL86" s="4"/>
      <c r="WEM86" s="4"/>
      <c r="WEN86" s="4"/>
      <c r="WEO86" s="4"/>
      <c r="WEP86" s="4"/>
      <c r="WEQ86" s="4"/>
      <c r="WER86" s="4"/>
      <c r="WES86" s="4"/>
      <c r="WET86" s="4"/>
      <c r="WEU86" s="4"/>
      <c r="WEV86" s="4"/>
      <c r="WEW86" s="4"/>
      <c r="WEX86" s="4"/>
      <c r="WEY86" s="4"/>
      <c r="WEZ86" s="4"/>
      <c r="WFA86" s="4"/>
      <c r="WFB86" s="4"/>
      <c r="WFC86" s="4"/>
      <c r="WFD86" s="4"/>
      <c r="WFE86" s="4"/>
      <c r="WFF86" s="4"/>
      <c r="WFG86" s="4"/>
      <c r="WFH86" s="4"/>
      <c r="WFI86" s="4"/>
      <c r="WFJ86" s="4"/>
      <c r="WFK86" s="4"/>
      <c r="WFL86" s="4"/>
      <c r="WFM86" s="4"/>
      <c r="WFN86" s="4"/>
      <c r="WFO86" s="4"/>
      <c r="WFP86" s="4"/>
      <c r="WFQ86" s="4"/>
      <c r="WFR86" s="4"/>
      <c r="WFS86" s="4"/>
      <c r="WFT86" s="4"/>
      <c r="WFU86" s="4"/>
      <c r="WFV86" s="4"/>
      <c r="WFW86" s="4"/>
      <c r="WFX86" s="4"/>
      <c r="WFY86" s="4"/>
      <c r="WFZ86" s="4"/>
      <c r="WGA86" s="4"/>
      <c r="WGB86" s="4"/>
      <c r="WGC86" s="4"/>
      <c r="WGD86" s="4"/>
      <c r="WGE86" s="4"/>
      <c r="WGF86" s="4"/>
      <c r="WGG86" s="4"/>
      <c r="WGH86" s="4"/>
      <c r="WGI86" s="4"/>
      <c r="WGJ86" s="4"/>
      <c r="WGK86" s="4"/>
      <c r="WGL86" s="4"/>
      <c r="WGM86" s="4"/>
      <c r="WGN86" s="4"/>
      <c r="WGO86" s="4"/>
      <c r="WGP86" s="4"/>
      <c r="WGQ86" s="4"/>
      <c r="WGR86" s="4"/>
      <c r="WGS86" s="4"/>
      <c r="WGT86" s="4"/>
      <c r="WGU86" s="4"/>
      <c r="WGV86" s="4"/>
      <c r="WGW86" s="4"/>
      <c r="WGX86" s="4"/>
      <c r="WGY86" s="4"/>
      <c r="WGZ86" s="4"/>
      <c r="WHA86" s="4"/>
      <c r="WHB86" s="4"/>
      <c r="WHC86" s="4"/>
      <c r="WHD86" s="4"/>
      <c r="WHE86" s="4"/>
      <c r="WHF86" s="4"/>
      <c r="WHG86" s="4"/>
      <c r="WHH86" s="4"/>
      <c r="WHI86" s="4"/>
      <c r="WHJ86" s="4"/>
      <c r="WHK86" s="4"/>
      <c r="WHL86" s="4"/>
      <c r="WHM86" s="4"/>
      <c r="WHN86" s="4"/>
      <c r="WHO86" s="4"/>
      <c r="WHP86" s="4"/>
      <c r="WHQ86" s="4"/>
      <c r="WHR86" s="4"/>
      <c r="WHS86" s="4"/>
      <c r="WHT86" s="4"/>
      <c r="WHU86" s="4"/>
      <c r="WHV86" s="4"/>
      <c r="WHW86" s="4"/>
      <c r="WHX86" s="4"/>
      <c r="WHY86" s="4"/>
      <c r="WHZ86" s="4"/>
      <c r="WIA86" s="4"/>
      <c r="WIB86" s="4"/>
      <c r="WIC86" s="4"/>
      <c r="WID86" s="4"/>
      <c r="WIE86" s="4"/>
      <c r="WIF86" s="4"/>
      <c r="WIG86" s="4"/>
      <c r="WIH86" s="4"/>
      <c r="WII86" s="4"/>
      <c r="WIJ86" s="4"/>
      <c r="WIK86" s="4"/>
      <c r="WIL86" s="4"/>
      <c r="WIM86" s="4"/>
      <c r="WIN86" s="4"/>
      <c r="WIO86" s="4"/>
      <c r="WIP86" s="4"/>
      <c r="WIQ86" s="4"/>
      <c r="WIR86" s="4"/>
      <c r="WIS86" s="4"/>
      <c r="WIT86" s="4"/>
      <c r="WIU86" s="4"/>
      <c r="WIV86" s="4"/>
      <c r="WIW86" s="4"/>
      <c r="WIX86" s="4"/>
      <c r="WIY86" s="4"/>
      <c r="WIZ86" s="4"/>
      <c r="WJA86" s="4"/>
      <c r="WJB86" s="4"/>
      <c r="WJC86" s="4"/>
      <c r="WJD86" s="4"/>
      <c r="WJE86" s="4"/>
      <c r="WJF86" s="4"/>
      <c r="WJG86" s="4"/>
      <c r="WJH86" s="4"/>
      <c r="WJI86" s="4"/>
      <c r="WJJ86" s="4"/>
      <c r="WJK86" s="4"/>
      <c r="WJL86" s="4"/>
      <c r="WJM86" s="4"/>
      <c r="WJN86" s="4"/>
      <c r="WJO86" s="4"/>
      <c r="WJP86" s="4"/>
      <c r="WJQ86" s="4"/>
      <c r="WJR86" s="4"/>
      <c r="WJS86" s="4"/>
      <c r="WJT86" s="4"/>
      <c r="WJU86" s="4"/>
      <c r="WJV86" s="4"/>
      <c r="WJW86" s="4"/>
      <c r="WJX86" s="4"/>
      <c r="WJY86" s="4"/>
      <c r="WJZ86" s="4"/>
      <c r="WKA86" s="4"/>
      <c r="WKB86" s="4"/>
      <c r="WKC86" s="4"/>
      <c r="WKD86" s="4"/>
      <c r="WKE86" s="4"/>
      <c r="WKF86" s="4"/>
      <c r="WKG86" s="4"/>
      <c r="WKH86" s="4"/>
      <c r="WKI86" s="4"/>
      <c r="WKJ86" s="4"/>
      <c r="WKK86" s="4"/>
      <c r="WKL86" s="4"/>
      <c r="WKM86" s="4"/>
      <c r="WKN86" s="4"/>
      <c r="WKO86" s="4"/>
      <c r="WKP86" s="4"/>
      <c r="WKQ86" s="4"/>
      <c r="WKR86" s="4"/>
      <c r="WKS86" s="4"/>
      <c r="WKT86" s="4"/>
      <c r="WKU86" s="4"/>
      <c r="WKV86" s="4"/>
      <c r="WKW86" s="4"/>
      <c r="WKX86" s="4"/>
      <c r="WKY86" s="4"/>
      <c r="WKZ86" s="4"/>
      <c r="WLA86" s="4"/>
      <c r="WLB86" s="4"/>
      <c r="WLC86" s="4"/>
      <c r="WLD86" s="4"/>
      <c r="WLE86" s="4"/>
      <c r="WLF86" s="4"/>
      <c r="WLG86" s="4"/>
      <c r="WLH86" s="4"/>
      <c r="WLI86" s="4"/>
      <c r="WLJ86" s="4"/>
      <c r="WLK86" s="4"/>
      <c r="WLL86" s="4"/>
      <c r="WLM86" s="4"/>
      <c r="WLN86" s="4"/>
      <c r="WLO86" s="4"/>
      <c r="WLP86" s="4"/>
      <c r="WLQ86" s="4"/>
      <c r="WLR86" s="4"/>
      <c r="WLS86" s="4"/>
      <c r="WLT86" s="4"/>
      <c r="WLU86" s="4"/>
      <c r="WLV86" s="4"/>
      <c r="WLW86" s="4"/>
      <c r="WLX86" s="4"/>
      <c r="WLY86" s="4"/>
      <c r="WLZ86" s="4"/>
      <c r="WMA86" s="4"/>
      <c r="WMB86" s="4"/>
      <c r="WMC86" s="4"/>
      <c r="WMD86" s="4"/>
      <c r="WME86" s="4"/>
      <c r="WMF86" s="4"/>
      <c r="WMG86" s="4"/>
      <c r="WMH86" s="4"/>
      <c r="WMI86" s="4"/>
      <c r="WMJ86" s="4"/>
      <c r="WMK86" s="4"/>
      <c r="WML86" s="4"/>
      <c r="WMM86" s="4"/>
      <c r="WMN86" s="4"/>
      <c r="WMO86" s="4"/>
      <c r="WMP86" s="4"/>
      <c r="WMQ86" s="4"/>
      <c r="WMR86" s="4"/>
      <c r="WMS86" s="4"/>
      <c r="WMT86" s="4"/>
      <c r="WMU86" s="4"/>
      <c r="WMV86" s="4"/>
      <c r="WMW86" s="4"/>
      <c r="WMX86" s="4"/>
      <c r="WMY86" s="4"/>
      <c r="WMZ86" s="4"/>
      <c r="WNA86" s="4"/>
      <c r="WNB86" s="4"/>
      <c r="WNC86" s="4"/>
      <c r="WND86" s="4"/>
      <c r="WNE86" s="4"/>
      <c r="WNF86" s="4"/>
      <c r="WNG86" s="4"/>
      <c r="WNH86" s="4"/>
      <c r="WNI86" s="4"/>
      <c r="WNJ86" s="4"/>
      <c r="WNK86" s="4"/>
      <c r="WNL86" s="4"/>
      <c r="WNM86" s="4"/>
      <c r="WNN86" s="4"/>
      <c r="WNO86" s="4"/>
      <c r="WNP86" s="4"/>
      <c r="WNQ86" s="4"/>
      <c r="WNR86" s="4"/>
      <c r="WNS86" s="4"/>
      <c r="WNT86" s="4"/>
      <c r="WNU86" s="4"/>
      <c r="WNV86" s="4"/>
      <c r="WNW86" s="4"/>
      <c r="WNX86" s="4"/>
      <c r="WNY86" s="4"/>
      <c r="WNZ86" s="4"/>
      <c r="WOA86" s="4"/>
      <c r="WOB86" s="4"/>
      <c r="WOC86" s="4"/>
      <c r="WOD86" s="4"/>
      <c r="WOE86" s="4"/>
      <c r="WOF86" s="4"/>
      <c r="WOG86" s="4"/>
      <c r="WOH86" s="4"/>
      <c r="WOI86" s="4"/>
      <c r="WOJ86" s="4"/>
      <c r="WOK86" s="4"/>
      <c r="WOL86" s="4"/>
      <c r="WOM86" s="4"/>
      <c r="WON86" s="4"/>
      <c r="WOO86" s="4"/>
      <c r="WOP86" s="4"/>
      <c r="WOQ86" s="4"/>
      <c r="WOR86" s="4"/>
      <c r="WOS86" s="4"/>
      <c r="WOT86" s="4"/>
      <c r="WOU86" s="4"/>
      <c r="WOV86" s="4"/>
      <c r="WOW86" s="4"/>
      <c r="WOX86" s="4"/>
      <c r="WOY86" s="4"/>
      <c r="WOZ86" s="4"/>
      <c r="WPA86" s="4"/>
      <c r="WPB86" s="4"/>
      <c r="WPC86" s="4"/>
      <c r="WPD86" s="4"/>
      <c r="WPE86" s="4"/>
      <c r="WPF86" s="4"/>
      <c r="WPG86" s="4"/>
      <c r="WPH86" s="4"/>
      <c r="WPI86" s="4"/>
      <c r="WPJ86" s="4"/>
      <c r="WPK86" s="4"/>
      <c r="WPL86" s="4"/>
      <c r="WPM86" s="4"/>
      <c r="WPN86" s="4"/>
      <c r="WPO86" s="4"/>
      <c r="WPP86" s="4"/>
      <c r="WPQ86" s="4"/>
      <c r="WPR86" s="4"/>
      <c r="WPS86" s="4"/>
      <c r="WPT86" s="4"/>
      <c r="WPU86" s="4"/>
      <c r="WPV86" s="4"/>
      <c r="WPW86" s="4"/>
      <c r="WPX86" s="4"/>
      <c r="WPY86" s="4"/>
      <c r="WPZ86" s="4"/>
      <c r="WQA86" s="4"/>
      <c r="WQB86" s="4"/>
      <c r="WQC86" s="4"/>
      <c r="WQD86" s="4"/>
      <c r="WQE86" s="4"/>
      <c r="WQF86" s="4"/>
      <c r="WQG86" s="4"/>
      <c r="WQH86" s="4"/>
      <c r="WQI86" s="4"/>
      <c r="WQJ86" s="4"/>
      <c r="WQK86" s="4"/>
      <c r="WQL86" s="4"/>
      <c r="WQM86" s="4"/>
      <c r="WQN86" s="4"/>
      <c r="WQO86" s="4"/>
      <c r="WQP86" s="4"/>
      <c r="WQQ86" s="4"/>
      <c r="WQR86" s="4"/>
      <c r="WQS86" s="4"/>
      <c r="WQT86" s="4"/>
      <c r="WQU86" s="4"/>
      <c r="WQV86" s="4"/>
      <c r="WQW86" s="4"/>
      <c r="WQX86" s="4"/>
      <c r="WQY86" s="4"/>
      <c r="WQZ86" s="4"/>
      <c r="WRA86" s="4"/>
      <c r="WRB86" s="4"/>
      <c r="WRC86" s="4"/>
      <c r="WRD86" s="4"/>
      <c r="WRE86" s="4"/>
      <c r="WRF86" s="4"/>
      <c r="WRG86" s="4"/>
      <c r="WRH86" s="4"/>
      <c r="WRI86" s="4"/>
      <c r="WRJ86" s="4"/>
      <c r="WRK86" s="4"/>
      <c r="WRL86" s="4"/>
      <c r="WRM86" s="4"/>
      <c r="WRN86" s="4"/>
      <c r="WRO86" s="4"/>
      <c r="WRP86" s="4"/>
      <c r="WRQ86" s="4"/>
      <c r="WRR86" s="4"/>
      <c r="WRS86" s="4"/>
      <c r="WRT86" s="4"/>
      <c r="WRU86" s="4"/>
      <c r="WRV86" s="4"/>
      <c r="WRW86" s="4"/>
      <c r="WRX86" s="4"/>
      <c r="WRY86" s="4"/>
      <c r="WRZ86" s="4"/>
      <c r="WSA86" s="4"/>
      <c r="WSB86" s="4"/>
      <c r="WSC86" s="4"/>
      <c r="WSD86" s="4"/>
      <c r="WSE86" s="4"/>
      <c r="WSF86" s="4"/>
      <c r="WSG86" s="4"/>
      <c r="WSH86" s="4"/>
      <c r="WSI86" s="4"/>
      <c r="WSJ86" s="4"/>
      <c r="WSK86" s="4"/>
      <c r="WSL86" s="4"/>
      <c r="WSM86" s="4"/>
      <c r="WSN86" s="4"/>
      <c r="WSO86" s="4"/>
      <c r="WSP86" s="4"/>
      <c r="WSQ86" s="4"/>
      <c r="WSR86" s="4"/>
      <c r="WSS86" s="4"/>
      <c r="WST86" s="4"/>
      <c r="WSU86" s="4"/>
      <c r="WSV86" s="4"/>
      <c r="WSW86" s="4"/>
      <c r="WSX86" s="4"/>
      <c r="WSY86" s="4"/>
      <c r="WSZ86" s="4"/>
      <c r="WTA86" s="4"/>
      <c r="WTB86" s="4"/>
      <c r="WTC86" s="4"/>
      <c r="WTD86" s="4"/>
      <c r="WTE86" s="4"/>
      <c r="WTF86" s="4"/>
      <c r="WTG86" s="4"/>
      <c r="WTH86" s="4"/>
      <c r="WTI86" s="4"/>
      <c r="WTJ86" s="4"/>
      <c r="WTK86" s="4"/>
      <c r="WTL86" s="4"/>
      <c r="WTM86" s="4"/>
      <c r="WTN86" s="4"/>
      <c r="WTO86" s="4"/>
      <c r="WTP86" s="4"/>
      <c r="WTQ86" s="4"/>
      <c r="WTR86" s="4"/>
      <c r="WTS86" s="4"/>
      <c r="WTT86" s="4"/>
      <c r="WTU86" s="4"/>
      <c r="WTV86" s="4"/>
      <c r="WTW86" s="4"/>
      <c r="WTX86" s="4"/>
      <c r="WTY86" s="4"/>
      <c r="WTZ86" s="4"/>
      <c r="WUA86" s="4"/>
      <c r="WUB86" s="4"/>
      <c r="WUC86" s="4"/>
      <c r="WUD86" s="4"/>
      <c r="WUE86" s="4"/>
      <c r="WUF86" s="4"/>
      <c r="WUG86" s="4"/>
      <c r="WUH86" s="4"/>
      <c r="WUI86" s="4"/>
      <c r="WUJ86" s="4"/>
      <c r="WUK86" s="4"/>
      <c r="WUL86" s="4"/>
      <c r="WUM86" s="4"/>
      <c r="WUN86" s="4"/>
      <c r="WUO86" s="4"/>
      <c r="WUP86" s="4"/>
      <c r="WUQ86" s="4"/>
      <c r="WUR86" s="4"/>
      <c r="WUS86" s="4"/>
      <c r="WUT86" s="4"/>
      <c r="WUU86" s="4"/>
      <c r="WUV86" s="4"/>
      <c r="WUW86" s="4"/>
      <c r="WUX86" s="4"/>
      <c r="WUY86" s="4"/>
      <c r="WUZ86" s="4"/>
      <c r="WVA86" s="4"/>
      <c r="WVB86" s="4"/>
      <c r="WVC86" s="4"/>
      <c r="WVD86" s="4"/>
      <c r="WVE86" s="4"/>
      <c r="WVF86" s="4"/>
      <c r="WVG86" s="4"/>
      <c r="WVH86" s="4"/>
      <c r="WVI86" s="4"/>
      <c r="WVJ86" s="4"/>
      <c r="WVK86" s="4"/>
      <c r="WVL86" s="4"/>
      <c r="WVM86" s="4"/>
      <c r="WVN86" s="4"/>
      <c r="WVO86" s="4"/>
      <c r="WVP86" s="4"/>
      <c r="WVQ86" s="4"/>
      <c r="WVR86" s="4"/>
      <c r="WVS86" s="4"/>
      <c r="WVT86" s="4"/>
      <c r="WVU86" s="4"/>
      <c r="WVV86" s="4"/>
      <c r="WVW86" s="4"/>
      <c r="WVX86" s="4"/>
      <c r="WVY86" s="4"/>
      <c r="WVZ86" s="4"/>
      <c r="WWA86" s="4"/>
      <c r="WWB86" s="4"/>
      <c r="WWC86" s="4"/>
      <c r="WWD86" s="4"/>
      <c r="WWE86" s="4"/>
      <c r="WWF86" s="4"/>
      <c r="WWG86" s="4"/>
      <c r="WWH86" s="4"/>
      <c r="WWI86" s="4"/>
      <c r="WWJ86" s="4"/>
      <c r="WWK86" s="4"/>
      <c r="WWL86" s="4"/>
      <c r="WWM86" s="4"/>
      <c r="WWN86" s="4"/>
      <c r="WWO86" s="4"/>
      <c r="WWP86" s="4"/>
      <c r="WWQ86" s="4"/>
      <c r="WWR86" s="4"/>
      <c r="WWS86" s="4"/>
      <c r="WWT86" s="4"/>
      <c r="WWU86" s="4"/>
      <c r="WWV86" s="4"/>
      <c r="WWW86" s="4"/>
      <c r="WWX86" s="4"/>
      <c r="WWY86" s="4"/>
      <c r="WWZ86" s="4"/>
      <c r="WXA86" s="4"/>
      <c r="WXB86" s="4"/>
      <c r="WXC86" s="4"/>
      <c r="WXD86" s="4"/>
      <c r="WXE86" s="4"/>
      <c r="WXF86" s="4"/>
      <c r="WXG86" s="4"/>
      <c r="WXH86" s="4"/>
      <c r="WXI86" s="4"/>
      <c r="WXJ86" s="4"/>
      <c r="WXK86" s="4"/>
      <c r="WXL86" s="4"/>
      <c r="WXM86" s="4"/>
      <c r="WXN86" s="4"/>
      <c r="WXO86" s="4"/>
      <c r="WXP86" s="4"/>
      <c r="WXQ86" s="4"/>
      <c r="WXR86" s="4"/>
      <c r="WXS86" s="4"/>
      <c r="WXT86" s="4"/>
      <c r="WXU86" s="4"/>
      <c r="WXV86" s="4"/>
      <c r="WXW86" s="4"/>
      <c r="WXX86" s="4"/>
      <c r="WXY86" s="4"/>
      <c r="WXZ86" s="4"/>
      <c r="WYA86" s="4"/>
      <c r="WYB86" s="4"/>
      <c r="WYC86" s="4"/>
      <c r="WYD86" s="4"/>
      <c r="WYE86" s="4"/>
      <c r="WYF86" s="4"/>
      <c r="WYG86" s="4"/>
      <c r="WYH86" s="4"/>
      <c r="WYI86" s="4"/>
      <c r="WYJ86" s="4"/>
      <c r="WYK86" s="4"/>
      <c r="WYL86" s="4"/>
      <c r="WYM86" s="4"/>
      <c r="WYN86" s="4"/>
      <c r="WYO86" s="4"/>
      <c r="WYP86" s="4"/>
      <c r="WYQ86" s="4"/>
      <c r="WYR86" s="4"/>
      <c r="WYS86" s="4"/>
      <c r="WYT86" s="4"/>
      <c r="WYU86" s="4"/>
      <c r="WYV86" s="4"/>
      <c r="WYW86" s="4"/>
      <c r="WYX86" s="4"/>
      <c r="WYY86" s="4"/>
      <c r="WYZ86" s="4"/>
      <c r="WZA86" s="4"/>
      <c r="WZB86" s="4"/>
      <c r="WZC86" s="4"/>
      <c r="WZD86" s="4"/>
      <c r="WZE86" s="4"/>
      <c r="WZF86" s="4"/>
      <c r="WZG86" s="4"/>
      <c r="WZH86" s="4"/>
      <c r="WZI86" s="4"/>
      <c r="WZJ86" s="4"/>
      <c r="WZK86" s="4"/>
      <c r="WZL86" s="4"/>
      <c r="WZM86" s="4"/>
      <c r="WZN86" s="4"/>
      <c r="WZO86" s="4"/>
      <c r="WZP86" s="4"/>
      <c r="WZQ86" s="4"/>
      <c r="WZR86" s="4"/>
      <c r="WZS86" s="4"/>
      <c r="WZT86" s="4"/>
      <c r="WZU86" s="4"/>
      <c r="WZV86" s="4"/>
      <c r="WZW86" s="4"/>
      <c r="WZX86" s="4"/>
      <c r="WZY86" s="4"/>
      <c r="WZZ86" s="4"/>
      <c r="XAA86" s="4"/>
      <c r="XAB86" s="4"/>
      <c r="XAC86" s="4"/>
      <c r="XAD86" s="4"/>
      <c r="XAE86" s="4"/>
      <c r="XAF86" s="4"/>
      <c r="XAG86" s="4"/>
      <c r="XAH86" s="4"/>
      <c r="XAI86" s="4"/>
      <c r="XAJ86" s="4"/>
      <c r="XAK86" s="4"/>
      <c r="XAL86" s="4"/>
      <c r="XAM86" s="4"/>
      <c r="XAN86" s="4"/>
      <c r="XAO86" s="4"/>
      <c r="XAP86" s="4"/>
      <c r="XAQ86" s="4"/>
      <c r="XAR86" s="4"/>
      <c r="XAS86" s="4"/>
      <c r="XAT86" s="4"/>
      <c r="XAU86" s="4"/>
      <c r="XAV86" s="4"/>
      <c r="XAW86" s="4"/>
      <c r="XAX86" s="4"/>
      <c r="XAY86" s="4"/>
      <c r="XAZ86" s="4"/>
      <c r="XBA86" s="4"/>
      <c r="XBB86" s="4"/>
      <c r="XBC86" s="4"/>
      <c r="XBD86" s="4"/>
      <c r="XBE86" s="4"/>
      <c r="XBF86" s="4"/>
      <c r="XBG86" s="4"/>
      <c r="XBH86" s="4"/>
      <c r="XBI86" s="4"/>
    </row>
    <row r="87" spans="1:16285" x14ac:dyDescent="0.35">
      <c r="A87" s="43"/>
      <c r="B87" s="43"/>
      <c r="C87" s="43"/>
      <c r="D87" s="43"/>
      <c r="E87" s="61"/>
      <c r="F87" s="43"/>
      <c r="G87" s="597"/>
      <c r="H87" s="597"/>
      <c r="I87" s="63"/>
      <c r="J87" s="63"/>
      <c r="K87" s="61"/>
      <c r="L87" s="63"/>
      <c r="M87" s="63"/>
      <c r="N87" s="63"/>
      <c r="O87" s="63"/>
      <c r="P87" s="63"/>
      <c r="Q87" s="61"/>
      <c r="R87" s="43"/>
      <c r="S87" s="590"/>
      <c r="T87" s="590"/>
      <c r="U87" s="590"/>
      <c r="V87" s="43"/>
      <c r="W87" s="43"/>
    </row>
    <row r="88" spans="1:16285" x14ac:dyDescent="0.35">
      <c r="A88" s="43"/>
      <c r="B88" s="43"/>
      <c r="C88" s="43"/>
      <c r="D88" s="43"/>
      <c r="E88" s="61"/>
      <c r="F88" s="43"/>
      <c r="G88" s="597"/>
      <c r="H88" s="597"/>
      <c r="I88" s="63"/>
      <c r="J88" s="63"/>
      <c r="K88" s="61"/>
      <c r="L88" s="63"/>
      <c r="M88" s="63"/>
      <c r="N88" s="63"/>
      <c r="O88" s="63"/>
      <c r="P88" s="63"/>
      <c r="Q88" s="61"/>
      <c r="R88" s="43"/>
      <c r="S88" s="590"/>
      <c r="T88" s="590"/>
      <c r="U88" s="590"/>
      <c r="V88" s="43"/>
      <c r="W88" s="43"/>
    </row>
    <row r="89" spans="1:16285" x14ac:dyDescent="0.35">
      <c r="A89" s="43"/>
      <c r="B89" s="43"/>
      <c r="C89" s="43"/>
      <c r="D89" s="43"/>
      <c r="E89" s="61"/>
      <c r="F89" s="43"/>
      <c r="G89" s="597"/>
      <c r="H89" s="597"/>
      <c r="I89" s="63"/>
      <c r="J89" s="63"/>
      <c r="K89" s="61"/>
      <c r="L89" s="63"/>
      <c r="M89" s="63"/>
      <c r="N89" s="63"/>
      <c r="O89" s="63"/>
      <c r="P89" s="63"/>
      <c r="Q89" s="61"/>
      <c r="R89" s="43"/>
      <c r="S89" s="590"/>
      <c r="T89" s="590"/>
      <c r="U89" s="590"/>
      <c r="V89" s="43"/>
      <c r="W89" s="43"/>
    </row>
    <row r="90" spans="1:16285" x14ac:dyDescent="0.35">
      <c r="A90" s="43"/>
      <c r="B90" s="43"/>
      <c r="C90" s="43"/>
      <c r="D90" s="43"/>
      <c r="E90" s="61"/>
      <c r="F90" s="43"/>
      <c r="G90" s="597"/>
      <c r="H90" s="597"/>
      <c r="I90" s="63"/>
      <c r="J90" s="63"/>
      <c r="K90" s="61"/>
      <c r="L90" s="63"/>
      <c r="M90" s="63"/>
      <c r="N90" s="63"/>
      <c r="O90" s="63"/>
      <c r="P90" s="63"/>
      <c r="Q90" s="61"/>
      <c r="R90" s="43"/>
      <c r="S90" s="590"/>
      <c r="T90" s="590"/>
      <c r="U90" s="590"/>
      <c r="V90" s="43"/>
      <c r="W90" s="43"/>
    </row>
    <row r="91" spans="1:16285" x14ac:dyDescent="0.35">
      <c r="A91" s="43"/>
      <c r="B91" s="43"/>
      <c r="C91" s="43"/>
      <c r="D91" s="43"/>
      <c r="E91" s="61"/>
      <c r="F91" s="43"/>
      <c r="G91" s="597"/>
      <c r="H91" s="597"/>
      <c r="I91" s="63"/>
      <c r="J91" s="63"/>
      <c r="K91" s="61"/>
      <c r="L91" s="63"/>
      <c r="M91" s="63"/>
      <c r="N91" s="63"/>
      <c r="O91" s="63"/>
      <c r="P91" s="63"/>
      <c r="Q91" s="61"/>
      <c r="R91" s="43"/>
      <c r="S91" s="590"/>
      <c r="T91" s="590"/>
      <c r="U91" s="590"/>
      <c r="V91" s="43"/>
      <c r="W91" s="43"/>
    </row>
    <row r="92" spans="1:16285" x14ac:dyDescent="0.35">
      <c r="A92" s="43"/>
      <c r="B92" s="43"/>
      <c r="C92" s="43"/>
      <c r="D92" s="43"/>
      <c r="E92" s="61"/>
      <c r="F92" s="43"/>
      <c r="G92" s="597"/>
      <c r="H92" s="597"/>
      <c r="I92" s="598"/>
      <c r="J92" s="598"/>
      <c r="K92" s="61"/>
      <c r="L92" s="598"/>
      <c r="M92" s="598"/>
      <c r="N92" s="598"/>
      <c r="O92" s="598"/>
      <c r="P92" s="598"/>
      <c r="Q92" s="61"/>
      <c r="R92" s="43"/>
      <c r="S92" s="599"/>
      <c r="T92" s="599"/>
      <c r="U92" s="599"/>
      <c r="V92" s="43"/>
      <c r="W92" s="43"/>
    </row>
    <row r="93" spans="1:16285" x14ac:dyDescent="0.35">
      <c r="A93" s="43"/>
      <c r="B93" s="43"/>
      <c r="C93" s="43"/>
      <c r="D93" s="43"/>
      <c r="E93" s="61"/>
      <c r="F93" s="43"/>
      <c r="G93" s="597"/>
      <c r="H93" s="597"/>
      <c r="I93" s="63"/>
      <c r="J93" s="63"/>
      <c r="K93" s="61"/>
      <c r="L93" s="63"/>
      <c r="M93" s="63"/>
      <c r="N93" s="63"/>
      <c r="O93" s="63"/>
      <c r="P93" s="63"/>
      <c r="Q93" s="61"/>
      <c r="R93" s="43"/>
      <c r="S93" s="590"/>
      <c r="T93" s="590"/>
      <c r="U93" s="590"/>
      <c r="V93" s="43"/>
      <c r="W93" s="43"/>
    </row>
    <row r="94" spans="1:16285" x14ac:dyDescent="0.35">
      <c r="A94" s="43"/>
      <c r="B94" s="43"/>
      <c r="C94" s="43"/>
      <c r="D94" s="43"/>
      <c r="E94" s="61"/>
      <c r="F94" s="43"/>
      <c r="G94" s="597"/>
      <c r="H94" s="597"/>
      <c r="I94" s="598"/>
      <c r="J94" s="598"/>
      <c r="K94" s="61"/>
      <c r="L94" s="598"/>
      <c r="M94" s="598"/>
      <c r="N94" s="598"/>
      <c r="O94" s="598"/>
      <c r="P94" s="598"/>
      <c r="Q94" s="61"/>
      <c r="R94" s="43"/>
      <c r="S94" s="599"/>
      <c r="T94" s="599"/>
      <c r="U94" s="599"/>
      <c r="V94" s="43"/>
      <c r="W94" s="43"/>
    </row>
    <row r="95" spans="1:16285" x14ac:dyDescent="0.35">
      <c r="A95" s="43"/>
      <c r="B95" s="43"/>
      <c r="C95" s="43"/>
      <c r="D95" s="43"/>
      <c r="E95" s="61"/>
      <c r="F95" s="43"/>
      <c r="G95" s="597"/>
      <c r="H95" s="597"/>
      <c r="I95" s="598"/>
      <c r="J95" s="598"/>
      <c r="K95" s="61"/>
      <c r="L95" s="598"/>
      <c r="M95" s="598"/>
      <c r="N95" s="598"/>
      <c r="O95" s="598"/>
      <c r="P95" s="598"/>
      <c r="Q95" s="61"/>
      <c r="R95" s="43"/>
      <c r="S95" s="599"/>
      <c r="T95" s="599"/>
      <c r="U95" s="599"/>
      <c r="V95" s="43"/>
      <c r="W95" s="43"/>
    </row>
    <row r="96" spans="1:16285" x14ac:dyDescent="0.35">
      <c r="A96" s="43"/>
      <c r="B96" s="43"/>
      <c r="C96" s="43"/>
      <c r="D96" s="43"/>
      <c r="E96" s="61"/>
      <c r="F96" s="43"/>
      <c r="G96" s="597"/>
      <c r="H96" s="597"/>
      <c r="I96" s="598"/>
      <c r="J96" s="598"/>
      <c r="K96" s="61"/>
      <c r="L96" s="598"/>
      <c r="M96" s="598"/>
      <c r="N96" s="598"/>
      <c r="O96" s="598"/>
      <c r="P96" s="598"/>
      <c r="Q96" s="61"/>
      <c r="R96" s="43"/>
      <c r="S96" s="599"/>
      <c r="T96" s="599"/>
      <c r="U96" s="599"/>
      <c r="V96" s="43"/>
      <c r="W96" s="43"/>
    </row>
    <row r="97" spans="1:23" x14ac:dyDescent="0.35">
      <c r="A97" s="43"/>
      <c r="B97" s="43"/>
      <c r="C97" s="43"/>
      <c r="D97" s="43"/>
      <c r="E97" s="61"/>
      <c r="F97" s="43"/>
      <c r="G97" s="597"/>
      <c r="H97" s="597"/>
      <c r="I97" s="598"/>
      <c r="J97" s="598"/>
      <c r="K97" s="61"/>
      <c r="L97" s="598"/>
      <c r="M97" s="598"/>
      <c r="N97" s="598"/>
      <c r="O97" s="598"/>
      <c r="P97" s="598"/>
      <c r="Q97" s="61"/>
      <c r="R97" s="43"/>
      <c r="S97" s="599"/>
      <c r="T97" s="599"/>
      <c r="U97" s="599"/>
      <c r="V97" s="43"/>
      <c r="W97" s="43"/>
    </row>
    <row r="98" spans="1:23" x14ac:dyDescent="0.35">
      <c r="A98" s="43"/>
      <c r="B98" s="43"/>
      <c r="C98" s="43"/>
      <c r="D98" s="43"/>
      <c r="E98" s="61"/>
      <c r="F98" s="43"/>
      <c r="G98" s="597"/>
      <c r="H98" s="597"/>
      <c r="I98" s="63"/>
      <c r="J98" s="63"/>
      <c r="K98" s="61"/>
      <c r="L98" s="63"/>
      <c r="M98" s="63"/>
      <c r="N98" s="63"/>
      <c r="O98" s="63"/>
      <c r="P98" s="63"/>
      <c r="Q98" s="61"/>
      <c r="R98" s="43"/>
      <c r="S98" s="590"/>
      <c r="T98" s="590"/>
      <c r="U98" s="590"/>
      <c r="V98" s="43"/>
      <c r="W98" s="43"/>
    </row>
    <row r="99" spans="1:23" x14ac:dyDescent="0.35">
      <c r="A99" s="43"/>
      <c r="B99" s="43"/>
      <c r="C99" s="43"/>
      <c r="D99" s="43"/>
      <c r="E99" s="61"/>
      <c r="F99" s="43"/>
      <c r="G99" s="597"/>
      <c r="H99" s="597"/>
      <c r="I99" s="63"/>
      <c r="J99" s="63"/>
      <c r="K99" s="61"/>
      <c r="L99" s="63"/>
      <c r="M99" s="63"/>
      <c r="N99" s="63"/>
      <c r="O99" s="63"/>
      <c r="P99" s="63"/>
      <c r="Q99" s="61"/>
      <c r="R99" s="43"/>
      <c r="S99" s="590"/>
      <c r="T99" s="590"/>
      <c r="U99" s="590"/>
      <c r="V99" s="43"/>
      <c r="W99" s="43"/>
    </row>
    <row r="100" spans="1:23" x14ac:dyDescent="0.35">
      <c r="A100" s="43"/>
      <c r="B100" s="43"/>
      <c r="C100" s="43"/>
      <c r="D100" s="43"/>
      <c r="E100" s="61"/>
      <c r="F100" s="43"/>
      <c r="G100" s="597"/>
      <c r="H100" s="597"/>
      <c r="I100" s="63"/>
      <c r="J100" s="63"/>
      <c r="K100" s="61"/>
      <c r="L100" s="63"/>
      <c r="M100" s="63"/>
      <c r="N100" s="63"/>
      <c r="O100" s="63"/>
      <c r="P100" s="63"/>
      <c r="Q100" s="61"/>
      <c r="R100" s="43"/>
      <c r="S100" s="590"/>
      <c r="T100" s="590"/>
      <c r="U100" s="590"/>
      <c r="V100" s="43"/>
      <c r="W100" s="43"/>
    </row>
    <row r="101" spans="1:23" x14ac:dyDescent="0.35">
      <c r="A101" s="43"/>
      <c r="B101" s="43"/>
      <c r="C101" s="43"/>
      <c r="D101" s="43"/>
      <c r="E101" s="61"/>
      <c r="F101" s="43"/>
      <c r="G101" s="597"/>
      <c r="H101" s="597"/>
      <c r="I101" s="63"/>
      <c r="J101" s="63"/>
      <c r="K101" s="61"/>
      <c r="L101" s="63"/>
      <c r="M101" s="63"/>
      <c r="N101" s="63"/>
      <c r="O101" s="63"/>
      <c r="P101" s="63"/>
      <c r="Q101" s="61"/>
      <c r="R101" s="43"/>
      <c r="S101" s="590"/>
      <c r="T101" s="590"/>
      <c r="U101" s="590"/>
      <c r="V101" s="43"/>
      <c r="W101" s="43"/>
    </row>
    <row r="102" spans="1:23" x14ac:dyDescent="0.35">
      <c r="A102" s="43"/>
      <c r="B102" s="43"/>
      <c r="C102" s="43"/>
      <c r="D102" s="43"/>
      <c r="E102" s="61"/>
      <c r="F102" s="43"/>
      <c r="G102" s="597"/>
      <c r="H102" s="597"/>
      <c r="I102" s="63"/>
      <c r="J102" s="63"/>
      <c r="K102" s="61"/>
      <c r="L102" s="63"/>
      <c r="M102" s="63"/>
      <c r="N102" s="63"/>
      <c r="O102" s="63"/>
      <c r="P102" s="63"/>
      <c r="Q102" s="61"/>
      <c r="R102" s="43"/>
      <c r="S102" s="590"/>
      <c r="T102" s="590"/>
      <c r="U102" s="590"/>
      <c r="V102" s="43"/>
      <c r="W102" s="43"/>
    </row>
    <row r="103" spans="1:23" x14ac:dyDescent="0.35">
      <c r="A103" s="43"/>
      <c r="B103" s="43"/>
      <c r="C103" s="43"/>
      <c r="D103" s="43"/>
      <c r="E103" s="61"/>
      <c r="F103" s="43"/>
      <c r="G103" s="597"/>
      <c r="H103" s="597"/>
      <c r="I103" s="598"/>
      <c r="J103" s="598"/>
      <c r="K103" s="61"/>
      <c r="L103" s="598"/>
      <c r="M103" s="598"/>
      <c r="N103" s="598"/>
      <c r="O103" s="598"/>
      <c r="P103" s="598"/>
      <c r="Q103" s="61"/>
      <c r="R103" s="43"/>
      <c r="S103" s="599"/>
      <c r="T103" s="599"/>
      <c r="U103" s="599"/>
      <c r="V103" s="43"/>
      <c r="W103" s="43"/>
    </row>
    <row r="104" spans="1:23" x14ac:dyDescent="0.35">
      <c r="A104" s="43"/>
      <c r="B104" s="43"/>
      <c r="C104" s="43"/>
      <c r="D104" s="43"/>
      <c r="E104" s="61"/>
      <c r="F104" s="43"/>
      <c r="G104" s="597"/>
      <c r="H104" s="597"/>
      <c r="I104" s="63"/>
      <c r="J104" s="63"/>
      <c r="K104" s="61"/>
      <c r="L104" s="63"/>
      <c r="M104" s="63"/>
      <c r="N104" s="63"/>
      <c r="O104" s="63"/>
      <c r="P104" s="63"/>
      <c r="Q104" s="61"/>
      <c r="R104" s="43"/>
      <c r="S104" s="590"/>
      <c r="T104" s="590"/>
      <c r="U104" s="590"/>
      <c r="V104" s="43"/>
      <c r="W104" s="43"/>
    </row>
    <row r="105" spans="1:23" x14ac:dyDescent="0.35">
      <c r="A105" s="43"/>
      <c r="B105" s="43"/>
      <c r="C105" s="43"/>
      <c r="D105" s="43"/>
      <c r="E105" s="61"/>
      <c r="F105" s="43"/>
      <c r="G105" s="597"/>
      <c r="H105" s="597"/>
      <c r="I105" s="598"/>
      <c r="J105" s="598"/>
      <c r="K105" s="61"/>
      <c r="L105" s="598"/>
      <c r="M105" s="598"/>
      <c r="N105" s="598"/>
      <c r="O105" s="598"/>
      <c r="P105" s="598"/>
      <c r="Q105" s="61"/>
      <c r="R105" s="43"/>
      <c r="S105" s="599"/>
      <c r="T105" s="599"/>
      <c r="U105" s="599"/>
      <c r="V105" s="43"/>
      <c r="W105" s="43"/>
    </row>
    <row r="106" spans="1:23" x14ac:dyDescent="0.35">
      <c r="A106" s="43"/>
      <c r="B106" s="43"/>
      <c r="C106" s="43"/>
      <c r="D106" s="43"/>
      <c r="E106" s="61"/>
      <c r="F106" s="43"/>
      <c r="G106" s="597"/>
      <c r="H106" s="597"/>
      <c r="I106" s="598"/>
      <c r="J106" s="598"/>
      <c r="K106" s="61"/>
      <c r="L106" s="598"/>
      <c r="M106" s="598"/>
      <c r="N106" s="598"/>
      <c r="O106" s="598"/>
      <c r="P106" s="598"/>
      <c r="Q106" s="61"/>
      <c r="R106" s="43"/>
      <c r="S106" s="599"/>
      <c r="T106" s="599"/>
      <c r="U106" s="599"/>
      <c r="V106" s="43"/>
      <c r="W106" s="43"/>
    </row>
    <row r="107" spans="1:23" x14ac:dyDescent="0.35">
      <c r="A107" s="43"/>
      <c r="B107" s="43"/>
      <c r="C107" s="43"/>
      <c r="D107" s="43"/>
      <c r="E107" s="61"/>
      <c r="F107" s="43"/>
      <c r="G107" s="597"/>
      <c r="H107" s="597"/>
      <c r="I107" s="598"/>
      <c r="J107" s="598"/>
      <c r="K107" s="61"/>
      <c r="L107" s="598"/>
      <c r="M107" s="598"/>
      <c r="N107" s="598"/>
      <c r="O107" s="598"/>
      <c r="P107" s="598"/>
      <c r="Q107" s="61"/>
      <c r="R107" s="43"/>
      <c r="S107" s="599"/>
      <c r="T107" s="599"/>
      <c r="U107" s="599"/>
      <c r="V107" s="43"/>
      <c r="W107" s="43"/>
    </row>
    <row r="108" spans="1:23" x14ac:dyDescent="0.35">
      <c r="A108" s="43"/>
      <c r="B108" s="43"/>
      <c r="C108" s="43"/>
      <c r="D108" s="43"/>
      <c r="E108" s="61"/>
      <c r="F108" s="43"/>
      <c r="G108" s="597"/>
      <c r="H108" s="597"/>
      <c r="I108" s="63"/>
      <c r="J108" s="63"/>
      <c r="K108" s="61"/>
      <c r="L108" s="63"/>
      <c r="M108" s="63"/>
      <c r="N108" s="63"/>
      <c r="O108" s="63"/>
      <c r="P108" s="63"/>
      <c r="Q108" s="61"/>
      <c r="R108" s="43"/>
      <c r="S108" s="590"/>
      <c r="T108" s="590"/>
      <c r="U108" s="590"/>
      <c r="V108" s="43"/>
      <c r="W108" s="43"/>
    </row>
    <row r="109" spans="1:23" x14ac:dyDescent="0.35">
      <c r="A109" s="43"/>
      <c r="B109" s="43"/>
      <c r="C109" s="43"/>
      <c r="D109" s="43"/>
      <c r="E109" s="61"/>
      <c r="F109" s="43"/>
      <c r="G109" s="597"/>
      <c r="H109" s="597"/>
      <c r="I109" s="63"/>
      <c r="J109" s="63"/>
      <c r="K109" s="61"/>
      <c r="L109" s="63"/>
      <c r="M109" s="63"/>
      <c r="N109" s="63"/>
      <c r="O109" s="63"/>
      <c r="P109" s="63"/>
      <c r="Q109" s="61"/>
      <c r="R109" s="43"/>
      <c r="S109" s="590"/>
      <c r="T109" s="590"/>
      <c r="U109" s="590"/>
      <c r="V109" s="43"/>
      <c r="W109" s="43"/>
    </row>
    <row r="110" spans="1:23" x14ac:dyDescent="0.35">
      <c r="A110" s="43"/>
      <c r="B110" s="43"/>
      <c r="C110" s="43"/>
      <c r="D110" s="43"/>
      <c r="E110" s="61"/>
      <c r="F110" s="43"/>
      <c r="G110" s="597"/>
      <c r="H110" s="597"/>
      <c r="I110" s="63"/>
      <c r="J110" s="63"/>
      <c r="K110" s="61"/>
      <c r="L110" s="63"/>
      <c r="M110" s="63"/>
      <c r="N110" s="63"/>
      <c r="O110" s="63"/>
      <c r="P110" s="63"/>
      <c r="Q110" s="61"/>
      <c r="R110" s="43"/>
      <c r="S110" s="590"/>
      <c r="T110" s="590"/>
      <c r="U110" s="590"/>
      <c r="V110" s="47"/>
      <c r="W110" s="43"/>
    </row>
    <row r="111" spans="1:23" x14ac:dyDescent="0.35">
      <c r="A111" s="43"/>
      <c r="B111" s="43"/>
      <c r="C111" s="43"/>
      <c r="D111" s="43"/>
      <c r="E111" s="61"/>
      <c r="F111" s="43"/>
      <c r="G111" s="597"/>
      <c r="H111" s="597"/>
      <c r="I111" s="63"/>
      <c r="J111" s="63"/>
      <c r="K111" s="61"/>
      <c r="L111" s="63"/>
      <c r="M111" s="63"/>
      <c r="N111" s="63"/>
      <c r="O111" s="63"/>
      <c r="P111" s="63"/>
      <c r="Q111" s="61"/>
      <c r="R111" s="43"/>
      <c r="S111" s="599"/>
      <c r="T111" s="599"/>
      <c r="U111" s="599"/>
      <c r="V111" s="43"/>
      <c r="W111" s="43"/>
    </row>
    <row r="112" spans="1:23" x14ac:dyDescent="0.35">
      <c r="A112" s="43"/>
      <c r="B112" s="43"/>
      <c r="C112" s="43"/>
      <c r="D112" s="43"/>
      <c r="E112" s="61"/>
      <c r="F112" s="43"/>
      <c r="G112" s="597"/>
      <c r="H112" s="597"/>
      <c r="I112" s="63"/>
      <c r="J112" s="63"/>
      <c r="K112" s="61"/>
      <c r="L112" s="63"/>
      <c r="M112" s="63"/>
      <c r="N112" s="63"/>
      <c r="O112" s="63"/>
      <c r="P112" s="63"/>
      <c r="Q112" s="61"/>
      <c r="R112" s="43"/>
      <c r="S112" s="590"/>
      <c r="T112" s="590"/>
      <c r="U112" s="590"/>
      <c r="V112" s="43"/>
      <c r="W112" s="43"/>
    </row>
    <row r="113" spans="1:23" x14ac:dyDescent="0.35">
      <c r="A113" s="43"/>
      <c r="B113" s="43"/>
      <c r="C113" s="43"/>
      <c r="D113" s="43"/>
      <c r="E113" s="61"/>
      <c r="F113" s="43"/>
      <c r="G113" s="597"/>
      <c r="H113" s="597"/>
      <c r="I113" s="63"/>
      <c r="J113" s="63"/>
      <c r="K113" s="61"/>
      <c r="L113" s="63"/>
      <c r="M113" s="63"/>
      <c r="N113" s="63"/>
      <c r="O113" s="63"/>
      <c r="P113" s="63"/>
      <c r="Q113" s="61"/>
      <c r="R113" s="43"/>
      <c r="S113" s="590"/>
      <c r="T113" s="590"/>
      <c r="U113" s="590"/>
      <c r="V113" s="43"/>
      <c r="W113" s="43"/>
    </row>
    <row r="114" spans="1:23" x14ac:dyDescent="0.35">
      <c r="A114" s="43"/>
      <c r="B114" s="43"/>
      <c r="C114" s="43"/>
      <c r="D114" s="43"/>
      <c r="E114" s="61"/>
      <c r="F114" s="43"/>
      <c r="G114" s="597"/>
      <c r="H114" s="597"/>
      <c r="I114" s="63"/>
      <c r="J114" s="63"/>
      <c r="K114" s="61"/>
      <c r="L114" s="63"/>
      <c r="M114" s="63"/>
      <c r="N114" s="63"/>
      <c r="O114" s="63"/>
      <c r="P114" s="63"/>
      <c r="Q114" s="61"/>
      <c r="R114" s="43"/>
      <c r="S114" s="590"/>
      <c r="T114" s="590"/>
      <c r="U114" s="590"/>
      <c r="V114" s="43"/>
      <c r="W114" s="43"/>
    </row>
    <row r="115" spans="1:23" x14ac:dyDescent="0.35">
      <c r="A115" s="43"/>
      <c r="B115" s="43"/>
      <c r="C115" s="43"/>
      <c r="D115" s="43"/>
      <c r="E115" s="61"/>
      <c r="F115" s="43"/>
      <c r="G115" s="597"/>
      <c r="H115" s="597"/>
      <c r="I115" s="598"/>
      <c r="J115" s="598"/>
      <c r="K115" s="61"/>
      <c r="L115" s="598"/>
      <c r="M115" s="598"/>
      <c r="N115" s="598"/>
      <c r="O115" s="598"/>
      <c r="P115" s="598"/>
      <c r="Q115" s="61"/>
      <c r="R115" s="43"/>
      <c r="S115" s="599"/>
      <c r="T115" s="599"/>
      <c r="U115" s="599"/>
      <c r="V115" s="43"/>
      <c r="W115" s="43"/>
    </row>
    <row r="116" spans="1:23" x14ac:dyDescent="0.35">
      <c r="A116" s="43"/>
      <c r="B116" s="43"/>
      <c r="C116" s="43"/>
      <c r="D116" s="43"/>
      <c r="E116" s="61"/>
      <c r="F116" s="43"/>
      <c r="G116" s="597"/>
      <c r="H116" s="597"/>
      <c r="I116" s="63"/>
      <c r="J116" s="63"/>
      <c r="K116" s="61"/>
      <c r="L116" s="63"/>
      <c r="M116" s="63"/>
      <c r="N116" s="63"/>
      <c r="O116" s="63"/>
      <c r="P116" s="63"/>
      <c r="Q116" s="61"/>
      <c r="R116" s="43"/>
      <c r="S116" s="590"/>
      <c r="T116" s="590"/>
      <c r="U116" s="590"/>
      <c r="V116" s="43"/>
      <c r="W116" s="43"/>
    </row>
    <row r="117" spans="1:23" x14ac:dyDescent="0.35">
      <c r="A117" s="43"/>
      <c r="B117" s="43"/>
      <c r="C117" s="43"/>
      <c r="D117" s="43"/>
      <c r="E117" s="61"/>
      <c r="F117" s="43"/>
      <c r="G117" s="597"/>
      <c r="H117" s="597"/>
      <c r="I117" s="63"/>
      <c r="J117" s="63"/>
      <c r="K117" s="61"/>
      <c r="L117" s="63"/>
      <c r="M117" s="63"/>
      <c r="N117" s="63"/>
      <c r="O117" s="63"/>
      <c r="P117" s="63"/>
      <c r="Q117" s="61"/>
      <c r="R117" s="43"/>
      <c r="S117" s="590"/>
      <c r="T117" s="590"/>
      <c r="U117" s="590"/>
      <c r="V117" s="43"/>
      <c r="W117" s="43"/>
    </row>
    <row r="118" spans="1:23" x14ac:dyDescent="0.35">
      <c r="A118" s="43"/>
      <c r="B118" s="43"/>
      <c r="C118" s="43"/>
      <c r="D118" s="43"/>
      <c r="E118" s="61"/>
      <c r="F118" s="43"/>
      <c r="G118" s="597"/>
      <c r="H118" s="597"/>
      <c r="I118" s="63"/>
      <c r="J118" s="63"/>
      <c r="K118" s="61"/>
      <c r="L118" s="598"/>
      <c r="M118" s="598"/>
      <c r="N118" s="598"/>
      <c r="O118" s="598"/>
      <c r="P118" s="598"/>
      <c r="Q118" s="61"/>
      <c r="R118" s="43"/>
      <c r="S118" s="590"/>
      <c r="T118" s="590"/>
      <c r="U118" s="590"/>
      <c r="V118" s="43"/>
      <c r="W118" s="43"/>
    </row>
    <row r="119" spans="1:23" x14ac:dyDescent="0.35">
      <c r="A119" s="43"/>
      <c r="B119" s="43"/>
      <c r="C119" s="43"/>
      <c r="D119" s="43"/>
      <c r="E119" s="61"/>
      <c r="F119" s="43"/>
      <c r="G119" s="597"/>
      <c r="H119" s="597"/>
      <c r="I119" s="63"/>
      <c r="J119" s="63"/>
      <c r="K119" s="61"/>
      <c r="L119" s="63"/>
      <c r="M119" s="63"/>
      <c r="N119" s="63"/>
      <c r="O119" s="63"/>
      <c r="P119" s="63"/>
      <c r="Q119" s="61"/>
      <c r="R119" s="43"/>
      <c r="S119" s="590"/>
      <c r="T119" s="590"/>
      <c r="U119" s="590"/>
      <c r="V119" s="43"/>
      <c r="W119" s="43"/>
    </row>
    <row r="120" spans="1:23" x14ac:dyDescent="0.35">
      <c r="A120" s="43"/>
      <c r="B120" s="43"/>
      <c r="C120" s="43"/>
      <c r="D120" s="43"/>
      <c r="E120" s="61"/>
      <c r="F120" s="43"/>
      <c r="G120" s="597"/>
      <c r="H120" s="597"/>
      <c r="I120" s="63"/>
      <c r="J120" s="63"/>
      <c r="K120" s="61"/>
      <c r="L120" s="63"/>
      <c r="M120" s="63"/>
      <c r="N120" s="63"/>
      <c r="O120" s="63"/>
      <c r="P120" s="63"/>
      <c r="Q120" s="61"/>
      <c r="R120" s="43"/>
      <c r="S120" s="590"/>
      <c r="T120" s="590"/>
      <c r="U120" s="590"/>
      <c r="V120" s="43"/>
      <c r="W120" s="43"/>
    </row>
    <row r="121" spans="1:23" x14ac:dyDescent="0.35">
      <c r="A121" s="43"/>
      <c r="B121" s="43"/>
      <c r="C121" s="43"/>
      <c r="D121" s="43"/>
      <c r="E121" s="61"/>
      <c r="F121" s="43"/>
      <c r="G121" s="597"/>
      <c r="H121" s="597"/>
      <c r="I121" s="63"/>
      <c r="J121" s="63"/>
      <c r="K121" s="61"/>
      <c r="L121" s="63"/>
      <c r="M121" s="63"/>
      <c r="N121" s="63"/>
      <c r="O121" s="63"/>
      <c r="P121" s="63"/>
      <c r="Q121" s="61"/>
      <c r="R121" s="43"/>
      <c r="S121" s="590"/>
      <c r="T121" s="590"/>
      <c r="U121" s="590"/>
      <c r="V121" s="43"/>
      <c r="W121" s="43"/>
    </row>
    <row r="122" spans="1:23" x14ac:dyDescent="0.35">
      <c r="A122" s="43"/>
      <c r="B122" s="43"/>
      <c r="C122" s="43"/>
      <c r="D122" s="43"/>
      <c r="E122" s="61"/>
      <c r="F122" s="43"/>
      <c r="G122" s="597"/>
      <c r="H122" s="597"/>
      <c r="I122" s="63"/>
      <c r="J122" s="63"/>
      <c r="K122" s="61"/>
      <c r="L122" s="63"/>
      <c r="M122" s="63"/>
      <c r="N122" s="63"/>
      <c r="O122" s="63"/>
      <c r="P122" s="63"/>
      <c r="Q122" s="61"/>
      <c r="R122" s="43"/>
      <c r="S122" s="590"/>
      <c r="T122" s="590"/>
      <c r="U122" s="590"/>
      <c r="V122" s="43"/>
      <c r="W122" s="43"/>
    </row>
    <row r="123" spans="1:23" x14ac:dyDescent="0.35">
      <c r="A123" s="43"/>
      <c r="B123" s="43"/>
      <c r="C123" s="43"/>
      <c r="D123" s="43"/>
      <c r="E123" s="61"/>
      <c r="F123" s="43"/>
      <c r="G123" s="597"/>
      <c r="H123" s="597"/>
      <c r="I123" s="63"/>
      <c r="J123" s="63"/>
      <c r="K123" s="61"/>
      <c r="L123" s="63"/>
      <c r="M123" s="63"/>
      <c r="N123" s="63"/>
      <c r="O123" s="63"/>
      <c r="P123" s="63"/>
      <c r="Q123" s="61"/>
      <c r="R123" s="43"/>
      <c r="S123" s="590"/>
      <c r="T123" s="590"/>
      <c r="U123" s="590"/>
      <c r="V123" s="43"/>
      <c r="W123" s="43"/>
    </row>
    <row r="124" spans="1:23" x14ac:dyDescent="0.35">
      <c r="A124" s="43"/>
      <c r="B124" s="43"/>
      <c r="C124" s="43"/>
      <c r="D124" s="43"/>
      <c r="E124" s="61"/>
      <c r="F124" s="43"/>
      <c r="G124" s="597"/>
      <c r="H124" s="597"/>
      <c r="I124" s="63"/>
      <c r="J124" s="63"/>
      <c r="K124" s="61"/>
      <c r="L124" s="63"/>
      <c r="M124" s="63"/>
      <c r="N124" s="63"/>
      <c r="O124" s="63"/>
      <c r="P124" s="63"/>
      <c r="Q124" s="61"/>
      <c r="R124" s="43"/>
      <c r="S124" s="590"/>
      <c r="T124" s="590"/>
      <c r="U124" s="590"/>
      <c r="V124" s="43"/>
      <c r="W124" s="515"/>
    </row>
    <row r="125" spans="1:23" x14ac:dyDescent="0.35">
      <c r="A125" s="43"/>
      <c r="B125" s="43"/>
      <c r="C125" s="43"/>
      <c r="D125" s="43"/>
      <c r="E125" s="61"/>
      <c r="F125" s="43"/>
      <c r="G125" s="597"/>
      <c r="H125" s="597"/>
      <c r="I125" s="63"/>
      <c r="J125" s="63"/>
      <c r="K125" s="61"/>
      <c r="L125" s="63"/>
      <c r="M125" s="63"/>
      <c r="N125" s="63"/>
      <c r="O125" s="63"/>
      <c r="P125" s="63"/>
      <c r="Q125" s="61"/>
      <c r="R125" s="43"/>
      <c r="S125" s="590"/>
      <c r="T125" s="590"/>
      <c r="U125" s="590"/>
      <c r="V125" s="43"/>
      <c r="W125" s="515"/>
    </row>
    <row r="126" spans="1:23" x14ac:dyDescent="0.35">
      <c r="A126" s="43"/>
      <c r="B126" s="43"/>
      <c r="C126" s="43"/>
      <c r="D126" s="43"/>
      <c r="E126" s="61"/>
      <c r="F126" s="43"/>
      <c r="G126" s="597"/>
      <c r="H126" s="597"/>
      <c r="I126" s="63"/>
      <c r="J126" s="63"/>
      <c r="K126" s="61"/>
      <c r="L126" s="63"/>
      <c r="M126" s="63"/>
      <c r="N126" s="63"/>
      <c r="O126" s="63"/>
      <c r="P126" s="63"/>
      <c r="Q126" s="61"/>
      <c r="R126" s="43"/>
      <c r="S126" s="590"/>
      <c r="T126" s="590"/>
      <c r="U126" s="590"/>
      <c r="V126" s="43"/>
      <c r="W126" s="515"/>
    </row>
    <row r="127" spans="1:23" x14ac:dyDescent="0.35">
      <c r="A127" s="43"/>
      <c r="B127" s="43"/>
      <c r="C127" s="43"/>
      <c r="D127" s="43"/>
      <c r="E127" s="61"/>
      <c r="F127" s="43"/>
      <c r="G127" s="597"/>
      <c r="H127" s="597"/>
      <c r="I127" s="43"/>
      <c r="J127" s="43"/>
      <c r="K127" s="43"/>
      <c r="L127" s="43"/>
      <c r="M127" s="43"/>
      <c r="N127" s="43"/>
      <c r="O127" s="43"/>
      <c r="P127" s="43"/>
      <c r="Q127" s="43"/>
      <c r="R127" s="43"/>
      <c r="S127" s="590"/>
      <c r="T127" s="590"/>
      <c r="U127" s="590"/>
      <c r="V127" s="43"/>
      <c r="W127" s="515"/>
    </row>
    <row r="128" spans="1:23" x14ac:dyDescent="0.35">
      <c r="A128" s="43"/>
      <c r="B128" s="43"/>
      <c r="C128" s="43"/>
      <c r="D128" s="43"/>
      <c r="E128" s="61"/>
      <c r="F128" s="43"/>
      <c r="G128" s="597"/>
      <c r="H128" s="597"/>
      <c r="I128" s="43"/>
      <c r="J128" s="43"/>
      <c r="K128" s="43"/>
      <c r="L128" s="43"/>
      <c r="M128" s="43"/>
      <c r="N128" s="43"/>
      <c r="O128" s="43"/>
      <c r="P128" s="43"/>
      <c r="Q128" s="43"/>
      <c r="R128" s="43"/>
      <c r="S128" s="590"/>
      <c r="T128" s="590"/>
      <c r="U128" s="590"/>
      <c r="V128" s="43"/>
      <c r="W128" s="515"/>
    </row>
    <row r="129" spans="1:23" x14ac:dyDescent="0.35">
      <c r="A129" s="43"/>
      <c r="B129" s="43"/>
      <c r="C129" s="43"/>
      <c r="D129" s="43"/>
      <c r="E129" s="61"/>
      <c r="F129" s="43"/>
      <c r="G129" s="597"/>
      <c r="H129" s="597"/>
      <c r="I129" s="43"/>
      <c r="J129" s="43"/>
      <c r="K129" s="43"/>
      <c r="L129" s="43"/>
      <c r="M129" s="43"/>
      <c r="N129" s="43"/>
      <c r="O129" s="43"/>
      <c r="P129" s="43"/>
      <c r="Q129" s="43"/>
      <c r="R129" s="43"/>
      <c r="S129" s="590"/>
      <c r="T129" s="590"/>
      <c r="U129" s="590"/>
      <c r="V129" s="43"/>
      <c r="W129" s="515"/>
    </row>
    <row r="130" spans="1:23" x14ac:dyDescent="0.35">
      <c r="A130" s="43"/>
      <c r="B130" s="43"/>
      <c r="C130" s="43"/>
      <c r="D130" s="43"/>
      <c r="E130" s="61"/>
      <c r="F130" s="43"/>
      <c r="G130" s="597"/>
      <c r="H130" s="597"/>
      <c r="I130" s="43"/>
      <c r="J130" s="43"/>
      <c r="K130" s="43"/>
      <c r="L130" s="43"/>
      <c r="M130" s="43"/>
      <c r="N130" s="43"/>
      <c r="O130" s="43"/>
      <c r="P130" s="43"/>
      <c r="Q130" s="43"/>
      <c r="R130" s="43"/>
      <c r="S130" s="590"/>
      <c r="T130" s="590"/>
      <c r="U130" s="590"/>
      <c r="V130" s="43"/>
      <c r="W130" s="515"/>
    </row>
    <row r="131" spans="1:23" x14ac:dyDescent="0.35">
      <c r="A131" s="43"/>
      <c r="B131" s="43"/>
      <c r="C131" s="43"/>
      <c r="D131" s="43"/>
      <c r="E131" s="61"/>
      <c r="F131" s="43"/>
      <c r="G131" s="597"/>
      <c r="H131" s="597"/>
      <c r="I131" s="43"/>
      <c r="J131" s="43"/>
      <c r="K131" s="43"/>
      <c r="L131" s="43"/>
      <c r="M131" s="43"/>
      <c r="N131" s="43"/>
      <c r="O131" s="43"/>
      <c r="P131" s="43"/>
      <c r="Q131" s="43"/>
      <c r="R131" s="43"/>
      <c r="S131" s="590"/>
      <c r="T131" s="590"/>
      <c r="U131" s="590"/>
      <c r="V131" s="43"/>
      <c r="W131" s="515"/>
    </row>
    <row r="132" spans="1:23" x14ac:dyDescent="0.35">
      <c r="A132" s="43"/>
      <c r="B132" s="43"/>
      <c r="C132" s="43"/>
      <c r="D132" s="43"/>
      <c r="E132" s="61"/>
      <c r="F132" s="43"/>
      <c r="G132" s="597"/>
      <c r="H132" s="597"/>
      <c r="I132" s="63"/>
      <c r="J132" s="63"/>
      <c r="K132" s="61"/>
      <c r="L132" s="43"/>
      <c r="M132" s="43"/>
      <c r="N132" s="43"/>
      <c r="O132" s="43"/>
      <c r="P132" s="43"/>
      <c r="Q132" s="43"/>
      <c r="R132" s="43"/>
      <c r="S132" s="590"/>
      <c r="T132" s="590"/>
      <c r="U132" s="590"/>
      <c r="V132" s="43"/>
      <c r="W132" s="515"/>
    </row>
    <row r="133" spans="1:23" x14ac:dyDescent="0.35">
      <c r="A133" s="43"/>
      <c r="B133" s="43"/>
      <c r="C133" s="43"/>
      <c r="D133" s="43"/>
      <c r="E133" s="61"/>
      <c r="F133" s="43"/>
      <c r="G133" s="597"/>
      <c r="H133" s="597"/>
      <c r="I133" s="63"/>
      <c r="J133" s="63"/>
      <c r="K133" s="61"/>
      <c r="L133" s="43"/>
      <c r="M133" s="43"/>
      <c r="N133" s="43"/>
      <c r="O133" s="43"/>
      <c r="P133" s="43"/>
      <c r="Q133" s="43"/>
      <c r="R133" s="43"/>
      <c r="S133" s="590"/>
      <c r="T133" s="590"/>
      <c r="U133" s="590"/>
      <c r="V133" s="43"/>
      <c r="W133" s="515"/>
    </row>
    <row r="134" spans="1:23" x14ac:dyDescent="0.35">
      <c r="A134" s="43"/>
      <c r="B134" s="43"/>
      <c r="C134" s="43"/>
      <c r="D134" s="43"/>
      <c r="E134" s="61"/>
      <c r="F134" s="43"/>
      <c r="G134" s="597"/>
      <c r="H134" s="597"/>
      <c r="I134" s="63"/>
      <c r="J134" s="43"/>
      <c r="K134" s="43"/>
      <c r="L134" s="63"/>
      <c r="M134" s="43"/>
      <c r="N134" s="43"/>
      <c r="O134" s="43"/>
      <c r="P134" s="43"/>
      <c r="Q134" s="43"/>
      <c r="R134" s="43"/>
      <c r="S134" s="590"/>
      <c r="T134" s="590"/>
      <c r="U134" s="590"/>
      <c r="V134" s="43"/>
      <c r="W134" s="515"/>
    </row>
    <row r="135" spans="1:23" x14ac:dyDescent="0.35">
      <c r="A135" s="43"/>
      <c r="B135" s="43"/>
      <c r="C135" s="43"/>
      <c r="D135" s="43"/>
      <c r="E135" s="61"/>
      <c r="F135" s="43"/>
      <c r="G135" s="597"/>
      <c r="H135" s="597"/>
      <c r="I135" s="43"/>
      <c r="J135" s="43"/>
      <c r="K135" s="43"/>
      <c r="L135" s="43"/>
      <c r="M135" s="43"/>
      <c r="N135" s="43"/>
      <c r="O135" s="43"/>
      <c r="P135" s="43"/>
      <c r="Q135" s="43"/>
      <c r="R135" s="43"/>
      <c r="S135" s="590"/>
      <c r="T135" s="590"/>
      <c r="U135" s="590"/>
      <c r="V135" s="43"/>
      <c r="W135" s="515"/>
    </row>
    <row r="136" spans="1:23" x14ac:dyDescent="0.35">
      <c r="A136" s="43"/>
      <c r="B136" s="43"/>
      <c r="C136" s="43"/>
      <c r="D136" s="43"/>
      <c r="E136" s="61"/>
      <c r="F136" s="43"/>
      <c r="G136" s="597"/>
      <c r="H136" s="597"/>
      <c r="I136" s="43"/>
      <c r="J136" s="43"/>
      <c r="K136" s="43"/>
      <c r="L136" s="43"/>
      <c r="M136" s="43"/>
      <c r="N136" s="43"/>
      <c r="O136" s="43"/>
      <c r="P136" s="43"/>
      <c r="Q136" s="43"/>
      <c r="R136" s="43"/>
      <c r="S136" s="590"/>
      <c r="T136" s="590"/>
      <c r="U136" s="590"/>
      <c r="V136" s="43"/>
      <c r="W136" s="515"/>
    </row>
    <row r="137" spans="1:23" x14ac:dyDescent="0.35">
      <c r="A137" s="43"/>
      <c r="B137" s="43"/>
      <c r="C137" s="43"/>
      <c r="D137" s="43"/>
      <c r="E137" s="61"/>
      <c r="F137" s="43"/>
      <c r="G137" s="597"/>
      <c r="H137" s="597"/>
      <c r="I137" s="43"/>
      <c r="J137" s="43"/>
      <c r="K137" s="43"/>
      <c r="L137" s="43"/>
      <c r="M137" s="43"/>
      <c r="N137" s="43"/>
      <c r="O137" s="43"/>
      <c r="P137" s="43"/>
      <c r="Q137" s="43"/>
      <c r="R137" s="43"/>
      <c r="S137" s="590"/>
      <c r="T137" s="590"/>
      <c r="U137" s="590"/>
      <c r="V137" s="43"/>
      <c r="W137" s="515"/>
    </row>
    <row r="138" spans="1:23" x14ac:dyDescent="0.35">
      <c r="A138" s="43"/>
      <c r="B138" s="43"/>
      <c r="C138" s="43"/>
      <c r="D138" s="43"/>
      <c r="E138" s="61"/>
      <c r="F138" s="43"/>
      <c r="G138" s="597"/>
      <c r="H138" s="597"/>
      <c r="I138" s="63"/>
      <c r="J138" s="63"/>
      <c r="K138" s="61"/>
      <c r="L138" s="43"/>
      <c r="M138" s="43"/>
      <c r="N138" s="43"/>
      <c r="O138" s="43"/>
      <c r="P138" s="43"/>
      <c r="Q138" s="43"/>
      <c r="R138" s="43"/>
      <c r="S138" s="590"/>
      <c r="T138" s="590"/>
      <c r="U138" s="590"/>
      <c r="V138" s="43"/>
      <c r="W138" s="515"/>
    </row>
    <row r="139" spans="1:23" x14ac:dyDescent="0.35">
      <c r="A139" s="43"/>
      <c r="B139" s="43"/>
      <c r="C139" s="43"/>
      <c r="D139" s="43"/>
      <c r="E139" s="61"/>
      <c r="F139" s="43"/>
      <c r="G139" s="597"/>
      <c r="H139" s="597"/>
      <c r="I139" s="63"/>
      <c r="J139" s="43"/>
      <c r="K139" s="43"/>
      <c r="L139" s="63"/>
      <c r="M139" s="43"/>
      <c r="N139" s="43"/>
      <c r="O139" s="43"/>
      <c r="P139" s="43"/>
      <c r="Q139" s="43"/>
      <c r="R139" s="43"/>
      <c r="S139" s="590"/>
      <c r="T139" s="590"/>
      <c r="U139" s="590"/>
      <c r="V139" s="43"/>
      <c r="W139" s="515"/>
    </row>
    <row r="140" spans="1:23" x14ac:dyDescent="0.35">
      <c r="A140" s="43"/>
      <c r="B140" s="43"/>
      <c r="C140" s="43"/>
      <c r="D140" s="43"/>
      <c r="E140" s="61"/>
      <c r="F140" s="43"/>
      <c r="G140" s="597"/>
      <c r="H140" s="597"/>
      <c r="I140" s="43"/>
      <c r="J140" s="43"/>
      <c r="K140" s="43"/>
      <c r="L140" s="43"/>
      <c r="M140" s="43"/>
      <c r="N140" s="43"/>
      <c r="O140" s="43"/>
      <c r="P140" s="43"/>
      <c r="Q140" s="43"/>
      <c r="R140" s="43"/>
      <c r="S140" s="590"/>
      <c r="T140" s="590"/>
      <c r="U140" s="590"/>
      <c r="V140" s="43"/>
      <c r="W140" s="515"/>
    </row>
    <row r="141" spans="1:23" x14ac:dyDescent="0.35">
      <c r="A141" s="43"/>
      <c r="B141" s="43"/>
      <c r="C141" s="43"/>
      <c r="D141" s="43"/>
      <c r="E141" s="61"/>
      <c r="F141" s="43"/>
      <c r="G141" s="597"/>
      <c r="H141" s="597"/>
      <c r="I141" s="43"/>
      <c r="J141" s="43"/>
      <c r="K141" s="43"/>
      <c r="L141" s="43"/>
      <c r="M141" s="43"/>
      <c r="N141" s="43"/>
      <c r="O141" s="43"/>
      <c r="P141" s="43"/>
      <c r="Q141" s="43"/>
      <c r="R141" s="43"/>
      <c r="S141" s="590"/>
      <c r="T141" s="590"/>
      <c r="U141" s="590"/>
      <c r="V141" s="43"/>
      <c r="W141" s="515"/>
    </row>
    <row r="142" spans="1:23" x14ac:dyDescent="0.35">
      <c r="A142" s="43"/>
      <c r="B142" s="43"/>
      <c r="C142" s="43"/>
      <c r="D142" s="43"/>
      <c r="E142" s="61"/>
      <c r="F142" s="43"/>
      <c r="G142" s="43"/>
      <c r="H142" s="43"/>
      <c r="I142" s="43"/>
      <c r="J142" s="43"/>
      <c r="K142" s="43"/>
      <c r="L142" s="43"/>
      <c r="M142" s="43"/>
      <c r="N142" s="43"/>
      <c r="O142" s="43"/>
      <c r="P142" s="43"/>
      <c r="Q142" s="43"/>
      <c r="R142" s="43"/>
      <c r="S142" s="590"/>
      <c r="T142" s="590"/>
      <c r="U142" s="590"/>
      <c r="V142" s="43"/>
      <c r="W142" s="515"/>
    </row>
    <row r="143" spans="1:23" x14ac:dyDescent="0.35">
      <c r="A143" s="43"/>
      <c r="B143" s="43"/>
      <c r="C143" s="43"/>
      <c r="D143" s="43"/>
      <c r="E143" s="61"/>
      <c r="F143" s="43"/>
      <c r="G143" s="43"/>
      <c r="H143" s="43"/>
      <c r="I143" s="43"/>
      <c r="J143" s="43"/>
      <c r="K143" s="43"/>
      <c r="L143" s="43"/>
      <c r="M143" s="43"/>
      <c r="N143" s="43"/>
      <c r="O143" s="43"/>
      <c r="P143" s="43"/>
      <c r="Q143" s="43"/>
      <c r="R143" s="43"/>
      <c r="S143" s="590"/>
      <c r="T143" s="590"/>
      <c r="U143" s="590"/>
      <c r="V143" s="43"/>
      <c r="W143" s="515"/>
    </row>
    <row r="144" spans="1:23" x14ac:dyDescent="0.35">
      <c r="A144" s="43"/>
      <c r="B144" s="43"/>
      <c r="C144" s="43"/>
      <c r="D144" s="43"/>
      <c r="E144" s="61"/>
      <c r="F144" s="43"/>
      <c r="G144" s="43"/>
      <c r="H144" s="43"/>
      <c r="I144" s="43"/>
      <c r="J144" s="43"/>
      <c r="K144" s="43"/>
      <c r="L144" s="43"/>
      <c r="M144" s="43"/>
      <c r="N144" s="43"/>
      <c r="O144" s="43"/>
      <c r="P144" s="43"/>
      <c r="Q144" s="43"/>
      <c r="R144" s="43"/>
      <c r="S144" s="590"/>
      <c r="T144" s="590"/>
      <c r="U144" s="590"/>
      <c r="V144" s="43"/>
      <c r="W144" s="515"/>
    </row>
    <row r="145" spans="1:23" x14ac:dyDescent="0.35">
      <c r="A145" s="43"/>
      <c r="B145" s="43"/>
      <c r="C145" s="43"/>
      <c r="D145" s="43"/>
      <c r="E145" s="61"/>
      <c r="F145" s="43"/>
      <c r="G145" s="597"/>
      <c r="H145" s="597"/>
      <c r="I145" s="43"/>
      <c r="J145" s="43"/>
      <c r="K145" s="43"/>
      <c r="L145" s="43"/>
      <c r="M145" s="43"/>
      <c r="N145" s="43"/>
      <c r="O145" s="43"/>
      <c r="P145" s="43"/>
      <c r="Q145" s="43"/>
      <c r="R145" s="43"/>
      <c r="S145" s="590"/>
      <c r="T145" s="590"/>
      <c r="U145" s="590"/>
      <c r="V145" s="43"/>
      <c r="W145" s="515"/>
    </row>
    <row r="146" spans="1:23" x14ac:dyDescent="0.35">
      <c r="A146" s="43"/>
      <c r="B146" s="43"/>
      <c r="C146" s="43"/>
      <c r="D146" s="43"/>
      <c r="E146" s="61"/>
      <c r="F146" s="43"/>
      <c r="G146" s="597"/>
      <c r="H146" s="597"/>
      <c r="I146" s="43"/>
      <c r="J146" s="43"/>
      <c r="K146" s="43"/>
      <c r="L146" s="43"/>
      <c r="M146" s="43"/>
      <c r="N146" s="43"/>
      <c r="O146" s="43"/>
      <c r="P146" s="43"/>
      <c r="Q146" s="43"/>
      <c r="R146" s="43"/>
      <c r="S146" s="590"/>
      <c r="T146" s="590"/>
      <c r="U146" s="590"/>
      <c r="V146" s="43"/>
      <c r="W146" s="515"/>
    </row>
    <row r="147" spans="1:23" x14ac:dyDescent="0.35">
      <c r="A147" s="43"/>
      <c r="B147" s="43"/>
      <c r="C147" s="43"/>
      <c r="D147" s="43"/>
      <c r="E147" s="61"/>
      <c r="F147" s="43"/>
      <c r="G147" s="43"/>
      <c r="H147" s="43"/>
      <c r="I147" s="43"/>
      <c r="J147" s="43"/>
      <c r="K147" s="43"/>
      <c r="L147" s="43"/>
      <c r="M147" s="43"/>
      <c r="N147" s="43"/>
      <c r="O147" s="43"/>
      <c r="P147" s="43"/>
      <c r="Q147" s="43"/>
      <c r="R147" s="43"/>
      <c r="S147" s="590"/>
      <c r="T147" s="590"/>
      <c r="U147" s="590"/>
      <c r="V147" s="43"/>
      <c r="W147" s="515"/>
    </row>
    <row r="148" spans="1:23" x14ac:dyDescent="0.35">
      <c r="A148" s="43"/>
      <c r="B148" s="43"/>
      <c r="C148" s="43"/>
      <c r="D148" s="43"/>
      <c r="E148" s="61"/>
      <c r="F148" s="43"/>
      <c r="G148" s="43"/>
      <c r="H148" s="43"/>
      <c r="I148" s="43"/>
      <c r="J148" s="43"/>
      <c r="K148" s="43"/>
      <c r="L148" s="43"/>
      <c r="M148" s="43"/>
      <c r="N148" s="43"/>
      <c r="O148" s="43"/>
      <c r="P148" s="43"/>
      <c r="Q148" s="43"/>
      <c r="R148" s="43"/>
      <c r="S148" s="590"/>
      <c r="T148" s="590"/>
      <c r="U148" s="590"/>
      <c r="V148" s="43"/>
      <c r="W148" s="515"/>
    </row>
    <row r="149" spans="1:23" x14ac:dyDescent="0.35">
      <c r="A149" s="43"/>
      <c r="B149" s="43"/>
      <c r="C149" s="43"/>
      <c r="D149" s="43"/>
      <c r="E149" s="61"/>
      <c r="F149" s="43"/>
      <c r="G149" s="43"/>
      <c r="H149" s="43"/>
      <c r="I149" s="43"/>
      <c r="J149" s="43"/>
      <c r="K149" s="43"/>
      <c r="L149" s="43"/>
      <c r="M149" s="43"/>
      <c r="N149" s="43"/>
      <c r="O149" s="43"/>
      <c r="P149" s="43"/>
      <c r="Q149" s="43"/>
      <c r="R149" s="43"/>
      <c r="S149" s="590"/>
      <c r="T149" s="590"/>
      <c r="U149" s="590"/>
      <c r="V149" s="43"/>
      <c r="W149" s="515"/>
    </row>
    <row r="150" spans="1:23" x14ac:dyDescent="0.35">
      <c r="A150" s="43"/>
      <c r="B150" s="43"/>
      <c r="C150" s="43"/>
      <c r="D150" s="43"/>
      <c r="E150" s="61"/>
      <c r="F150" s="43"/>
      <c r="G150" s="43"/>
      <c r="H150" s="43"/>
      <c r="I150" s="43"/>
      <c r="J150" s="43"/>
      <c r="K150" s="43"/>
      <c r="L150" s="43"/>
      <c r="M150" s="43"/>
      <c r="N150" s="43"/>
      <c r="O150" s="43"/>
      <c r="P150" s="43"/>
      <c r="Q150" s="43"/>
      <c r="R150" s="43"/>
      <c r="S150" s="590"/>
      <c r="T150" s="590"/>
      <c r="U150" s="590"/>
      <c r="V150" s="43"/>
      <c r="W150" s="515"/>
    </row>
    <row r="151" spans="1:23" x14ac:dyDescent="0.35">
      <c r="A151" s="43"/>
      <c r="B151" s="43"/>
      <c r="C151" s="43"/>
      <c r="D151" s="43"/>
      <c r="E151" s="61"/>
      <c r="F151" s="43"/>
      <c r="G151" s="43"/>
      <c r="H151" s="43"/>
      <c r="I151" s="43"/>
      <c r="J151" s="43"/>
      <c r="K151" s="43"/>
      <c r="L151" s="43"/>
      <c r="M151" s="43"/>
      <c r="N151" s="43"/>
      <c r="O151" s="43"/>
      <c r="P151" s="43"/>
      <c r="Q151" s="43"/>
      <c r="R151" s="43"/>
      <c r="S151" s="590"/>
      <c r="T151" s="590"/>
      <c r="U151" s="590"/>
      <c r="V151" s="43"/>
      <c r="W151" s="515"/>
    </row>
    <row r="152" spans="1:23" x14ac:dyDescent="0.35">
      <c r="A152" s="43"/>
      <c r="B152" s="43"/>
      <c r="C152" s="43"/>
      <c r="D152" s="43"/>
      <c r="E152" s="61"/>
      <c r="F152" s="43"/>
      <c r="G152" s="43"/>
      <c r="H152" s="43"/>
      <c r="I152" s="43"/>
      <c r="J152" s="43"/>
      <c r="K152" s="43"/>
      <c r="L152" s="43"/>
      <c r="M152" s="43"/>
      <c r="N152" s="43"/>
      <c r="O152" s="43"/>
      <c r="P152" s="43"/>
      <c r="Q152" s="43"/>
      <c r="R152" s="43"/>
      <c r="S152" s="590"/>
      <c r="T152" s="590"/>
      <c r="U152" s="590"/>
      <c r="V152" s="43"/>
      <c r="W152" s="515"/>
    </row>
    <row r="153" spans="1:23" x14ac:dyDescent="0.35">
      <c r="A153" s="43"/>
      <c r="B153" s="43"/>
      <c r="C153" s="43"/>
      <c r="D153" s="43"/>
      <c r="E153" s="61"/>
      <c r="F153" s="43"/>
      <c r="G153" s="43"/>
      <c r="H153" s="43"/>
      <c r="I153" s="43"/>
      <c r="J153" s="43"/>
      <c r="K153" s="43"/>
      <c r="L153" s="43"/>
      <c r="M153" s="43"/>
      <c r="N153" s="43"/>
      <c r="O153" s="43"/>
      <c r="P153" s="43"/>
      <c r="Q153" s="43"/>
      <c r="R153" s="43"/>
      <c r="S153" s="590"/>
      <c r="T153" s="590"/>
      <c r="U153" s="590"/>
      <c r="V153" s="43"/>
      <c r="W153" s="515"/>
    </row>
    <row r="154" spans="1:23" x14ac:dyDescent="0.35">
      <c r="A154" s="43"/>
      <c r="B154" s="43"/>
      <c r="C154" s="43"/>
      <c r="D154" s="43"/>
      <c r="E154" s="61"/>
      <c r="F154" s="43"/>
      <c r="G154" s="43"/>
      <c r="H154" s="43"/>
      <c r="I154" s="43"/>
      <c r="J154" s="43"/>
      <c r="K154" s="43"/>
      <c r="L154" s="43"/>
      <c r="M154" s="43"/>
      <c r="N154" s="43"/>
      <c r="O154" s="43"/>
      <c r="P154" s="43"/>
      <c r="Q154" s="43"/>
      <c r="R154" s="43"/>
      <c r="S154" s="590"/>
      <c r="T154" s="590"/>
      <c r="U154" s="590"/>
      <c r="V154" s="43"/>
      <c r="W154" s="515"/>
    </row>
    <row r="155" spans="1:23" x14ac:dyDescent="0.35">
      <c r="A155" s="43"/>
      <c r="B155" s="43"/>
      <c r="C155" s="43"/>
      <c r="D155" s="43"/>
      <c r="E155" s="61"/>
      <c r="F155" s="43"/>
      <c r="G155" s="43"/>
      <c r="H155" s="43"/>
      <c r="I155" s="43"/>
      <c r="J155" s="43"/>
      <c r="K155" s="43"/>
      <c r="L155" s="43"/>
      <c r="M155" s="43"/>
      <c r="N155" s="43"/>
      <c r="O155" s="43"/>
      <c r="P155" s="43"/>
      <c r="Q155" s="43"/>
      <c r="R155" s="43"/>
      <c r="S155" s="590"/>
      <c r="T155" s="590"/>
      <c r="U155" s="590"/>
      <c r="V155" s="43"/>
      <c r="W155" s="515"/>
    </row>
    <row r="156" spans="1:23" x14ac:dyDescent="0.35">
      <c r="A156" s="43"/>
      <c r="B156" s="43"/>
      <c r="C156" s="43"/>
      <c r="D156" s="43"/>
      <c r="E156" s="61"/>
      <c r="F156" s="43"/>
      <c r="G156" s="43"/>
      <c r="H156" s="43"/>
      <c r="I156" s="43"/>
      <c r="J156" s="43"/>
      <c r="K156" s="43"/>
      <c r="L156" s="43"/>
      <c r="M156" s="43"/>
      <c r="N156" s="43"/>
      <c r="O156" s="43"/>
      <c r="P156" s="43"/>
      <c r="Q156" s="43"/>
      <c r="R156" s="43"/>
      <c r="S156" s="590"/>
      <c r="T156" s="590"/>
      <c r="U156" s="590"/>
      <c r="V156" s="43"/>
      <c r="W156" s="515"/>
    </row>
    <row r="157" spans="1:23" x14ac:dyDescent="0.35">
      <c r="A157" s="43"/>
      <c r="B157" s="43"/>
      <c r="C157" s="43"/>
      <c r="D157" s="43"/>
      <c r="E157" s="61"/>
      <c r="F157" s="43"/>
      <c r="G157" s="43"/>
      <c r="H157" s="43"/>
      <c r="I157" s="43"/>
      <c r="J157" s="43"/>
      <c r="K157" s="43"/>
      <c r="L157" s="43"/>
      <c r="M157" s="43"/>
      <c r="N157" s="43"/>
      <c r="O157" s="43"/>
      <c r="P157" s="43"/>
      <c r="Q157" s="43"/>
      <c r="R157" s="43"/>
      <c r="S157" s="590"/>
      <c r="T157" s="590"/>
      <c r="U157" s="590"/>
      <c r="V157" s="43"/>
      <c r="W157" s="515"/>
    </row>
    <row r="158" spans="1:23" x14ac:dyDescent="0.35">
      <c r="A158" s="43"/>
      <c r="B158" s="43"/>
      <c r="C158" s="43"/>
      <c r="D158" s="43"/>
      <c r="E158" s="61"/>
      <c r="F158" s="43"/>
      <c r="G158" s="43"/>
      <c r="H158" s="43"/>
      <c r="I158" s="43"/>
      <c r="J158" s="43"/>
      <c r="K158" s="43"/>
      <c r="L158" s="43"/>
      <c r="M158" s="43"/>
      <c r="N158" s="43"/>
      <c r="O158" s="43"/>
      <c r="P158" s="43"/>
      <c r="Q158" s="43"/>
      <c r="R158" s="43"/>
      <c r="S158" s="590"/>
      <c r="T158" s="590"/>
      <c r="U158" s="590"/>
      <c r="V158" s="43"/>
      <c r="W158" s="515"/>
    </row>
    <row r="159" spans="1:23" x14ac:dyDescent="0.35">
      <c r="A159" s="43"/>
      <c r="B159" s="43"/>
      <c r="C159" s="43"/>
      <c r="D159" s="43"/>
      <c r="E159" s="61"/>
      <c r="F159" s="43"/>
      <c r="G159" s="597"/>
      <c r="H159" s="597"/>
      <c r="I159" s="43"/>
      <c r="J159" s="43"/>
      <c r="K159" s="43"/>
      <c r="L159" s="43"/>
      <c r="M159" s="43"/>
      <c r="N159" s="43"/>
      <c r="O159" s="43"/>
      <c r="P159" s="43"/>
      <c r="Q159" s="43"/>
      <c r="R159" s="43"/>
      <c r="S159" s="590"/>
      <c r="T159" s="590"/>
      <c r="U159" s="590"/>
      <c r="V159" s="43"/>
      <c r="W159" s="515"/>
    </row>
    <row r="160" spans="1:23" x14ac:dyDescent="0.35">
      <c r="A160" s="43"/>
      <c r="B160" s="43"/>
      <c r="C160" s="43"/>
      <c r="D160" s="43"/>
      <c r="E160" s="61"/>
      <c r="F160" s="43"/>
      <c r="G160" s="43"/>
      <c r="H160" s="43"/>
      <c r="I160" s="43"/>
      <c r="J160" s="43"/>
      <c r="K160" s="43"/>
      <c r="L160" s="43"/>
      <c r="M160" s="43"/>
      <c r="N160" s="43"/>
      <c r="O160" s="43"/>
      <c r="P160" s="43"/>
      <c r="Q160" s="43"/>
      <c r="R160" s="43"/>
      <c r="S160" s="590"/>
      <c r="T160" s="590"/>
      <c r="U160" s="590"/>
      <c r="V160" s="43"/>
      <c r="W160" s="515"/>
    </row>
    <row r="161" spans="1:23" x14ac:dyDescent="0.35">
      <c r="A161" s="43"/>
      <c r="B161" s="43"/>
      <c r="C161" s="43"/>
      <c r="D161" s="43"/>
      <c r="E161" s="61"/>
      <c r="F161" s="43"/>
      <c r="G161" s="43"/>
      <c r="H161" s="43"/>
      <c r="I161" s="43"/>
      <c r="J161" s="43"/>
      <c r="K161" s="43"/>
      <c r="L161" s="43"/>
      <c r="M161" s="43"/>
      <c r="N161" s="43"/>
      <c r="O161" s="43"/>
      <c r="P161" s="43"/>
      <c r="Q161" s="43"/>
      <c r="R161" s="43"/>
      <c r="S161" s="590"/>
      <c r="T161" s="590"/>
      <c r="U161" s="590"/>
      <c r="V161" s="43"/>
      <c r="W161" s="515"/>
    </row>
    <row r="162" spans="1:23" x14ac:dyDescent="0.35">
      <c r="A162" s="43"/>
      <c r="B162" s="43"/>
      <c r="C162" s="43"/>
      <c r="D162" s="43"/>
      <c r="E162" s="61"/>
      <c r="F162" s="43"/>
      <c r="G162" s="43"/>
      <c r="H162" s="43"/>
      <c r="I162" s="43"/>
      <c r="J162" s="43"/>
      <c r="K162" s="43"/>
      <c r="L162" s="43"/>
      <c r="M162" s="43"/>
      <c r="N162" s="43"/>
      <c r="O162" s="43"/>
      <c r="P162" s="43"/>
      <c r="Q162" s="43"/>
      <c r="R162" s="43"/>
      <c r="S162" s="590"/>
      <c r="T162" s="590"/>
      <c r="U162" s="590"/>
      <c r="V162" s="43"/>
      <c r="W162" s="515"/>
    </row>
    <row r="163" spans="1:23" x14ac:dyDescent="0.35">
      <c r="A163" s="43"/>
      <c r="B163" s="43"/>
      <c r="C163" s="43"/>
      <c r="D163" s="43"/>
      <c r="E163" s="61"/>
      <c r="F163" s="43"/>
      <c r="G163" s="597"/>
      <c r="H163" s="597"/>
      <c r="I163" s="43"/>
      <c r="J163" s="43"/>
      <c r="K163" s="43"/>
      <c r="L163" s="43"/>
      <c r="M163" s="43"/>
      <c r="N163" s="43"/>
      <c r="O163" s="43"/>
      <c r="P163" s="43"/>
      <c r="Q163" s="43"/>
      <c r="R163" s="43"/>
      <c r="S163" s="590"/>
      <c r="T163" s="590"/>
      <c r="U163" s="590"/>
      <c r="V163" s="43"/>
      <c r="W163" s="515"/>
    </row>
    <row r="164" spans="1:23" x14ac:dyDescent="0.35">
      <c r="A164" s="43"/>
      <c r="B164" s="43"/>
      <c r="C164" s="43"/>
      <c r="D164" s="43"/>
      <c r="E164" s="61"/>
      <c r="F164" s="43"/>
      <c r="G164" s="43"/>
      <c r="H164" s="43"/>
      <c r="I164" s="43"/>
      <c r="J164" s="43"/>
      <c r="K164" s="43"/>
      <c r="L164" s="43"/>
      <c r="M164" s="43"/>
      <c r="N164" s="43"/>
      <c r="O164" s="43"/>
      <c r="P164" s="43"/>
      <c r="Q164" s="43"/>
      <c r="R164" s="43"/>
      <c r="S164" s="590"/>
      <c r="T164" s="590"/>
      <c r="U164" s="590"/>
      <c r="V164" s="43"/>
      <c r="W164" s="515"/>
    </row>
    <row r="165" spans="1:23" x14ac:dyDescent="0.35">
      <c r="A165" s="43"/>
      <c r="B165" s="43"/>
      <c r="C165" s="43"/>
      <c r="D165" s="43"/>
      <c r="E165" s="61"/>
      <c r="F165" s="43"/>
      <c r="G165" s="597"/>
      <c r="H165" s="597"/>
      <c r="I165" s="43"/>
      <c r="J165" s="43"/>
      <c r="K165" s="43"/>
      <c r="L165" s="43"/>
      <c r="M165" s="43"/>
      <c r="N165" s="43"/>
      <c r="O165" s="43"/>
      <c r="P165" s="43"/>
      <c r="Q165" s="43"/>
      <c r="R165" s="43"/>
      <c r="S165" s="590"/>
      <c r="T165" s="590"/>
      <c r="U165" s="590"/>
      <c r="V165" s="43"/>
      <c r="W165" s="515"/>
    </row>
    <row r="166" spans="1:23" x14ac:dyDescent="0.35">
      <c r="A166" s="43"/>
      <c r="B166" s="43"/>
      <c r="C166" s="43"/>
      <c r="D166" s="43"/>
      <c r="E166" s="61"/>
      <c r="F166" s="43"/>
      <c r="G166" s="597"/>
      <c r="H166" s="597"/>
      <c r="I166" s="43"/>
      <c r="J166" s="43"/>
      <c r="K166" s="43"/>
      <c r="L166" s="43"/>
      <c r="M166" s="43"/>
      <c r="N166" s="43"/>
      <c r="O166" s="43"/>
      <c r="P166" s="43"/>
      <c r="Q166" s="43"/>
      <c r="R166" s="43"/>
      <c r="S166" s="590"/>
      <c r="T166" s="590"/>
      <c r="U166" s="590"/>
      <c r="V166" s="43"/>
      <c r="W166" s="515"/>
    </row>
    <row r="167" spans="1:23" x14ac:dyDescent="0.35">
      <c r="A167" s="43"/>
      <c r="B167" s="43"/>
      <c r="C167" s="43"/>
      <c r="D167" s="43"/>
      <c r="E167" s="61"/>
      <c r="F167" s="43"/>
      <c r="G167" s="597"/>
      <c r="H167" s="597"/>
      <c r="I167" s="43"/>
      <c r="J167" s="43"/>
      <c r="K167" s="43"/>
      <c r="L167" s="43"/>
      <c r="M167" s="43"/>
      <c r="N167" s="43"/>
      <c r="O167" s="43"/>
      <c r="P167" s="43"/>
      <c r="Q167" s="43"/>
      <c r="R167" s="43"/>
      <c r="S167" s="590"/>
      <c r="T167" s="590"/>
      <c r="U167" s="590"/>
      <c r="V167" s="43"/>
      <c r="W167" s="515"/>
    </row>
    <row r="168" spans="1:23" x14ac:dyDescent="0.35">
      <c r="A168" s="43"/>
      <c r="B168" s="43"/>
      <c r="C168" s="43"/>
      <c r="D168" s="43"/>
      <c r="E168" s="61"/>
      <c r="F168" s="43"/>
      <c r="G168" s="43"/>
      <c r="H168" s="43"/>
      <c r="I168" s="43"/>
      <c r="J168" s="43"/>
      <c r="K168" s="43"/>
      <c r="L168" s="43"/>
      <c r="M168" s="43"/>
      <c r="N168" s="43"/>
      <c r="O168" s="43"/>
      <c r="P168" s="43"/>
      <c r="Q168" s="43"/>
      <c r="R168" s="43"/>
      <c r="S168" s="590"/>
      <c r="T168" s="590"/>
      <c r="U168" s="590"/>
      <c r="V168" s="43"/>
      <c r="W168" s="515"/>
    </row>
    <row r="169" spans="1:23" x14ac:dyDescent="0.35">
      <c r="A169" s="43"/>
      <c r="B169" s="43"/>
      <c r="C169" s="43"/>
      <c r="D169" s="43"/>
      <c r="E169" s="61"/>
      <c r="F169" s="43"/>
      <c r="G169" s="43"/>
      <c r="H169" s="43"/>
      <c r="I169" s="43"/>
      <c r="J169" s="43"/>
      <c r="K169" s="43"/>
      <c r="L169" s="43"/>
      <c r="M169" s="43"/>
      <c r="N169" s="43"/>
      <c r="O169" s="43"/>
      <c r="P169" s="43"/>
      <c r="Q169" s="43"/>
      <c r="R169" s="43"/>
      <c r="S169" s="590"/>
      <c r="T169" s="590"/>
      <c r="U169" s="590"/>
      <c r="V169" s="43"/>
      <c r="W169" s="515"/>
    </row>
    <row r="170" spans="1:23" x14ac:dyDescent="0.35">
      <c r="A170" s="43"/>
      <c r="B170" s="43"/>
      <c r="C170" s="43"/>
      <c r="D170" s="43"/>
      <c r="E170" s="61"/>
      <c r="F170" s="43"/>
      <c r="G170" s="43"/>
      <c r="H170" s="43"/>
      <c r="I170" s="43"/>
      <c r="J170" s="43"/>
      <c r="K170" s="43"/>
      <c r="L170" s="43"/>
      <c r="M170" s="43"/>
      <c r="N170" s="43"/>
      <c r="O170" s="43"/>
      <c r="P170" s="43"/>
      <c r="Q170" s="43"/>
      <c r="R170" s="43"/>
      <c r="S170" s="590"/>
      <c r="T170" s="590"/>
      <c r="U170" s="590"/>
      <c r="V170" s="43"/>
      <c r="W170" s="515"/>
    </row>
    <row r="171" spans="1:23" x14ac:dyDescent="0.35">
      <c r="A171" s="43"/>
      <c r="B171" s="43"/>
      <c r="C171" s="43"/>
      <c r="D171" s="43"/>
      <c r="E171" s="61"/>
      <c r="F171" s="43"/>
      <c r="G171" s="43"/>
      <c r="H171" s="43"/>
      <c r="I171" s="43"/>
      <c r="J171" s="43"/>
      <c r="K171" s="43"/>
      <c r="L171" s="43"/>
      <c r="M171" s="43"/>
      <c r="N171" s="43"/>
      <c r="O171" s="43"/>
      <c r="P171" s="43"/>
      <c r="Q171" s="43"/>
      <c r="R171" s="43"/>
      <c r="S171" s="590"/>
      <c r="T171" s="590"/>
      <c r="U171" s="590"/>
      <c r="V171" s="43"/>
      <c r="W171" s="515"/>
    </row>
    <row r="172" spans="1:23" x14ac:dyDescent="0.35">
      <c r="A172" s="43"/>
      <c r="B172" s="43"/>
      <c r="C172" s="43"/>
      <c r="D172" s="43"/>
      <c r="E172" s="61"/>
      <c r="F172" s="43"/>
      <c r="G172" s="43"/>
      <c r="H172" s="43"/>
      <c r="I172" s="43"/>
      <c r="J172" s="43"/>
      <c r="K172" s="43"/>
      <c r="L172" s="43"/>
      <c r="M172" s="43"/>
      <c r="N172" s="43"/>
      <c r="O172" s="43"/>
      <c r="P172" s="43"/>
      <c r="Q172" s="43"/>
      <c r="R172" s="43"/>
      <c r="S172" s="590"/>
      <c r="T172" s="590"/>
      <c r="U172" s="590"/>
      <c r="V172" s="43"/>
      <c r="W172" s="515"/>
    </row>
    <row r="173" spans="1:23" x14ac:dyDescent="0.35">
      <c r="A173" s="43"/>
      <c r="B173" s="43"/>
      <c r="C173" s="43"/>
      <c r="D173" s="43"/>
      <c r="E173" s="61"/>
      <c r="F173" s="43"/>
      <c r="G173" s="43"/>
      <c r="H173" s="43"/>
      <c r="I173" s="43"/>
      <c r="J173" s="43"/>
      <c r="K173" s="43"/>
      <c r="L173" s="43"/>
      <c r="M173" s="43"/>
      <c r="N173" s="43"/>
      <c r="O173" s="43"/>
      <c r="P173" s="43"/>
      <c r="Q173" s="43"/>
      <c r="R173" s="43"/>
      <c r="S173" s="590"/>
      <c r="T173" s="590"/>
      <c r="U173" s="590"/>
      <c r="V173" s="43"/>
      <c r="W173" s="515"/>
    </row>
    <row r="174" spans="1:23" x14ac:dyDescent="0.35">
      <c r="A174" s="43"/>
      <c r="B174" s="43"/>
      <c r="C174" s="43"/>
      <c r="D174" s="43"/>
      <c r="E174" s="61"/>
      <c r="F174" s="43"/>
      <c r="G174" s="43"/>
      <c r="H174" s="43"/>
      <c r="I174" s="43"/>
      <c r="J174" s="43"/>
      <c r="K174" s="43"/>
      <c r="L174" s="43"/>
      <c r="M174" s="43"/>
      <c r="N174" s="43"/>
      <c r="O174" s="43"/>
      <c r="P174" s="43"/>
      <c r="Q174" s="43"/>
      <c r="R174" s="43"/>
      <c r="S174" s="590"/>
      <c r="T174" s="590"/>
      <c r="U174" s="590"/>
      <c r="V174" s="43"/>
      <c r="W174" s="515"/>
    </row>
    <row r="175" spans="1:23" x14ac:dyDescent="0.35">
      <c r="A175" s="43"/>
      <c r="B175" s="43"/>
      <c r="C175" s="43"/>
      <c r="D175" s="43"/>
      <c r="E175" s="61"/>
      <c r="F175" s="43"/>
      <c r="G175" s="43"/>
      <c r="H175" s="43"/>
      <c r="I175" s="43"/>
      <c r="J175" s="43"/>
      <c r="K175" s="43"/>
      <c r="L175" s="43"/>
      <c r="M175" s="43"/>
      <c r="N175" s="43"/>
      <c r="O175" s="43"/>
      <c r="P175" s="43"/>
      <c r="Q175" s="43"/>
      <c r="R175" s="43"/>
      <c r="S175" s="590"/>
      <c r="T175" s="590"/>
      <c r="U175" s="590"/>
      <c r="V175" s="43"/>
      <c r="W175" s="515"/>
    </row>
    <row r="176" spans="1:23" x14ac:dyDescent="0.35">
      <c r="A176" s="43"/>
      <c r="B176" s="43"/>
      <c r="C176" s="43"/>
      <c r="D176" s="43"/>
      <c r="E176" s="61"/>
      <c r="F176" s="43"/>
      <c r="G176" s="597"/>
      <c r="H176" s="597"/>
      <c r="I176" s="43"/>
      <c r="J176" s="43"/>
      <c r="K176" s="43"/>
      <c r="L176" s="43"/>
      <c r="M176" s="43"/>
      <c r="N176" s="43"/>
      <c r="O176" s="43"/>
      <c r="P176" s="43"/>
      <c r="Q176" s="43"/>
      <c r="R176" s="43"/>
      <c r="S176" s="590"/>
      <c r="T176" s="590"/>
      <c r="U176" s="590"/>
      <c r="V176" s="43"/>
      <c r="W176" s="515"/>
    </row>
    <row r="177" spans="1:23" x14ac:dyDescent="0.35">
      <c r="A177" s="43"/>
      <c r="B177" s="43"/>
      <c r="C177" s="43"/>
      <c r="D177" s="43"/>
      <c r="E177" s="61"/>
      <c r="F177" s="43"/>
      <c r="G177" s="597"/>
      <c r="H177" s="597"/>
      <c r="I177" s="43"/>
      <c r="J177" s="43"/>
      <c r="K177" s="43"/>
      <c r="L177" s="43"/>
      <c r="M177" s="43"/>
      <c r="N177" s="43"/>
      <c r="O177" s="43"/>
      <c r="P177" s="43"/>
      <c r="Q177" s="43"/>
      <c r="R177" s="43"/>
      <c r="S177" s="590"/>
      <c r="T177" s="590"/>
      <c r="U177" s="590"/>
      <c r="V177" s="43"/>
      <c r="W177" s="515"/>
    </row>
    <row r="178" spans="1:23" x14ac:dyDescent="0.35">
      <c r="A178" s="43"/>
      <c r="B178" s="43"/>
      <c r="C178" s="43"/>
      <c r="D178" s="43"/>
      <c r="E178" s="61"/>
      <c r="F178" s="43"/>
      <c r="G178" s="597"/>
      <c r="H178" s="597"/>
      <c r="I178" s="43"/>
      <c r="J178" s="43"/>
      <c r="K178" s="43"/>
      <c r="L178" s="43"/>
      <c r="M178" s="43"/>
      <c r="N178" s="43"/>
      <c r="O178" s="43"/>
      <c r="P178" s="43"/>
      <c r="Q178" s="43"/>
      <c r="R178" s="43"/>
      <c r="S178" s="590"/>
      <c r="T178" s="590"/>
      <c r="U178" s="590"/>
      <c r="V178" s="43"/>
      <c r="W178" s="515"/>
    </row>
    <row r="179" spans="1:23" x14ac:dyDescent="0.35">
      <c r="A179" s="43"/>
      <c r="B179" s="43"/>
      <c r="C179" s="43"/>
      <c r="D179" s="43"/>
      <c r="E179" s="61"/>
      <c r="F179" s="43"/>
      <c r="G179" s="43"/>
      <c r="H179" s="43"/>
      <c r="I179" s="43"/>
      <c r="J179" s="43"/>
      <c r="K179" s="43"/>
      <c r="L179" s="43"/>
      <c r="M179" s="43"/>
      <c r="N179" s="43"/>
      <c r="O179" s="43"/>
      <c r="P179" s="43"/>
      <c r="Q179" s="43"/>
      <c r="R179" s="43"/>
      <c r="S179" s="590"/>
      <c r="T179" s="590"/>
      <c r="U179" s="590"/>
      <c r="V179" s="43"/>
      <c r="W179" s="515"/>
    </row>
    <row r="180" spans="1:23" x14ac:dyDescent="0.35">
      <c r="A180" s="43"/>
      <c r="B180" s="43"/>
      <c r="C180" s="43"/>
      <c r="D180" s="43"/>
      <c r="E180" s="61"/>
      <c r="F180" s="43"/>
      <c r="G180" s="43"/>
      <c r="H180" s="43"/>
      <c r="I180" s="43"/>
      <c r="J180" s="43"/>
      <c r="K180" s="43"/>
      <c r="L180" s="43"/>
      <c r="M180" s="43"/>
      <c r="N180" s="43"/>
      <c r="O180" s="43"/>
      <c r="P180" s="43"/>
      <c r="Q180" s="43"/>
      <c r="R180" s="43"/>
      <c r="S180" s="590"/>
      <c r="T180" s="590"/>
      <c r="U180" s="590"/>
      <c r="V180" s="43"/>
      <c r="W180" s="515"/>
    </row>
    <row r="181" spans="1:23" x14ac:dyDescent="0.35">
      <c r="A181" s="43"/>
      <c r="B181" s="43"/>
      <c r="C181" s="43"/>
      <c r="D181" s="43"/>
      <c r="E181" s="61"/>
      <c r="F181" s="43"/>
      <c r="G181" s="43"/>
      <c r="H181" s="43"/>
      <c r="I181" s="43"/>
      <c r="J181" s="43"/>
      <c r="K181" s="43"/>
      <c r="L181" s="43"/>
      <c r="M181" s="43"/>
      <c r="N181" s="43"/>
      <c r="O181" s="43"/>
      <c r="P181" s="43"/>
      <c r="Q181" s="43"/>
      <c r="R181" s="43"/>
      <c r="S181" s="590"/>
      <c r="T181" s="590"/>
      <c r="U181" s="590"/>
      <c r="V181" s="43"/>
      <c r="W181" s="515"/>
    </row>
    <row r="182" spans="1:23" x14ac:dyDescent="0.35">
      <c r="A182" s="43"/>
      <c r="B182" s="43"/>
      <c r="C182" s="43"/>
      <c r="D182" s="43"/>
      <c r="E182" s="61"/>
      <c r="F182" s="43"/>
      <c r="G182" s="43"/>
      <c r="H182" s="43"/>
      <c r="I182" s="43"/>
      <c r="J182" s="43"/>
      <c r="K182" s="43"/>
      <c r="L182" s="43"/>
      <c r="M182" s="43"/>
      <c r="N182" s="43"/>
      <c r="O182" s="43"/>
      <c r="P182" s="43"/>
      <c r="Q182" s="43"/>
      <c r="R182" s="43"/>
      <c r="S182" s="590"/>
      <c r="T182" s="590"/>
      <c r="U182" s="590"/>
      <c r="V182" s="43"/>
      <c r="W182" s="515"/>
    </row>
    <row r="183" spans="1:23" x14ac:dyDescent="0.35">
      <c r="A183" s="43"/>
      <c r="B183" s="43"/>
      <c r="C183" s="43"/>
      <c r="D183" s="43"/>
      <c r="E183" s="61"/>
      <c r="F183" s="43"/>
      <c r="G183" s="43"/>
      <c r="H183" s="43"/>
      <c r="I183" s="43"/>
      <c r="J183" s="43"/>
      <c r="K183" s="43"/>
      <c r="L183" s="43"/>
      <c r="M183" s="43"/>
      <c r="N183" s="43"/>
      <c r="O183" s="43"/>
      <c r="P183" s="43"/>
      <c r="Q183" s="43"/>
      <c r="R183" s="43"/>
      <c r="S183" s="590"/>
      <c r="T183" s="590"/>
      <c r="U183" s="590"/>
      <c r="V183" s="43"/>
      <c r="W183" s="515"/>
    </row>
    <row r="184" spans="1:23" x14ac:dyDescent="0.35">
      <c r="A184" s="43"/>
      <c r="B184" s="43"/>
      <c r="C184" s="43"/>
      <c r="D184" s="43"/>
      <c r="E184" s="61"/>
      <c r="F184" s="43"/>
      <c r="G184" s="43"/>
      <c r="H184" s="43"/>
      <c r="I184" s="43"/>
      <c r="J184" s="43"/>
      <c r="K184" s="43"/>
      <c r="L184" s="43"/>
      <c r="M184" s="43"/>
      <c r="N184" s="43"/>
      <c r="O184" s="43"/>
      <c r="P184" s="43"/>
      <c r="Q184" s="43"/>
      <c r="R184" s="43"/>
      <c r="S184" s="590"/>
      <c r="T184" s="590"/>
      <c r="U184" s="590"/>
      <c r="V184" s="43"/>
      <c r="W184" s="515"/>
    </row>
    <row r="185" spans="1:23" x14ac:dyDescent="0.35">
      <c r="A185" s="43"/>
      <c r="B185" s="43"/>
      <c r="C185" s="43"/>
      <c r="D185" s="43"/>
      <c r="E185" s="61"/>
      <c r="F185" s="43"/>
      <c r="G185" s="43"/>
      <c r="H185" s="43"/>
      <c r="I185" s="43"/>
      <c r="J185" s="43"/>
      <c r="K185" s="43"/>
      <c r="L185" s="43"/>
      <c r="M185" s="43"/>
      <c r="N185" s="43"/>
      <c r="O185" s="43"/>
      <c r="P185" s="43"/>
      <c r="Q185" s="43"/>
      <c r="R185" s="43"/>
      <c r="S185" s="590"/>
      <c r="T185" s="590"/>
      <c r="U185" s="590"/>
      <c r="V185" s="43"/>
      <c r="W185" s="515"/>
    </row>
    <row r="186" spans="1:23" x14ac:dyDescent="0.35">
      <c r="A186" s="43"/>
      <c r="B186" s="43"/>
      <c r="C186" s="43"/>
      <c r="D186" s="43"/>
      <c r="E186" s="61"/>
      <c r="F186" s="43"/>
      <c r="G186" s="43"/>
      <c r="H186" s="43"/>
      <c r="I186" s="43"/>
      <c r="J186" s="43"/>
      <c r="K186" s="43"/>
      <c r="L186" s="43"/>
      <c r="M186" s="43"/>
      <c r="N186" s="43"/>
      <c r="O186" s="43"/>
      <c r="P186" s="43"/>
      <c r="Q186" s="43"/>
      <c r="R186" s="43"/>
      <c r="S186" s="590"/>
      <c r="T186" s="590"/>
      <c r="U186" s="590"/>
      <c r="V186" s="43"/>
      <c r="W186" s="515"/>
    </row>
    <row r="187" spans="1:23" x14ac:dyDescent="0.35">
      <c r="A187" s="43"/>
      <c r="B187" s="43"/>
      <c r="C187" s="43"/>
      <c r="D187" s="43"/>
      <c r="E187" s="61"/>
      <c r="F187" s="43"/>
      <c r="G187" s="43"/>
      <c r="H187" s="43"/>
      <c r="I187" s="43"/>
      <c r="J187" s="43"/>
      <c r="K187" s="43"/>
      <c r="L187" s="43"/>
      <c r="M187" s="43"/>
      <c r="N187" s="43"/>
      <c r="O187" s="43"/>
      <c r="P187" s="43"/>
      <c r="Q187" s="43"/>
      <c r="R187" s="43"/>
      <c r="S187" s="590"/>
      <c r="T187" s="590"/>
      <c r="U187" s="590"/>
      <c r="V187" s="43"/>
      <c r="W187" s="515"/>
    </row>
    <row r="188" spans="1:23" x14ac:dyDescent="0.35">
      <c r="A188" s="43"/>
      <c r="B188" s="43"/>
      <c r="C188" s="43"/>
      <c r="D188" s="43"/>
      <c r="E188" s="61"/>
      <c r="F188" s="43"/>
      <c r="G188" s="43"/>
      <c r="H188" s="43"/>
      <c r="I188" s="43"/>
      <c r="J188" s="43"/>
      <c r="K188" s="43"/>
      <c r="L188" s="43"/>
      <c r="M188" s="43"/>
      <c r="N188" s="43"/>
      <c r="O188" s="43"/>
      <c r="P188" s="43"/>
      <c r="Q188" s="43"/>
      <c r="R188" s="43"/>
      <c r="S188" s="590"/>
      <c r="T188" s="590"/>
      <c r="U188" s="590"/>
      <c r="V188" s="43"/>
      <c r="W188" s="515"/>
    </row>
    <row r="189" spans="1:23" x14ac:dyDescent="0.35">
      <c r="A189" s="43"/>
      <c r="B189" s="43"/>
      <c r="C189" s="43"/>
      <c r="D189" s="43"/>
      <c r="E189" s="61"/>
      <c r="F189" s="43"/>
      <c r="G189" s="43"/>
      <c r="H189" s="43"/>
      <c r="I189" s="43"/>
      <c r="J189" s="43"/>
      <c r="K189" s="43"/>
      <c r="L189" s="43"/>
      <c r="M189" s="43"/>
      <c r="N189" s="43"/>
      <c r="O189" s="43"/>
      <c r="P189" s="43"/>
      <c r="Q189" s="43"/>
      <c r="R189" s="43"/>
      <c r="S189" s="590"/>
      <c r="T189" s="590"/>
      <c r="U189" s="590"/>
      <c r="V189" s="43"/>
      <c r="W189" s="515"/>
    </row>
    <row r="190" spans="1:23" x14ac:dyDescent="0.35">
      <c r="A190" s="43"/>
      <c r="B190" s="43"/>
      <c r="C190" s="43"/>
      <c r="D190" s="43"/>
      <c r="E190" s="61"/>
      <c r="F190" s="43"/>
      <c r="G190" s="43"/>
      <c r="H190" s="43"/>
      <c r="I190" s="43"/>
      <c r="J190" s="43"/>
      <c r="K190" s="43"/>
      <c r="L190" s="43"/>
      <c r="M190" s="43"/>
      <c r="N190" s="43"/>
      <c r="O190" s="43"/>
      <c r="P190" s="43"/>
      <c r="Q190" s="43"/>
      <c r="R190" s="43"/>
      <c r="S190" s="590"/>
      <c r="T190" s="590"/>
      <c r="U190" s="590"/>
      <c r="V190" s="43"/>
      <c r="W190" s="515"/>
    </row>
    <row r="191" spans="1:23" x14ac:dyDescent="0.35">
      <c r="A191" s="43"/>
      <c r="B191" s="43"/>
      <c r="C191" s="43"/>
      <c r="D191" s="43"/>
      <c r="E191" s="61"/>
      <c r="F191" s="43"/>
      <c r="G191" s="43"/>
      <c r="H191" s="43"/>
      <c r="I191" s="43"/>
      <c r="J191" s="43"/>
      <c r="K191" s="43"/>
      <c r="L191" s="43"/>
      <c r="M191" s="43"/>
      <c r="N191" s="43"/>
      <c r="O191" s="43"/>
      <c r="P191" s="43"/>
      <c r="Q191" s="43"/>
      <c r="R191" s="43"/>
      <c r="S191" s="590"/>
      <c r="T191" s="590"/>
      <c r="U191" s="590"/>
      <c r="V191" s="43"/>
      <c r="W191" s="515"/>
    </row>
    <row r="192" spans="1:23" x14ac:dyDescent="0.35">
      <c r="A192" s="43"/>
      <c r="B192" s="43"/>
      <c r="C192" s="43"/>
      <c r="D192" s="43"/>
      <c r="E192" s="61"/>
      <c r="F192" s="43"/>
      <c r="G192" s="43"/>
      <c r="H192" s="43"/>
      <c r="I192" s="43"/>
      <c r="J192" s="43"/>
      <c r="K192" s="43"/>
      <c r="L192" s="43"/>
      <c r="M192" s="43"/>
      <c r="N192" s="43"/>
      <c r="O192" s="43"/>
      <c r="P192" s="43"/>
      <c r="Q192" s="43"/>
      <c r="R192" s="43"/>
      <c r="S192" s="590"/>
      <c r="T192" s="590"/>
      <c r="U192" s="590"/>
      <c r="V192" s="43"/>
      <c r="W192" s="515"/>
    </row>
    <row r="193" spans="1:23" x14ac:dyDescent="0.35">
      <c r="A193" s="43"/>
      <c r="B193" s="43"/>
      <c r="C193" s="43"/>
      <c r="D193" s="43"/>
      <c r="E193" s="61"/>
      <c r="F193" s="43"/>
      <c r="G193" s="43"/>
      <c r="H193" s="43"/>
      <c r="I193" s="43"/>
      <c r="J193" s="43"/>
      <c r="K193" s="43"/>
      <c r="L193" s="43"/>
      <c r="M193" s="43"/>
      <c r="N193" s="43"/>
      <c r="O193" s="43"/>
      <c r="P193" s="43"/>
      <c r="Q193" s="43"/>
      <c r="R193" s="43"/>
      <c r="S193" s="590"/>
      <c r="T193" s="590"/>
      <c r="U193" s="590"/>
      <c r="V193" s="43"/>
      <c r="W193" s="515"/>
    </row>
    <row r="194" spans="1:23" x14ac:dyDescent="0.35">
      <c r="A194" s="43"/>
      <c r="B194" s="43"/>
      <c r="C194" s="43"/>
      <c r="D194" s="43"/>
      <c r="E194" s="61"/>
      <c r="F194" s="43"/>
      <c r="G194" s="43"/>
      <c r="H194" s="43"/>
      <c r="I194" s="43"/>
      <c r="J194" s="43"/>
      <c r="K194" s="43"/>
      <c r="L194" s="43"/>
      <c r="M194" s="43"/>
      <c r="N194" s="43"/>
      <c r="O194" s="43"/>
      <c r="P194" s="43"/>
      <c r="Q194" s="43"/>
      <c r="R194" s="43"/>
      <c r="S194" s="590"/>
      <c r="T194" s="590"/>
      <c r="U194" s="590"/>
      <c r="V194" s="43"/>
      <c r="W194" s="515"/>
    </row>
    <row r="195" spans="1:23" x14ac:dyDescent="0.35">
      <c r="A195" s="43"/>
      <c r="B195" s="43"/>
      <c r="C195" s="43"/>
      <c r="D195" s="43"/>
      <c r="E195" s="61"/>
      <c r="F195" s="43"/>
      <c r="G195" s="43"/>
      <c r="H195" s="43"/>
      <c r="I195" s="43"/>
      <c r="J195" s="43"/>
      <c r="K195" s="43"/>
      <c r="L195" s="43"/>
      <c r="M195" s="43"/>
      <c r="N195" s="43"/>
      <c r="O195" s="43"/>
      <c r="P195" s="43"/>
      <c r="Q195" s="43"/>
      <c r="R195" s="43"/>
      <c r="S195" s="590"/>
      <c r="T195" s="590"/>
      <c r="U195" s="590"/>
      <c r="V195" s="43"/>
      <c r="W195" s="515"/>
    </row>
    <row r="196" spans="1:23" x14ac:dyDescent="0.35">
      <c r="A196" s="43"/>
      <c r="B196" s="43"/>
      <c r="C196" s="43"/>
      <c r="D196" s="43"/>
      <c r="E196" s="61"/>
      <c r="F196" s="43"/>
      <c r="G196" s="43"/>
      <c r="H196" s="43"/>
      <c r="I196" s="43"/>
      <c r="J196" s="43"/>
      <c r="K196" s="43"/>
      <c r="L196" s="43"/>
      <c r="M196" s="43"/>
      <c r="N196" s="43"/>
      <c r="O196" s="43"/>
      <c r="P196" s="43"/>
      <c r="Q196" s="43"/>
      <c r="R196" s="43"/>
      <c r="S196" s="590"/>
      <c r="T196" s="590"/>
      <c r="U196" s="590"/>
      <c r="V196" s="43"/>
      <c r="W196" s="515"/>
    </row>
    <row r="197" spans="1:23" x14ac:dyDescent="0.35">
      <c r="A197" s="43"/>
      <c r="B197" s="43"/>
      <c r="C197" s="43"/>
      <c r="D197" s="43"/>
      <c r="E197" s="61"/>
      <c r="F197" s="43"/>
      <c r="G197" s="43"/>
      <c r="H197" s="43"/>
      <c r="I197" s="43"/>
      <c r="J197" s="43"/>
      <c r="K197" s="43"/>
      <c r="L197" s="43"/>
      <c r="M197" s="43"/>
      <c r="N197" s="43"/>
      <c r="O197" s="43"/>
      <c r="P197" s="43"/>
      <c r="Q197" s="43"/>
      <c r="R197" s="43"/>
      <c r="S197" s="590"/>
      <c r="T197" s="590"/>
      <c r="U197" s="590"/>
      <c r="V197" s="43"/>
      <c r="W197" s="515"/>
    </row>
    <row r="198" spans="1:23" x14ac:dyDescent="0.35">
      <c r="A198" s="43"/>
      <c r="B198" s="43"/>
      <c r="C198" s="43"/>
      <c r="D198" s="43"/>
      <c r="E198" s="61"/>
      <c r="F198" s="43"/>
      <c r="G198" s="43"/>
      <c r="H198" s="43"/>
      <c r="I198" s="43"/>
      <c r="J198" s="43"/>
      <c r="K198" s="43"/>
      <c r="L198" s="43"/>
      <c r="M198" s="43"/>
      <c r="N198" s="43"/>
      <c r="O198" s="43"/>
      <c r="P198" s="43"/>
      <c r="Q198" s="43"/>
      <c r="R198" s="43"/>
      <c r="S198" s="590"/>
      <c r="T198" s="590"/>
      <c r="U198" s="590"/>
      <c r="V198" s="43"/>
      <c r="W198" s="515"/>
    </row>
    <row r="199" spans="1:23" x14ac:dyDescent="0.35">
      <c r="A199" s="43"/>
      <c r="B199" s="43"/>
      <c r="C199" s="43"/>
      <c r="D199" s="43"/>
      <c r="E199" s="61"/>
      <c r="F199" s="43"/>
      <c r="G199" s="43"/>
      <c r="H199" s="43"/>
      <c r="I199" s="43"/>
      <c r="J199" s="43"/>
      <c r="K199" s="43"/>
      <c r="L199" s="43"/>
      <c r="M199" s="43"/>
      <c r="N199" s="43"/>
      <c r="O199" s="43"/>
      <c r="P199" s="43"/>
      <c r="Q199" s="43"/>
      <c r="R199" s="43"/>
      <c r="S199" s="590"/>
      <c r="T199" s="590"/>
      <c r="U199" s="590"/>
      <c r="V199" s="43"/>
      <c r="W199" s="515"/>
    </row>
    <row r="200" spans="1:23" x14ac:dyDescent="0.35">
      <c r="A200" s="43"/>
      <c r="B200" s="43"/>
      <c r="C200" s="43"/>
      <c r="D200" s="43"/>
      <c r="E200" s="61"/>
      <c r="F200" s="43"/>
      <c r="G200" s="43"/>
      <c r="H200" s="43"/>
      <c r="I200" s="43"/>
      <c r="J200" s="43"/>
      <c r="K200" s="43"/>
      <c r="L200" s="43"/>
      <c r="M200" s="43"/>
      <c r="N200" s="43"/>
      <c r="O200" s="43"/>
      <c r="P200" s="43"/>
      <c r="Q200" s="43"/>
      <c r="R200" s="43"/>
      <c r="S200" s="590"/>
      <c r="T200" s="590"/>
      <c r="U200" s="590"/>
      <c r="V200" s="43"/>
      <c r="W200" s="515"/>
    </row>
    <row r="201" spans="1:23" x14ac:dyDescent="0.35">
      <c r="A201" s="43"/>
      <c r="B201" s="43"/>
      <c r="C201" s="43"/>
      <c r="D201" s="43"/>
      <c r="E201" s="61"/>
      <c r="F201" s="43"/>
      <c r="G201" s="43"/>
      <c r="H201" s="43"/>
      <c r="I201" s="43"/>
      <c r="J201" s="43"/>
      <c r="K201" s="43"/>
      <c r="L201" s="43"/>
      <c r="M201" s="43"/>
      <c r="N201" s="43"/>
      <c r="O201" s="43"/>
      <c r="P201" s="43"/>
      <c r="Q201" s="43"/>
      <c r="R201" s="43"/>
      <c r="S201" s="590"/>
      <c r="T201" s="590"/>
      <c r="U201" s="590"/>
      <c r="V201" s="43"/>
      <c r="W201" s="515"/>
    </row>
    <row r="202" spans="1:23" x14ac:dyDescent="0.35">
      <c r="A202" s="43"/>
      <c r="B202" s="43"/>
      <c r="C202" s="43"/>
      <c r="D202" s="43"/>
      <c r="E202" s="61"/>
      <c r="F202" s="43"/>
      <c r="G202" s="43"/>
      <c r="H202" s="43"/>
      <c r="I202" s="43"/>
      <c r="J202" s="43"/>
      <c r="K202" s="43"/>
      <c r="L202" s="43"/>
      <c r="M202" s="43"/>
      <c r="N202" s="43"/>
      <c r="O202" s="43"/>
      <c r="P202" s="43"/>
      <c r="Q202" s="43"/>
      <c r="R202" s="43"/>
      <c r="S202" s="590"/>
      <c r="T202" s="590"/>
      <c r="U202" s="590"/>
      <c r="V202" s="43"/>
      <c r="W202" s="515"/>
    </row>
    <row r="203" spans="1:23" x14ac:dyDescent="0.35">
      <c r="A203" s="43"/>
      <c r="B203" s="43"/>
      <c r="C203" s="43"/>
      <c r="D203" s="43"/>
      <c r="E203" s="61"/>
      <c r="F203" s="43"/>
      <c r="G203" s="43"/>
      <c r="H203" s="43"/>
      <c r="I203" s="43"/>
      <c r="J203" s="43"/>
      <c r="K203" s="43"/>
      <c r="L203" s="43"/>
      <c r="M203" s="43"/>
      <c r="N203" s="43"/>
      <c r="O203" s="43"/>
      <c r="P203" s="43"/>
      <c r="Q203" s="43"/>
      <c r="R203" s="43"/>
      <c r="S203" s="590"/>
      <c r="T203" s="590"/>
      <c r="U203" s="590"/>
      <c r="V203" s="43"/>
      <c r="W203" s="515"/>
    </row>
    <row r="204" spans="1:23" x14ac:dyDescent="0.35">
      <c r="A204" s="43"/>
      <c r="B204" s="43"/>
      <c r="C204" s="43"/>
      <c r="D204" s="43"/>
      <c r="E204" s="61"/>
      <c r="F204" s="43"/>
      <c r="G204" s="43"/>
      <c r="H204" s="43"/>
      <c r="I204" s="43"/>
      <c r="J204" s="43"/>
      <c r="K204" s="43"/>
      <c r="L204" s="43"/>
      <c r="M204" s="43"/>
      <c r="N204" s="43"/>
      <c r="O204" s="43"/>
      <c r="P204" s="43"/>
      <c r="Q204" s="43"/>
      <c r="R204" s="43"/>
      <c r="S204" s="590"/>
      <c r="T204" s="590"/>
      <c r="U204" s="590"/>
      <c r="V204" s="43"/>
      <c r="W204" s="515"/>
    </row>
    <row r="205" spans="1:23" x14ac:dyDescent="0.35">
      <c r="A205" s="43"/>
      <c r="B205" s="43"/>
      <c r="C205" s="43"/>
      <c r="D205" s="43"/>
      <c r="E205" s="61"/>
      <c r="F205" s="43"/>
      <c r="G205" s="43"/>
      <c r="H205" s="43"/>
      <c r="I205" s="43"/>
      <c r="J205" s="43"/>
      <c r="K205" s="43"/>
      <c r="L205" s="43"/>
      <c r="M205" s="43"/>
      <c r="N205" s="43"/>
      <c r="O205" s="43"/>
      <c r="P205" s="43"/>
      <c r="Q205" s="43"/>
      <c r="R205" s="43"/>
      <c r="S205" s="590"/>
      <c r="T205" s="590"/>
      <c r="U205" s="590"/>
      <c r="V205" s="43"/>
      <c r="W205" s="515"/>
    </row>
    <row r="206" spans="1:23" x14ac:dyDescent="0.35">
      <c r="A206" s="43"/>
      <c r="B206" s="43"/>
      <c r="C206" s="43"/>
      <c r="D206" s="43"/>
      <c r="E206" s="61"/>
      <c r="F206" s="43"/>
      <c r="G206" s="43"/>
      <c r="H206" s="43"/>
      <c r="I206" s="43"/>
      <c r="J206" s="43"/>
      <c r="K206" s="43"/>
      <c r="L206" s="43"/>
      <c r="M206" s="43"/>
      <c r="N206" s="43"/>
      <c r="O206" s="43"/>
      <c r="P206" s="43"/>
      <c r="Q206" s="43"/>
      <c r="R206" s="43"/>
      <c r="S206" s="590"/>
      <c r="T206" s="590"/>
      <c r="U206" s="590"/>
      <c r="V206" s="43"/>
      <c r="W206" s="515"/>
    </row>
    <row r="207" spans="1:23" x14ac:dyDescent="0.35">
      <c r="A207" s="43"/>
      <c r="B207" s="43"/>
      <c r="C207" s="43"/>
      <c r="D207" s="43"/>
      <c r="E207" s="61"/>
      <c r="F207" s="43"/>
      <c r="G207" s="597"/>
      <c r="H207" s="597"/>
      <c r="I207" s="43"/>
      <c r="J207" s="43"/>
      <c r="K207" s="43"/>
      <c r="L207" s="43"/>
      <c r="M207" s="43"/>
      <c r="N207" s="43"/>
      <c r="O207" s="43"/>
      <c r="P207" s="43"/>
      <c r="Q207" s="43"/>
      <c r="R207" s="43"/>
      <c r="S207" s="590"/>
      <c r="T207" s="590"/>
      <c r="U207" s="590"/>
      <c r="V207" s="43"/>
      <c r="W207" s="515"/>
    </row>
    <row r="208" spans="1:23" x14ac:dyDescent="0.35">
      <c r="A208" s="43"/>
      <c r="B208" s="43"/>
      <c r="C208" s="43"/>
      <c r="D208" s="43"/>
      <c r="E208" s="61"/>
      <c r="F208" s="43"/>
      <c r="G208" s="43"/>
      <c r="H208" s="43"/>
      <c r="I208" s="43"/>
      <c r="J208" s="43"/>
      <c r="K208" s="43"/>
      <c r="L208" s="43"/>
      <c r="M208" s="43"/>
      <c r="N208" s="43"/>
      <c r="O208" s="43"/>
      <c r="P208" s="43"/>
      <c r="Q208" s="43"/>
      <c r="R208" s="43"/>
      <c r="S208" s="590"/>
      <c r="T208" s="590"/>
      <c r="U208" s="590"/>
      <c r="V208" s="43"/>
      <c r="W208" s="515"/>
    </row>
    <row r="209" spans="1:23" x14ac:dyDescent="0.35">
      <c r="A209" s="43"/>
      <c r="B209" s="43"/>
      <c r="C209" s="43"/>
      <c r="D209" s="43"/>
      <c r="E209" s="61"/>
      <c r="F209" s="43"/>
      <c r="G209" s="43"/>
      <c r="H209" s="43"/>
      <c r="I209" s="43"/>
      <c r="J209" s="43"/>
      <c r="K209" s="43"/>
      <c r="L209" s="43"/>
      <c r="M209" s="43"/>
      <c r="N209" s="43"/>
      <c r="O209" s="43"/>
      <c r="P209" s="43"/>
      <c r="Q209" s="43"/>
      <c r="R209" s="43"/>
      <c r="S209" s="590"/>
      <c r="T209" s="590"/>
      <c r="U209" s="590"/>
      <c r="V209" s="43"/>
      <c r="W209" s="515"/>
    </row>
    <row r="210" spans="1:23" x14ac:dyDescent="0.35">
      <c r="A210" s="43"/>
      <c r="B210" s="43"/>
      <c r="C210" s="43"/>
      <c r="D210" s="43"/>
      <c r="E210" s="61"/>
      <c r="F210" s="43"/>
      <c r="G210" s="43"/>
      <c r="H210" s="43"/>
      <c r="I210" s="43"/>
      <c r="J210" s="43"/>
      <c r="K210" s="43"/>
      <c r="L210" s="43"/>
      <c r="M210" s="43"/>
      <c r="N210" s="43"/>
      <c r="O210" s="43"/>
      <c r="P210" s="43"/>
      <c r="Q210" s="43"/>
      <c r="R210" s="43"/>
      <c r="S210" s="590"/>
      <c r="T210" s="590"/>
      <c r="U210" s="590"/>
      <c r="V210" s="43"/>
      <c r="W210" s="515"/>
    </row>
    <row r="211" spans="1:23" x14ac:dyDescent="0.35">
      <c r="A211" s="43"/>
      <c r="B211" s="43"/>
      <c r="C211" s="43"/>
      <c r="D211" s="43"/>
      <c r="E211" s="61"/>
      <c r="F211" s="43"/>
      <c r="G211" s="43"/>
      <c r="H211" s="43"/>
      <c r="I211" s="43"/>
      <c r="J211" s="43"/>
      <c r="K211" s="43"/>
      <c r="L211" s="43"/>
      <c r="M211" s="43"/>
      <c r="N211" s="43"/>
      <c r="O211" s="43"/>
      <c r="P211" s="43"/>
      <c r="Q211" s="43"/>
      <c r="R211" s="43"/>
      <c r="S211" s="590"/>
      <c r="T211" s="590"/>
      <c r="U211" s="590"/>
      <c r="V211" s="43"/>
      <c r="W211" s="515"/>
    </row>
    <row r="212" spans="1:23" x14ac:dyDescent="0.35">
      <c r="A212" s="43"/>
      <c r="B212" s="43"/>
      <c r="C212" s="43"/>
      <c r="D212" s="43"/>
      <c r="E212" s="61"/>
      <c r="F212" s="43"/>
      <c r="G212" s="43"/>
      <c r="H212" s="43"/>
      <c r="I212" s="43"/>
      <c r="J212" s="43"/>
      <c r="K212" s="43"/>
      <c r="L212" s="43"/>
      <c r="M212" s="43"/>
      <c r="N212" s="43"/>
      <c r="O212" s="43"/>
      <c r="P212" s="43"/>
      <c r="Q212" s="43"/>
      <c r="R212" s="43"/>
      <c r="S212" s="590"/>
      <c r="T212" s="590"/>
      <c r="U212" s="590"/>
      <c r="V212" s="43"/>
      <c r="W212" s="515"/>
    </row>
    <row r="213" spans="1:23" x14ac:dyDescent="0.35">
      <c r="A213" s="43"/>
      <c r="B213" s="43"/>
      <c r="C213" s="43"/>
      <c r="D213" s="43"/>
      <c r="E213" s="61"/>
      <c r="F213" s="43"/>
      <c r="G213" s="43"/>
      <c r="H213" s="43"/>
      <c r="I213" s="43"/>
      <c r="J213" s="43"/>
      <c r="K213" s="43"/>
      <c r="L213" s="43"/>
      <c r="M213" s="43"/>
      <c r="N213" s="43"/>
      <c r="O213" s="43"/>
      <c r="P213" s="43"/>
      <c r="Q213" s="43"/>
      <c r="R213" s="43"/>
      <c r="S213" s="590"/>
      <c r="T213" s="590"/>
      <c r="U213" s="590"/>
      <c r="V213" s="43"/>
      <c r="W213" s="515"/>
    </row>
    <row r="214" spans="1:23" x14ac:dyDescent="0.35">
      <c r="A214" s="43"/>
      <c r="B214" s="43"/>
      <c r="C214" s="43"/>
      <c r="D214" s="43"/>
      <c r="E214" s="61"/>
      <c r="F214" s="43"/>
      <c r="G214" s="43"/>
      <c r="H214" s="43"/>
      <c r="I214" s="43"/>
      <c r="J214" s="43"/>
      <c r="K214" s="43"/>
      <c r="L214" s="43"/>
      <c r="M214" s="43"/>
      <c r="N214" s="43"/>
      <c r="O214" s="43"/>
      <c r="P214" s="43"/>
      <c r="Q214" s="43"/>
      <c r="R214" s="43"/>
      <c r="S214" s="590"/>
      <c r="T214" s="590"/>
      <c r="U214" s="590"/>
      <c r="V214" s="43"/>
      <c r="W214" s="515"/>
    </row>
    <row r="215" spans="1:23" x14ac:dyDescent="0.35">
      <c r="A215" s="43"/>
      <c r="B215" s="43"/>
      <c r="C215" s="43"/>
      <c r="D215" s="43"/>
      <c r="E215" s="61"/>
      <c r="F215" s="43"/>
      <c r="G215" s="43"/>
      <c r="H215" s="43"/>
      <c r="I215" s="43"/>
      <c r="J215" s="43"/>
      <c r="K215" s="43"/>
      <c r="L215" s="43"/>
      <c r="M215" s="43"/>
      <c r="N215" s="43"/>
      <c r="O215" s="43"/>
      <c r="P215" s="43"/>
      <c r="Q215" s="43"/>
      <c r="R215" s="43"/>
      <c r="S215" s="590"/>
      <c r="T215" s="590"/>
      <c r="U215" s="590"/>
      <c r="V215" s="43"/>
      <c r="W215" s="515"/>
    </row>
    <row r="216" spans="1:23" x14ac:dyDescent="0.35">
      <c r="A216" s="43"/>
      <c r="B216" s="43"/>
      <c r="C216" s="43"/>
      <c r="D216" s="43"/>
      <c r="E216" s="61"/>
      <c r="F216" s="43"/>
      <c r="G216" s="43"/>
      <c r="H216" s="43"/>
      <c r="I216" s="43"/>
      <c r="J216" s="43"/>
      <c r="K216" s="43"/>
      <c r="L216" s="43"/>
      <c r="M216" s="43"/>
      <c r="N216" s="43"/>
      <c r="O216" s="43"/>
      <c r="P216" s="43"/>
      <c r="Q216" s="43"/>
      <c r="R216" s="43"/>
      <c r="S216" s="590"/>
      <c r="T216" s="590"/>
      <c r="U216" s="590"/>
      <c r="V216" s="43"/>
      <c r="W216" s="515"/>
    </row>
    <row r="217" spans="1:23" x14ac:dyDescent="0.35">
      <c r="A217" s="43"/>
      <c r="B217" s="43"/>
      <c r="C217" s="43"/>
      <c r="D217" s="43"/>
      <c r="E217" s="61"/>
      <c r="F217" s="43"/>
      <c r="G217" s="597"/>
      <c r="H217" s="597"/>
      <c r="I217" s="43"/>
      <c r="J217" s="43"/>
      <c r="K217" s="43"/>
      <c r="L217" s="43"/>
      <c r="M217" s="43"/>
      <c r="N217" s="43"/>
      <c r="O217" s="43"/>
      <c r="P217" s="43"/>
      <c r="Q217" s="43"/>
      <c r="R217" s="43"/>
      <c r="S217" s="590"/>
      <c r="T217" s="590"/>
      <c r="U217" s="590"/>
      <c r="V217" s="43"/>
      <c r="W217" s="515"/>
    </row>
    <row r="218" spans="1:23" x14ac:dyDescent="0.35">
      <c r="A218" s="43"/>
      <c r="B218" s="43"/>
      <c r="C218" s="43"/>
      <c r="D218" s="43"/>
      <c r="E218" s="61"/>
      <c r="F218" s="43"/>
      <c r="G218" s="43"/>
      <c r="H218" s="43"/>
      <c r="I218" s="43"/>
      <c r="J218" s="43"/>
      <c r="K218" s="43"/>
      <c r="L218" s="43"/>
      <c r="M218" s="43"/>
      <c r="N218" s="43"/>
      <c r="O218" s="43"/>
      <c r="P218" s="43"/>
      <c r="Q218" s="43"/>
      <c r="R218" s="43"/>
      <c r="S218" s="590"/>
      <c r="T218" s="590"/>
      <c r="U218" s="590"/>
      <c r="V218" s="43"/>
      <c r="W218" s="515"/>
    </row>
    <row r="219" spans="1:23" x14ac:dyDescent="0.35">
      <c r="A219" s="43"/>
      <c r="B219" s="43"/>
      <c r="C219" s="43"/>
      <c r="D219" s="43"/>
      <c r="E219" s="61"/>
      <c r="F219" s="43"/>
      <c r="G219" s="43"/>
      <c r="H219" s="43"/>
      <c r="I219" s="43"/>
      <c r="J219" s="43"/>
      <c r="K219" s="43"/>
      <c r="L219" s="43"/>
      <c r="M219" s="43"/>
      <c r="N219" s="43"/>
      <c r="O219" s="43"/>
      <c r="P219" s="43"/>
      <c r="Q219" s="43"/>
      <c r="R219" s="43"/>
      <c r="S219" s="590"/>
      <c r="T219" s="590"/>
      <c r="U219" s="590"/>
      <c r="V219" s="43"/>
      <c r="W219" s="515"/>
    </row>
    <row r="220" spans="1:23" x14ac:dyDescent="0.35">
      <c r="A220" s="43"/>
      <c r="B220" s="43"/>
      <c r="C220" s="43"/>
      <c r="D220" s="43"/>
      <c r="E220" s="61"/>
      <c r="F220" s="43"/>
      <c r="G220" s="43"/>
      <c r="H220" s="43"/>
      <c r="I220" s="43"/>
      <c r="J220" s="43"/>
      <c r="K220" s="43"/>
      <c r="L220" s="43"/>
      <c r="M220" s="43"/>
      <c r="N220" s="43"/>
      <c r="O220" s="43"/>
      <c r="P220" s="43"/>
      <c r="Q220" s="43"/>
      <c r="R220" s="43"/>
      <c r="S220" s="590"/>
      <c r="T220" s="590"/>
      <c r="U220" s="590"/>
      <c r="V220" s="43"/>
      <c r="W220" s="515"/>
    </row>
    <row r="221" spans="1:23" x14ac:dyDescent="0.35">
      <c r="A221" s="43"/>
      <c r="B221" s="43"/>
      <c r="C221" s="43"/>
      <c r="D221" s="43"/>
      <c r="E221" s="61"/>
      <c r="F221" s="43"/>
      <c r="G221" s="43"/>
      <c r="H221" s="43"/>
      <c r="I221" s="43"/>
      <c r="J221" s="43"/>
      <c r="K221" s="43"/>
      <c r="L221" s="43"/>
      <c r="M221" s="43"/>
      <c r="N221" s="43"/>
      <c r="O221" s="43"/>
      <c r="P221" s="43"/>
      <c r="Q221" s="43"/>
      <c r="R221" s="43"/>
      <c r="S221" s="590"/>
      <c r="T221" s="590"/>
      <c r="U221" s="590"/>
      <c r="V221" s="43"/>
      <c r="W221" s="515"/>
    </row>
    <row r="222" spans="1:23" x14ac:dyDescent="0.35">
      <c r="A222" s="43"/>
      <c r="B222" s="43"/>
      <c r="C222" s="43"/>
      <c r="D222" s="43"/>
      <c r="E222" s="61"/>
      <c r="F222" s="43"/>
      <c r="G222" s="43"/>
      <c r="H222" s="43"/>
      <c r="I222" s="43"/>
      <c r="J222" s="43"/>
      <c r="K222" s="43"/>
      <c r="L222" s="43"/>
      <c r="M222" s="43"/>
      <c r="N222" s="43"/>
      <c r="O222" s="43"/>
      <c r="P222" s="43"/>
      <c r="Q222" s="43"/>
      <c r="R222" s="43"/>
      <c r="S222" s="590"/>
      <c r="T222" s="590"/>
      <c r="U222" s="590"/>
      <c r="V222" s="43"/>
      <c r="W222" s="515"/>
    </row>
    <row r="223" spans="1:23" x14ac:dyDescent="0.35">
      <c r="A223" s="43"/>
      <c r="B223" s="43"/>
      <c r="C223" s="43"/>
      <c r="D223" s="43"/>
      <c r="E223" s="61"/>
      <c r="F223" s="43"/>
      <c r="G223" s="43"/>
      <c r="H223" s="43"/>
      <c r="I223" s="43"/>
      <c r="J223" s="43"/>
      <c r="K223" s="43"/>
      <c r="L223" s="43"/>
      <c r="M223" s="43"/>
      <c r="N223" s="43"/>
      <c r="O223" s="43"/>
      <c r="P223" s="43"/>
      <c r="Q223" s="43"/>
      <c r="R223" s="43"/>
      <c r="S223" s="590"/>
      <c r="T223" s="590"/>
      <c r="U223" s="590"/>
      <c r="V223" s="43"/>
      <c r="W223" s="515"/>
    </row>
    <row r="224" spans="1:23" x14ac:dyDescent="0.35">
      <c r="A224" s="43"/>
      <c r="B224" s="43"/>
      <c r="C224" s="43"/>
      <c r="D224" s="43"/>
      <c r="E224" s="61"/>
      <c r="F224" s="43"/>
      <c r="G224" s="597"/>
      <c r="H224" s="597"/>
      <c r="I224" s="43"/>
      <c r="J224" s="43"/>
      <c r="K224" s="43"/>
      <c r="L224" s="43"/>
      <c r="M224" s="43"/>
      <c r="N224" s="43"/>
      <c r="O224" s="43"/>
      <c r="P224" s="43"/>
      <c r="Q224" s="43"/>
      <c r="R224" s="43"/>
      <c r="S224" s="590"/>
      <c r="T224" s="590"/>
      <c r="U224" s="590"/>
      <c r="V224" s="43"/>
      <c r="W224" s="515"/>
    </row>
    <row r="225" spans="1:23" x14ac:dyDescent="0.35">
      <c r="A225" s="43"/>
      <c r="B225" s="43"/>
      <c r="C225" s="43"/>
      <c r="D225" s="43"/>
      <c r="E225" s="61"/>
      <c r="F225" s="43"/>
      <c r="G225" s="597"/>
      <c r="H225" s="597"/>
      <c r="I225" s="43"/>
      <c r="J225" s="43"/>
      <c r="K225" s="43"/>
      <c r="L225" s="43"/>
      <c r="M225" s="43"/>
      <c r="N225" s="43"/>
      <c r="O225" s="43"/>
      <c r="P225" s="43"/>
      <c r="Q225" s="43"/>
      <c r="R225" s="43"/>
      <c r="S225" s="590"/>
      <c r="T225" s="590"/>
      <c r="U225" s="590"/>
      <c r="V225" s="43"/>
      <c r="W225" s="515"/>
    </row>
    <row r="226" spans="1:23" x14ac:dyDescent="0.35">
      <c r="A226" s="43"/>
      <c r="B226" s="43"/>
      <c r="C226" s="43"/>
      <c r="D226" s="43"/>
      <c r="E226" s="61"/>
      <c r="F226" s="43"/>
      <c r="G226" s="597"/>
      <c r="H226" s="597"/>
      <c r="I226" s="43"/>
      <c r="J226" s="43"/>
      <c r="K226" s="43"/>
      <c r="L226" s="43"/>
      <c r="M226" s="43"/>
      <c r="N226" s="43"/>
      <c r="O226" s="43"/>
      <c r="P226" s="43"/>
      <c r="Q226" s="43"/>
      <c r="R226" s="43"/>
      <c r="S226" s="590"/>
      <c r="T226" s="590"/>
      <c r="U226" s="590"/>
      <c r="V226" s="43"/>
      <c r="W226" s="515"/>
    </row>
    <row r="227" spans="1:23" x14ac:dyDescent="0.35">
      <c r="A227" s="43"/>
      <c r="B227" s="43"/>
      <c r="C227" s="43"/>
      <c r="D227" s="43"/>
      <c r="E227" s="61"/>
      <c r="F227" s="43"/>
      <c r="G227" s="597"/>
      <c r="H227" s="597"/>
      <c r="I227" s="43"/>
      <c r="J227" s="43"/>
      <c r="K227" s="43"/>
      <c r="L227" s="43"/>
      <c r="M227" s="43"/>
      <c r="N227" s="43"/>
      <c r="O227" s="43"/>
      <c r="P227" s="43"/>
      <c r="Q227" s="43"/>
      <c r="R227" s="43"/>
      <c r="S227" s="590"/>
      <c r="T227" s="590"/>
      <c r="U227" s="590"/>
      <c r="V227" s="43"/>
      <c r="W227" s="515"/>
    </row>
    <row r="228" spans="1:23" x14ac:dyDescent="0.35">
      <c r="A228" s="43"/>
      <c r="B228" s="43"/>
      <c r="C228" s="43"/>
      <c r="D228" s="43"/>
      <c r="E228" s="61"/>
      <c r="F228" s="43"/>
      <c r="G228" s="43"/>
      <c r="H228" s="43"/>
      <c r="I228" s="43"/>
      <c r="J228" s="43"/>
      <c r="K228" s="43"/>
      <c r="L228" s="43"/>
      <c r="M228" s="43"/>
      <c r="N228" s="43"/>
      <c r="O228" s="43"/>
      <c r="P228" s="43"/>
      <c r="Q228" s="43"/>
      <c r="R228" s="43"/>
      <c r="S228" s="590"/>
      <c r="T228" s="590"/>
      <c r="U228" s="590"/>
      <c r="V228" s="43"/>
      <c r="W228" s="515"/>
    </row>
    <row r="229" spans="1:23" x14ac:dyDescent="0.35">
      <c r="A229" s="43"/>
      <c r="B229" s="43"/>
      <c r="C229" s="43"/>
      <c r="D229" s="43"/>
      <c r="E229" s="61"/>
      <c r="F229" s="43"/>
      <c r="G229" s="43"/>
      <c r="H229" s="43"/>
      <c r="I229" s="43"/>
      <c r="J229" s="43"/>
      <c r="K229" s="43"/>
      <c r="L229" s="43"/>
      <c r="M229" s="43"/>
      <c r="N229" s="43"/>
      <c r="O229" s="43"/>
      <c r="P229" s="43"/>
      <c r="Q229" s="43"/>
      <c r="R229" s="43"/>
      <c r="S229" s="590"/>
      <c r="T229" s="590"/>
      <c r="U229" s="590"/>
      <c r="V229" s="43"/>
      <c r="W229" s="515"/>
    </row>
    <row r="230" spans="1:23" x14ac:dyDescent="0.35">
      <c r="A230" s="43"/>
      <c r="B230" s="43"/>
      <c r="C230" s="43"/>
      <c r="D230" s="43"/>
      <c r="E230" s="61"/>
      <c r="F230" s="43"/>
      <c r="G230" s="597"/>
      <c r="H230" s="597"/>
      <c r="I230" s="43"/>
      <c r="J230" s="43"/>
      <c r="K230" s="43"/>
      <c r="L230" s="43"/>
      <c r="M230" s="43"/>
      <c r="N230" s="43"/>
      <c r="O230" s="43"/>
      <c r="P230" s="43"/>
      <c r="Q230" s="43"/>
      <c r="R230" s="43"/>
      <c r="S230" s="590"/>
      <c r="T230" s="590"/>
      <c r="U230" s="590"/>
      <c r="V230" s="43"/>
      <c r="W230" s="515"/>
    </row>
    <row r="231" spans="1:23" x14ac:dyDescent="0.35">
      <c r="A231" s="43"/>
      <c r="B231" s="43"/>
      <c r="C231" s="43"/>
      <c r="D231" s="43"/>
      <c r="E231" s="61"/>
      <c r="F231" s="43"/>
      <c r="G231" s="597"/>
      <c r="H231" s="597"/>
      <c r="I231" s="43"/>
      <c r="J231" s="43"/>
      <c r="K231" s="43"/>
      <c r="L231" s="43"/>
      <c r="M231" s="43"/>
      <c r="N231" s="43"/>
      <c r="O231" s="43"/>
      <c r="P231" s="43"/>
      <c r="Q231" s="43"/>
      <c r="R231" s="43"/>
      <c r="S231" s="590"/>
      <c r="T231" s="590"/>
      <c r="U231" s="590"/>
      <c r="V231" s="43"/>
      <c r="W231" s="515"/>
    </row>
    <row r="232" spans="1:23" x14ac:dyDescent="0.35">
      <c r="A232" s="43"/>
      <c r="B232" s="43"/>
      <c r="C232" s="43"/>
      <c r="D232" s="43"/>
      <c r="E232" s="61"/>
      <c r="F232" s="43"/>
      <c r="G232" s="597"/>
      <c r="H232" s="597"/>
      <c r="I232" s="43"/>
      <c r="J232" s="43"/>
      <c r="K232" s="43"/>
      <c r="L232" s="43"/>
      <c r="M232" s="43"/>
      <c r="N232" s="43"/>
      <c r="O232" s="43"/>
      <c r="P232" s="43"/>
      <c r="Q232" s="43"/>
      <c r="R232" s="43"/>
      <c r="S232" s="590"/>
      <c r="T232" s="590"/>
      <c r="U232" s="590"/>
      <c r="V232" s="43"/>
      <c r="W232" s="515"/>
    </row>
    <row r="233" spans="1:23" x14ac:dyDescent="0.35">
      <c r="A233" s="43"/>
      <c r="B233" s="43"/>
      <c r="C233" s="43"/>
      <c r="D233" s="43"/>
      <c r="E233" s="61"/>
      <c r="F233" s="43"/>
      <c r="G233" s="597"/>
      <c r="H233" s="597"/>
      <c r="I233" s="43"/>
      <c r="J233" s="43"/>
      <c r="K233" s="43"/>
      <c r="L233" s="43"/>
      <c r="M233" s="43"/>
      <c r="N233" s="43"/>
      <c r="O233" s="43"/>
      <c r="P233" s="43"/>
      <c r="Q233" s="43"/>
      <c r="R233" s="43"/>
      <c r="S233" s="590"/>
      <c r="T233" s="590"/>
      <c r="U233" s="590"/>
      <c r="V233" s="43"/>
      <c r="W233" s="515"/>
    </row>
    <row r="234" spans="1:23" x14ac:dyDescent="0.35">
      <c r="A234" s="43"/>
      <c r="B234" s="43"/>
      <c r="C234" s="43"/>
      <c r="D234" s="43"/>
      <c r="E234" s="61"/>
      <c r="F234" s="43"/>
      <c r="G234" s="597"/>
      <c r="H234" s="597"/>
      <c r="I234" s="43"/>
      <c r="J234" s="43"/>
      <c r="K234" s="43"/>
      <c r="L234" s="43"/>
      <c r="M234" s="43"/>
      <c r="N234" s="43"/>
      <c r="O234" s="43"/>
      <c r="P234" s="43"/>
      <c r="Q234" s="43"/>
      <c r="R234" s="43"/>
      <c r="S234" s="590"/>
      <c r="T234" s="590"/>
      <c r="U234" s="590"/>
      <c r="V234" s="43"/>
      <c r="W234" s="515"/>
    </row>
    <row r="235" spans="1:23" x14ac:dyDescent="0.35">
      <c r="A235" s="43"/>
      <c r="B235" s="43"/>
      <c r="C235" s="43"/>
      <c r="D235" s="43"/>
      <c r="E235" s="43"/>
      <c r="F235" s="43"/>
      <c r="G235" s="43"/>
      <c r="H235" s="43"/>
      <c r="I235" s="43"/>
      <c r="J235" s="43"/>
      <c r="K235" s="43"/>
      <c r="L235" s="43"/>
      <c r="M235" s="43"/>
      <c r="N235" s="43"/>
      <c r="O235" s="43"/>
      <c r="P235" s="43"/>
      <c r="Q235" s="43"/>
      <c r="R235" s="43"/>
      <c r="S235" s="590"/>
      <c r="T235" s="590"/>
      <c r="U235" s="590"/>
      <c r="V235" s="43"/>
      <c r="W235" s="515"/>
    </row>
    <row r="236" spans="1:23" x14ac:dyDescent="0.35">
      <c r="A236" s="591"/>
      <c r="B236" s="591"/>
      <c r="C236" s="591"/>
      <c r="D236" s="591" t="s">
        <v>290</v>
      </c>
      <c r="E236" s="592">
        <f>SUM(E5:E234)/1000</f>
        <v>18.309999999999999</v>
      </c>
      <c r="F236" s="593"/>
      <c r="G236" s="594"/>
      <c r="H236" s="594"/>
      <c r="I236" s="593"/>
      <c r="J236" s="593"/>
      <c r="K236" s="593"/>
      <c r="L236" s="593"/>
      <c r="M236" s="593"/>
      <c r="N236" s="593"/>
      <c r="O236" s="593"/>
      <c r="P236" s="593"/>
      <c r="Q236" s="612">
        <f>SUM(Q5:Q235)/1000</f>
        <v>8.52</v>
      </c>
      <c r="R236" s="593"/>
      <c r="S236" s="595"/>
      <c r="T236" s="595"/>
      <c r="U236" s="595"/>
      <c r="V236" s="593"/>
      <c r="W236" s="604"/>
    </row>
  </sheetData>
  <conditionalFormatting sqref="B237:B1048576 B2:B3">
    <cfRule type="duplicateValues" dxfId="3668" priority="26"/>
  </conditionalFormatting>
  <conditionalFormatting sqref="C4:C5">
    <cfRule type="duplicateValues" dxfId="3667" priority="30"/>
  </conditionalFormatting>
  <conditionalFormatting sqref="C6:C119">
    <cfRule type="duplicateValues" dxfId="3666" priority="1"/>
  </conditionalFormatting>
  <conditionalFormatting sqref="C38">
    <cfRule type="duplicateValues" dxfId="3665" priority="2"/>
  </conditionalFormatting>
  <conditionalFormatting sqref="C45">
    <cfRule type="duplicateValues" dxfId="3664" priority="3"/>
  </conditionalFormatting>
  <conditionalFormatting sqref="C120:C121">
    <cfRule type="duplicateValues" dxfId="3663" priority="4"/>
  </conditionalFormatting>
  <conditionalFormatting sqref="C122:C139 C142:C234">
    <cfRule type="duplicateValues" dxfId="3662" priority="5"/>
  </conditionalFormatting>
  <conditionalFormatting sqref="C140:C141">
    <cfRule type="duplicateValues" dxfId="3661" priority="6"/>
  </conditionalFormatting>
  <conditionalFormatting sqref="C235:C236">
    <cfRule type="duplicateValues" dxfId="3660" priority="31"/>
  </conditionalFormatting>
  <conditionalFormatting sqref="D39:D69 D4:D37 D72:D119">
    <cfRule type="duplicateValues" dxfId="3659" priority="25"/>
  </conditionalFormatting>
  <conditionalFormatting sqref="D70">
    <cfRule type="duplicateValues" dxfId="3658" priority="23"/>
  </conditionalFormatting>
  <conditionalFormatting sqref="D71">
    <cfRule type="duplicateValues" dxfId="3657" priority="24"/>
  </conditionalFormatting>
  <conditionalFormatting sqref="D120:D121">
    <cfRule type="duplicateValues" dxfId="3656" priority="27"/>
  </conditionalFormatting>
  <conditionalFormatting sqref="D122:D139 D142:D234">
    <cfRule type="duplicateValues" dxfId="3655" priority="29"/>
  </conditionalFormatting>
  <conditionalFormatting sqref="D140:D141">
    <cfRule type="duplicateValues" dxfId="3654" priority="7"/>
  </conditionalFormatting>
  <conditionalFormatting sqref="D235:D236">
    <cfRule type="duplicateValues" dxfId="3653" priority="20"/>
  </conditionalFormatting>
  <conditionalFormatting sqref="S119:U119">
    <cfRule type="duplicateValues" dxfId="3652" priority="21"/>
  </conditionalFormatting>
  <conditionalFormatting sqref="S120:U120">
    <cfRule type="duplicateValues" dxfId="3651" priority="22"/>
  </conditionalFormatting>
  <conditionalFormatting sqref="S122:U122">
    <cfRule type="duplicateValues" dxfId="3650" priority="15"/>
  </conditionalFormatting>
  <conditionalFormatting sqref="S123:U123">
    <cfRule type="duplicateValues" dxfId="3649" priority="14"/>
  </conditionalFormatting>
  <conditionalFormatting sqref="S125:U125">
    <cfRule type="duplicateValues" dxfId="3648" priority="17"/>
  </conditionalFormatting>
  <conditionalFormatting sqref="S126:U126">
    <cfRule type="duplicateValues" dxfId="3647" priority="16"/>
  </conditionalFormatting>
  <conditionalFormatting sqref="S128:U128">
    <cfRule type="duplicateValues" dxfId="3646" priority="19"/>
  </conditionalFormatting>
  <conditionalFormatting sqref="S129:U130">
    <cfRule type="duplicateValues" dxfId="3645" priority="18"/>
  </conditionalFormatting>
  <conditionalFormatting sqref="S131:U131">
    <cfRule type="duplicateValues" dxfId="3644" priority="8"/>
  </conditionalFormatting>
  <conditionalFormatting sqref="S132:U132 S124:U124">
    <cfRule type="duplicateValues" dxfId="3643" priority="28"/>
  </conditionalFormatting>
  <conditionalFormatting sqref="S133:U133">
    <cfRule type="duplicateValues" dxfId="3642" priority="13"/>
  </conditionalFormatting>
  <conditionalFormatting sqref="S134:U134">
    <cfRule type="duplicateValues" dxfId="3641" priority="11"/>
  </conditionalFormatting>
  <conditionalFormatting sqref="S135:U135">
    <cfRule type="duplicateValues" dxfId="3640" priority="9"/>
  </conditionalFormatting>
  <conditionalFormatting sqref="S136:U136">
    <cfRule type="duplicateValues" dxfId="3639" priority="12"/>
  </conditionalFormatting>
  <conditionalFormatting sqref="S137:U137">
    <cfRule type="duplicateValues" dxfId="3638" priority="10"/>
  </conditionalFormatting>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topLeftCell="B238" zoomScale="69" zoomScaleNormal="67" zoomScaleSheetLayoutView="62" workbookViewId="0">
      <selection activeCell="N261" sqref="N261"/>
    </sheetView>
  </sheetViews>
  <sheetFormatPr defaultColWidth="9.1796875" defaultRowHeight="14.5" x14ac:dyDescent="0.35"/>
  <cols>
    <col min="1" max="1" width="3" style="247" customWidth="1"/>
    <col min="2" max="2" width="7.1796875" style="247" customWidth="1"/>
    <col min="3" max="3" width="6.7265625" style="247" customWidth="1"/>
    <col min="4" max="16" width="7.1796875" style="247" customWidth="1"/>
    <col min="17" max="17" width="7.7265625" style="399" customWidth="1"/>
    <col min="18" max="29" width="7.1796875" style="247" customWidth="1"/>
    <col min="30" max="30" width="6.7265625" style="247" customWidth="1"/>
    <col min="31" max="31" width="6.81640625" style="247" customWidth="1"/>
    <col min="32" max="32" width="1.453125" style="247" customWidth="1"/>
    <col min="33" max="33" width="6.453125" style="247" customWidth="1"/>
    <col min="34" max="34" width="5.7265625" style="247" customWidth="1"/>
    <col min="35" max="36" width="6.54296875" style="247" customWidth="1"/>
    <col min="37" max="37" width="8.81640625" style="247" customWidth="1"/>
    <col min="38" max="38" width="6.7265625" style="247" customWidth="1"/>
    <col min="39" max="39" width="9.1796875" style="247" customWidth="1"/>
    <col min="40" max="16384" width="9.1796875" style="247"/>
  </cols>
  <sheetData>
    <row r="1" spans="1:38" s="227" customFormat="1" ht="15" thickBot="1" x14ac:dyDescent="0.4">
      <c r="A1" s="224"/>
      <c r="B1" s="224"/>
      <c r="C1" s="224"/>
      <c r="D1" s="224"/>
      <c r="E1" s="224"/>
      <c r="F1" s="224"/>
      <c r="G1" s="224"/>
      <c r="H1" s="224"/>
      <c r="I1" s="224"/>
      <c r="J1" s="224"/>
      <c r="K1" s="224"/>
      <c r="L1" s="224"/>
      <c r="M1" s="224"/>
      <c r="N1" s="224"/>
      <c r="O1" s="224"/>
      <c r="P1" s="224"/>
      <c r="Q1" s="225"/>
      <c r="R1" s="224"/>
      <c r="S1" s="224"/>
      <c r="T1" s="224"/>
      <c r="U1" s="224"/>
      <c r="V1" s="224"/>
      <c r="W1" s="224"/>
      <c r="X1" s="224"/>
      <c r="Y1" s="224"/>
      <c r="Z1" s="224"/>
      <c r="AA1" s="224"/>
      <c r="AB1" s="224"/>
      <c r="AC1" s="224"/>
      <c r="AD1" s="224"/>
      <c r="AE1" s="224"/>
      <c r="AF1" s="224"/>
      <c r="AG1" s="224"/>
      <c r="AH1" s="224"/>
      <c r="AI1" s="224"/>
      <c r="AJ1" s="224"/>
      <c r="AK1" s="224"/>
      <c r="AL1" s="226"/>
    </row>
    <row r="2" spans="1:38" s="227" customFormat="1" ht="18" customHeight="1" x14ac:dyDescent="0.35">
      <c r="A2" s="224"/>
      <c r="B2" s="228"/>
      <c r="C2" s="229"/>
      <c r="D2" s="229"/>
      <c r="E2" s="230"/>
      <c r="F2" s="229"/>
      <c r="G2" s="229"/>
      <c r="H2" s="229"/>
      <c r="I2" s="229"/>
      <c r="J2" s="229"/>
      <c r="K2" s="229"/>
      <c r="L2" s="229"/>
      <c r="M2" s="812" t="s">
        <v>606</v>
      </c>
      <c r="N2" s="812"/>
      <c r="O2" s="812"/>
      <c r="P2" s="812"/>
      <c r="Q2" s="812"/>
      <c r="R2" s="812"/>
      <c r="S2" s="229"/>
      <c r="T2" s="229"/>
      <c r="U2" s="813"/>
      <c r="V2" s="815"/>
      <c r="W2" s="813"/>
      <c r="X2" s="813"/>
      <c r="Y2" s="813"/>
      <c r="Z2" s="813"/>
      <c r="AA2" s="813"/>
      <c r="AB2" s="813"/>
      <c r="AC2" s="813"/>
      <c r="AD2" s="813"/>
      <c r="AE2" s="813"/>
      <c r="AF2" s="813"/>
      <c r="AG2" s="813"/>
      <c r="AH2" s="813"/>
      <c r="AI2" s="813"/>
      <c r="AJ2" s="813"/>
      <c r="AK2" s="817"/>
      <c r="AL2" s="226"/>
    </row>
    <row r="3" spans="1:38" s="227" customFormat="1" ht="18.5" x14ac:dyDescent="0.35">
      <c r="A3" s="224"/>
      <c r="B3" s="231"/>
      <c r="C3" s="403"/>
      <c r="D3" s="403"/>
      <c r="E3" s="403"/>
      <c r="F3" s="403"/>
      <c r="G3" s="403"/>
      <c r="H3" s="403"/>
      <c r="I3" s="403"/>
      <c r="J3" s="403"/>
      <c r="K3" s="403"/>
      <c r="L3" s="403"/>
      <c r="M3" s="403"/>
      <c r="N3" s="403"/>
      <c r="O3" s="403"/>
      <c r="P3" s="403"/>
      <c r="Q3" s="404"/>
      <c r="R3" s="403"/>
      <c r="S3" s="403"/>
      <c r="T3" s="403"/>
      <c r="U3" s="814"/>
      <c r="V3" s="816"/>
      <c r="W3" s="814"/>
      <c r="X3" s="814"/>
      <c r="Y3" s="814"/>
      <c r="Z3" s="814"/>
      <c r="AA3" s="814"/>
      <c r="AB3" s="814"/>
      <c r="AC3" s="814"/>
      <c r="AD3" s="814"/>
      <c r="AE3" s="814"/>
      <c r="AF3" s="814"/>
      <c r="AG3" s="814"/>
      <c r="AH3" s="814"/>
      <c r="AI3" s="814"/>
      <c r="AJ3" s="814"/>
      <c r="AK3" s="818"/>
      <c r="AL3" s="226"/>
    </row>
    <row r="4" spans="1:38" s="227" customFormat="1" ht="18.5" x14ac:dyDescent="0.35">
      <c r="A4" s="224"/>
      <c r="B4" s="231"/>
      <c r="C4" s="403"/>
      <c r="D4" s="403"/>
      <c r="E4" s="403"/>
      <c r="F4" s="403"/>
      <c r="G4" s="403"/>
      <c r="H4" s="403"/>
      <c r="I4" s="403"/>
      <c r="J4" s="403"/>
      <c r="K4" s="403"/>
      <c r="L4" s="403"/>
      <c r="M4" s="405"/>
      <c r="N4" s="403"/>
      <c r="O4" s="403"/>
      <c r="P4" s="403"/>
      <c r="Q4" s="404"/>
      <c r="R4" s="403"/>
      <c r="S4" s="403"/>
      <c r="T4" s="403"/>
      <c r="U4" s="814"/>
      <c r="V4" s="406"/>
      <c r="W4" s="403"/>
      <c r="X4" s="403"/>
      <c r="Y4" s="403"/>
      <c r="Z4" s="403"/>
      <c r="AA4" s="403"/>
      <c r="AB4" s="403"/>
      <c r="AC4" s="403"/>
      <c r="AD4" s="403"/>
      <c r="AE4" s="403"/>
      <c r="AF4" s="403"/>
      <c r="AG4" s="403"/>
      <c r="AH4" s="403"/>
      <c r="AI4" s="403"/>
      <c r="AJ4" s="403"/>
      <c r="AK4" s="232"/>
      <c r="AL4" s="226"/>
    </row>
    <row r="5" spans="1:38" s="227" customFormat="1" ht="18.5" x14ac:dyDescent="0.35">
      <c r="A5" s="224"/>
      <c r="B5" s="233" t="s">
        <v>607</v>
      </c>
      <c r="C5" s="407"/>
      <c r="D5" s="819">
        <v>46108</v>
      </c>
      <c r="E5" s="819"/>
      <c r="F5" s="819"/>
      <c r="G5" s="819"/>
      <c r="H5" s="819"/>
      <c r="I5" s="819"/>
      <c r="J5" s="408"/>
      <c r="K5" s="408"/>
      <c r="L5" s="408"/>
      <c r="M5" s="408"/>
      <c r="N5" s="408"/>
      <c r="O5" s="408"/>
      <c r="P5" s="408"/>
      <c r="Q5" s="409"/>
      <c r="R5" s="408"/>
      <c r="S5" s="408"/>
      <c r="T5" s="408"/>
      <c r="U5" s="820"/>
      <c r="V5" s="820"/>
      <c r="W5" s="403"/>
      <c r="X5" s="403"/>
      <c r="Y5" s="403"/>
      <c r="Z5" s="403"/>
      <c r="AA5" s="403"/>
      <c r="AB5" s="403"/>
      <c r="AC5" s="403"/>
      <c r="AD5" s="403"/>
      <c r="AE5" s="403"/>
      <c r="AF5" s="403"/>
      <c r="AG5" s="403"/>
      <c r="AH5" s="403"/>
      <c r="AI5" s="403"/>
      <c r="AJ5" s="403"/>
      <c r="AK5" s="234"/>
      <c r="AL5" s="226"/>
    </row>
    <row r="6" spans="1:38" s="227" customFormat="1" ht="18.5" x14ac:dyDescent="0.35">
      <c r="A6" s="224"/>
      <c r="B6" s="233" t="s">
        <v>608</v>
      </c>
      <c r="C6" s="407"/>
      <c r="D6" s="224"/>
      <c r="E6" s="407" t="s">
        <v>609</v>
      </c>
      <c r="F6" s="407"/>
      <c r="G6" s="407"/>
      <c r="H6" s="407"/>
      <c r="I6" s="407"/>
      <c r="J6" s="407"/>
      <c r="K6" s="407"/>
      <c r="L6" s="407"/>
      <c r="M6" s="407"/>
      <c r="N6" s="407"/>
      <c r="O6" s="407"/>
      <c r="P6" s="407"/>
      <c r="Q6" s="404"/>
      <c r="R6" s="407"/>
      <c r="S6" s="407"/>
      <c r="T6" s="407"/>
      <c r="U6" s="407"/>
      <c r="V6" s="410"/>
      <c r="W6" s="407"/>
      <c r="X6" s="407"/>
      <c r="Y6" s="407"/>
      <c r="Z6" s="407"/>
      <c r="AA6" s="407"/>
      <c r="AB6" s="407"/>
      <c r="AC6" s="407"/>
      <c r="AD6" s="407"/>
      <c r="AE6" s="407"/>
      <c r="AF6" s="407"/>
      <c r="AG6" s="407"/>
      <c r="AH6" s="407"/>
      <c r="AI6" s="407"/>
      <c r="AJ6" s="407"/>
      <c r="AK6" s="235"/>
      <c r="AL6" s="226"/>
    </row>
    <row r="7" spans="1:38" s="227" customFormat="1" ht="15.5" x14ac:dyDescent="0.35">
      <c r="A7" s="224"/>
      <c r="B7" s="233" t="s">
        <v>610</v>
      </c>
      <c r="C7" s="407"/>
      <c r="D7" s="407"/>
      <c r="E7" s="224"/>
      <c r="F7" s="799" t="s">
        <v>611</v>
      </c>
      <c r="G7" s="799"/>
      <c r="H7" s="799"/>
      <c r="I7" s="799"/>
      <c r="J7" s="799"/>
      <c r="K7" s="407"/>
      <c r="L7" s="407"/>
      <c r="M7" s="407"/>
      <c r="N7" s="407"/>
      <c r="O7" s="407"/>
      <c r="P7" s="407"/>
      <c r="Q7" s="404"/>
      <c r="R7" s="407"/>
      <c r="S7" s="407"/>
      <c r="T7" s="407"/>
      <c r="U7" s="407"/>
      <c r="V7" s="407"/>
      <c r="W7" s="407"/>
      <c r="X7" s="407"/>
      <c r="Y7" s="407"/>
      <c r="Z7" s="407"/>
      <c r="AA7" s="407"/>
      <c r="AB7" s="407"/>
      <c r="AC7" s="407"/>
      <c r="AD7" s="407"/>
      <c r="AE7" s="407"/>
      <c r="AF7" s="407"/>
      <c r="AG7" s="407"/>
      <c r="AH7" s="407"/>
      <c r="AI7" s="407"/>
      <c r="AJ7" s="407"/>
      <c r="AK7" s="235"/>
      <c r="AL7" s="226"/>
    </row>
    <row r="8" spans="1:38" s="227" customFormat="1" ht="15" thickBot="1" x14ac:dyDescent="0.4">
      <c r="A8" s="224"/>
      <c r="B8" s="236" t="s">
        <v>612</v>
      </c>
      <c r="C8" s="237"/>
      <c r="D8" s="237"/>
      <c r="E8" s="238"/>
      <c r="F8" s="237" t="s">
        <v>613</v>
      </c>
      <c r="G8" s="237"/>
      <c r="H8" s="237"/>
      <c r="I8" s="237"/>
      <c r="J8" s="237"/>
      <c r="K8" s="237"/>
      <c r="L8" s="237"/>
      <c r="M8" s="237"/>
      <c r="N8" s="237"/>
      <c r="O8" s="237"/>
      <c r="P8" s="237"/>
      <c r="Q8" s="239"/>
      <c r="R8" s="237"/>
      <c r="S8" s="237"/>
      <c r="T8" s="237"/>
      <c r="U8" s="237"/>
      <c r="V8" s="237"/>
      <c r="W8" s="237"/>
      <c r="X8" s="237"/>
      <c r="Y8" s="237"/>
      <c r="Z8" s="237"/>
      <c r="AA8" s="237"/>
      <c r="AB8" s="237"/>
      <c r="AC8" s="237"/>
      <c r="AD8" s="237"/>
      <c r="AE8" s="237"/>
      <c r="AF8" s="237"/>
      <c r="AG8" s="407"/>
      <c r="AH8" s="407"/>
      <c r="AI8" s="407"/>
      <c r="AJ8" s="407"/>
      <c r="AK8" s="240"/>
      <c r="AL8" s="226"/>
    </row>
    <row r="9" spans="1:38" s="227" customFormat="1" x14ac:dyDescent="0.35">
      <c r="A9" s="224"/>
      <c r="B9" s="233"/>
      <c r="C9" s="407"/>
      <c r="D9" s="407"/>
      <c r="E9" s="224"/>
      <c r="F9" s="407"/>
      <c r="G9" s="407"/>
      <c r="H9" s="407"/>
      <c r="I9" s="407"/>
      <c r="J9" s="407"/>
      <c r="K9" s="407"/>
      <c r="L9" s="407"/>
      <c r="M9" s="407"/>
      <c r="N9" s="407"/>
      <c r="O9" s="407"/>
      <c r="P9" s="407"/>
      <c r="Q9" s="404"/>
      <c r="R9" s="407"/>
      <c r="S9" s="407"/>
      <c r="T9" s="407"/>
      <c r="U9" s="407"/>
      <c r="V9" s="407"/>
      <c r="W9" s="407"/>
      <c r="X9" s="407"/>
      <c r="Y9" s="407"/>
      <c r="Z9" s="407"/>
      <c r="AA9" s="407"/>
      <c r="AB9" s="407"/>
      <c r="AC9" s="407"/>
      <c r="AD9" s="407"/>
      <c r="AE9" s="407"/>
      <c r="AF9" s="407"/>
      <c r="AG9" s="800" t="s">
        <v>614</v>
      </c>
      <c r="AH9" s="802" t="s">
        <v>615</v>
      </c>
      <c r="AI9" s="802" t="s">
        <v>616</v>
      </c>
      <c r="AJ9" s="802" t="s">
        <v>851</v>
      </c>
      <c r="AK9" s="804" t="s">
        <v>617</v>
      </c>
      <c r="AL9" s="226"/>
    </row>
    <row r="10" spans="1:38" s="227" customFormat="1" ht="15" thickBot="1" x14ac:dyDescent="0.4">
      <c r="A10" s="224"/>
      <c r="B10" s="233"/>
      <c r="C10" s="407"/>
      <c r="D10" s="407"/>
      <c r="E10" s="224"/>
      <c r="F10" s="407"/>
      <c r="G10" s="407"/>
      <c r="H10" s="407"/>
      <c r="I10" s="224"/>
      <c r="J10" s="224"/>
      <c r="K10" s="224"/>
      <c r="L10" s="224"/>
      <c r="M10" s="224"/>
      <c r="N10" s="224"/>
      <c r="O10" s="224"/>
      <c r="P10" s="224"/>
      <c r="Q10" s="224"/>
      <c r="R10" s="224"/>
      <c r="S10" s="224"/>
      <c r="T10" s="224"/>
      <c r="V10" s="411" t="s">
        <v>618</v>
      </c>
      <c r="W10" s="407"/>
      <c r="X10" s="407"/>
      <c r="Y10" s="407"/>
      <c r="Z10" s="407"/>
      <c r="AA10" s="407"/>
      <c r="AB10" s="404"/>
      <c r="AC10" s="407"/>
      <c r="AD10" s="407"/>
      <c r="AE10" s="407"/>
      <c r="AF10" s="407"/>
      <c r="AG10" s="801"/>
      <c r="AH10" s="803"/>
      <c r="AI10" s="803"/>
      <c r="AJ10" s="821"/>
      <c r="AK10" s="805"/>
      <c r="AL10" s="226"/>
    </row>
    <row r="11" spans="1:38" s="227" customFormat="1" ht="15" thickBot="1" x14ac:dyDescent="0.4">
      <c r="A11" s="224"/>
      <c r="B11" s="233"/>
      <c r="C11" s="407"/>
      <c r="D11" s="407"/>
      <c r="E11" s="224"/>
      <c r="F11" s="407"/>
      <c r="G11" s="407"/>
      <c r="H11" s="407"/>
      <c r="I11" s="224"/>
      <c r="J11" s="224"/>
      <c r="K11" s="224"/>
      <c r="L11" s="224"/>
      <c r="M11" s="224"/>
      <c r="N11" s="224"/>
      <c r="O11" s="224"/>
      <c r="P11" s="224"/>
      <c r="Q11" s="224"/>
      <c r="R11" s="224"/>
      <c r="S11" s="224"/>
      <c r="T11" s="407"/>
      <c r="U11" s="411"/>
      <c r="V11" s="411" t="s">
        <v>619</v>
      </c>
      <c r="W11" s="411"/>
      <c r="X11" s="411" t="s">
        <v>620</v>
      </c>
      <c r="Y11" s="411"/>
      <c r="Z11" s="411" t="s">
        <v>621</v>
      </c>
      <c r="AA11" s="411"/>
      <c r="AB11" s="411" t="s">
        <v>622</v>
      </c>
      <c r="AC11" s="411"/>
      <c r="AD11" s="411" t="s">
        <v>623</v>
      </c>
      <c r="AE11" s="407"/>
      <c r="AF11" s="407"/>
      <c r="AG11" s="241">
        <v>4</v>
      </c>
      <c r="AH11" s="242">
        <v>0</v>
      </c>
      <c r="AI11" s="242">
        <v>4</v>
      </c>
      <c r="AJ11" s="577"/>
      <c r="AK11" s="243"/>
      <c r="AL11" s="226"/>
    </row>
    <row r="12" spans="1:38" s="227" customFormat="1" x14ac:dyDescent="0.35">
      <c r="A12" s="224"/>
      <c r="B12" s="233"/>
      <c r="C12" s="407"/>
      <c r="D12" s="407"/>
      <c r="E12" s="224"/>
      <c r="F12" s="407"/>
      <c r="G12" s="407"/>
      <c r="H12" s="407"/>
      <c r="I12" s="224"/>
      <c r="J12" s="224"/>
      <c r="K12" s="224"/>
      <c r="L12" s="224"/>
      <c r="M12" s="224"/>
      <c r="N12" s="224"/>
      <c r="O12" s="224"/>
      <c r="P12" s="224"/>
      <c r="Q12" s="224"/>
      <c r="R12" s="224"/>
      <c r="S12" s="224"/>
      <c r="T12" s="407"/>
      <c r="U12" s="400"/>
      <c r="V12" s="400"/>
      <c r="W12" s="400"/>
      <c r="X12" s="400"/>
      <c r="Y12" s="400"/>
      <c r="Z12" s="400">
        <v>1</v>
      </c>
      <c r="AA12" s="400"/>
      <c r="AB12" s="400">
        <v>1</v>
      </c>
      <c r="AC12" s="400"/>
      <c r="AD12" s="400"/>
      <c r="AE12" s="407"/>
      <c r="AF12" s="407"/>
      <c r="AG12" s="233"/>
      <c r="AH12" s="407"/>
      <c r="AI12" s="407"/>
      <c r="AJ12" s="407"/>
      <c r="AK12" s="240"/>
      <c r="AL12" s="226"/>
    </row>
    <row r="13" spans="1:38" s="227" customFormat="1" ht="15" thickBot="1" x14ac:dyDescent="0.4">
      <c r="A13" s="224"/>
      <c r="B13" s="233"/>
      <c r="C13" s="407"/>
      <c r="D13" s="407"/>
      <c r="E13" s="224"/>
      <c r="F13" s="407"/>
      <c r="G13" s="407"/>
      <c r="H13" s="407"/>
      <c r="I13" s="224"/>
      <c r="J13" s="224"/>
      <c r="K13" s="224"/>
      <c r="L13" s="224"/>
      <c r="M13" s="224"/>
      <c r="N13" s="224"/>
      <c r="O13" s="224"/>
      <c r="P13" s="224"/>
      <c r="Q13" s="224"/>
      <c r="R13" s="224"/>
      <c r="S13" s="224"/>
      <c r="T13" s="407"/>
      <c r="U13" s="400"/>
      <c r="V13" s="400">
        <v>1</v>
      </c>
      <c r="W13" s="400"/>
      <c r="X13" s="400">
        <v>2</v>
      </c>
      <c r="Y13" s="400"/>
      <c r="Z13" s="400">
        <v>3</v>
      </c>
      <c r="AA13" s="400"/>
      <c r="AB13" s="400">
        <v>4</v>
      </c>
      <c r="AC13" s="400"/>
      <c r="AD13" s="400">
        <v>1</v>
      </c>
      <c r="AE13" s="407"/>
      <c r="AF13" s="407"/>
      <c r="AG13" s="233"/>
      <c r="AH13" s="407"/>
      <c r="AI13" s="407"/>
      <c r="AJ13" s="407"/>
      <c r="AK13" s="240"/>
      <c r="AL13" s="226"/>
    </row>
    <row r="14" spans="1:38" s="227" customFormat="1" x14ac:dyDescent="0.35">
      <c r="A14" s="224"/>
      <c r="B14" s="233"/>
      <c r="C14" s="407"/>
      <c r="D14" s="407"/>
      <c r="E14" s="224"/>
      <c r="F14" s="407"/>
      <c r="G14" s="407"/>
      <c r="H14" s="407"/>
      <c r="I14" s="224"/>
      <c r="J14" s="224"/>
      <c r="K14" s="224"/>
      <c r="L14" s="224"/>
      <c r="M14" s="224"/>
      <c r="N14" s="224"/>
      <c r="O14" s="224"/>
      <c r="P14" s="224"/>
      <c r="Q14" s="224"/>
      <c r="R14" s="224"/>
      <c r="S14" s="582" t="s">
        <v>624</v>
      </c>
      <c r="U14" s="412">
        <v>0</v>
      </c>
      <c r="V14" s="806" t="s">
        <v>810</v>
      </c>
      <c r="W14" s="257">
        <v>360</v>
      </c>
      <c r="X14" s="808"/>
      <c r="Y14" s="414">
        <v>420</v>
      </c>
      <c r="Z14" s="810"/>
      <c r="AA14" s="414">
        <v>410</v>
      </c>
      <c r="AB14" s="808"/>
      <c r="AC14" s="414">
        <v>382</v>
      </c>
      <c r="AD14" s="810"/>
      <c r="AE14" s="407"/>
      <c r="AF14" s="407"/>
      <c r="AG14" s="233"/>
      <c r="AH14" s="407"/>
      <c r="AI14" s="407"/>
      <c r="AJ14" s="407"/>
      <c r="AK14" s="240"/>
      <c r="AL14" s="226"/>
    </row>
    <row r="15" spans="1:38" s="227" customFormat="1" x14ac:dyDescent="0.35">
      <c r="A15" s="224"/>
      <c r="B15" s="233"/>
      <c r="C15" s="407"/>
      <c r="D15" s="407"/>
      <c r="E15" s="224"/>
      <c r="F15" s="407"/>
      <c r="G15" s="407"/>
      <c r="H15" s="407"/>
      <c r="I15" s="224"/>
      <c r="J15" s="224"/>
      <c r="K15" s="224"/>
      <c r="L15" s="224"/>
      <c r="M15" s="224"/>
      <c r="N15" s="224"/>
      <c r="O15" s="224"/>
      <c r="P15" s="224"/>
      <c r="Q15" s="224"/>
      <c r="R15" s="224"/>
      <c r="S15" s="224"/>
      <c r="T15" s="407"/>
      <c r="U15" s="401"/>
      <c r="V15" s="807"/>
      <c r="W15" s="401"/>
      <c r="X15" s="809"/>
      <c r="Y15" s="401"/>
      <c r="Z15" s="811"/>
      <c r="AA15" s="401"/>
      <c r="AB15" s="809"/>
      <c r="AC15" s="401"/>
      <c r="AD15" s="811"/>
      <c r="AE15" s="407"/>
      <c r="AF15" s="407"/>
      <c r="AG15" s="233"/>
      <c r="AH15" s="407"/>
      <c r="AI15" s="407"/>
      <c r="AJ15" s="407"/>
      <c r="AK15" s="240"/>
      <c r="AL15" s="226"/>
    </row>
    <row r="16" spans="1:38" s="227" customFormat="1" ht="7" customHeight="1" x14ac:dyDescent="0.35">
      <c r="A16" s="224"/>
      <c r="B16" s="233"/>
      <c r="C16" s="407"/>
      <c r="D16" s="407"/>
      <c r="E16" s="224"/>
      <c r="F16" s="407"/>
      <c r="G16" s="407"/>
      <c r="H16" s="407"/>
      <c r="I16" s="224"/>
      <c r="J16" s="224"/>
      <c r="K16" s="224"/>
      <c r="L16" s="224"/>
      <c r="M16" s="224"/>
      <c r="N16" s="224"/>
      <c r="O16" s="224"/>
      <c r="P16" s="224"/>
      <c r="Q16" s="224"/>
      <c r="R16" s="224"/>
      <c r="S16" s="224"/>
      <c r="T16" s="407"/>
      <c r="U16" s="400"/>
      <c r="V16" s="244">
        <v>0</v>
      </c>
      <c r="W16" s="400"/>
      <c r="X16" s="244">
        <v>0</v>
      </c>
      <c r="Y16" s="400"/>
      <c r="Z16" s="244">
        <v>0</v>
      </c>
      <c r="AA16" s="400"/>
      <c r="AB16" s="244">
        <v>0</v>
      </c>
      <c r="AC16" s="400"/>
      <c r="AD16" s="244">
        <v>0</v>
      </c>
      <c r="AE16" s="407"/>
      <c r="AF16" s="407"/>
      <c r="AG16" s="233"/>
      <c r="AH16" s="407"/>
      <c r="AI16" s="407"/>
      <c r="AJ16" s="407"/>
      <c r="AK16" s="240"/>
      <c r="AL16" s="226"/>
    </row>
    <row r="17" spans="1:38" s="227" customFormat="1" x14ac:dyDescent="0.35">
      <c r="A17" s="224"/>
      <c r="B17" s="233"/>
      <c r="C17" s="407"/>
      <c r="D17" s="407"/>
      <c r="E17" s="224"/>
      <c r="F17" s="407"/>
      <c r="G17" s="407"/>
      <c r="H17" s="407"/>
      <c r="I17" s="224"/>
      <c r="J17" s="224"/>
      <c r="K17" s="224"/>
      <c r="L17" s="224"/>
      <c r="M17" s="224"/>
      <c r="N17" s="224"/>
      <c r="O17" s="224"/>
      <c r="P17" s="224"/>
      <c r="Q17" s="224"/>
      <c r="R17" s="224"/>
      <c r="S17" s="224"/>
      <c r="T17" s="407"/>
      <c r="U17" s="401"/>
      <c r="V17" s="411" t="s">
        <v>126</v>
      </c>
      <c r="W17" s="401"/>
      <c r="X17" s="411" t="s">
        <v>63</v>
      </c>
      <c r="Y17" s="401"/>
      <c r="Z17" s="411" t="s">
        <v>63</v>
      </c>
      <c r="AA17" s="401"/>
      <c r="AB17" s="411" t="s">
        <v>65</v>
      </c>
      <c r="AC17" s="401"/>
      <c r="AD17" s="411" t="s">
        <v>65</v>
      </c>
      <c r="AE17" s="407"/>
      <c r="AF17" s="407"/>
      <c r="AG17" s="233"/>
      <c r="AH17" s="407"/>
      <c r="AI17" s="407"/>
      <c r="AJ17" s="407"/>
      <c r="AK17" s="240"/>
      <c r="AL17" s="226"/>
    </row>
    <row r="18" spans="1:38" s="227" customFormat="1" ht="15" thickBot="1" x14ac:dyDescent="0.4">
      <c r="A18" s="224"/>
      <c r="B18" s="233"/>
      <c r="C18" s="407"/>
      <c r="D18" s="407"/>
      <c r="E18" s="224"/>
      <c r="F18" s="407"/>
      <c r="G18" s="407"/>
      <c r="H18" s="407"/>
      <c r="I18" s="224"/>
      <c r="J18" s="224"/>
      <c r="K18" s="224"/>
      <c r="L18" s="224"/>
      <c r="M18" s="224"/>
      <c r="N18" s="224"/>
      <c r="O18" s="224"/>
      <c r="P18" s="224"/>
      <c r="Q18" s="224"/>
      <c r="R18" s="224"/>
      <c r="S18" s="224"/>
      <c r="T18" s="407"/>
      <c r="U18" s="407"/>
      <c r="W18" s="407"/>
      <c r="X18" s="407"/>
      <c r="Y18" s="407"/>
      <c r="Z18" s="407"/>
      <c r="AA18" s="407"/>
      <c r="AB18" s="404"/>
      <c r="AE18" s="407"/>
      <c r="AF18" s="407"/>
      <c r="AG18" s="233"/>
      <c r="AH18" s="407"/>
      <c r="AI18" s="407"/>
      <c r="AJ18" s="407"/>
      <c r="AK18" s="240"/>
      <c r="AL18" s="226"/>
    </row>
    <row r="19" spans="1:38" s="227" customFormat="1" ht="15" thickBot="1" x14ac:dyDescent="0.4">
      <c r="A19" s="224"/>
      <c r="B19" s="233"/>
      <c r="C19" s="407"/>
      <c r="D19" s="407"/>
      <c r="E19" s="224"/>
      <c r="F19" s="407"/>
      <c r="G19" s="407"/>
      <c r="H19" s="407"/>
      <c r="I19" s="407"/>
      <c r="J19" s="407"/>
      <c r="K19" s="407"/>
      <c r="L19" s="407"/>
      <c r="M19" s="407"/>
      <c r="N19" s="407"/>
      <c r="O19" s="407"/>
      <c r="P19" s="407"/>
      <c r="Q19" s="404"/>
      <c r="R19" s="407"/>
      <c r="S19" s="407"/>
      <c r="T19" s="407"/>
      <c r="U19" s="826" t="s">
        <v>625</v>
      </c>
      <c r="V19" s="827"/>
      <c r="W19" s="827"/>
      <c r="X19" s="827"/>
      <c r="Y19" s="827"/>
      <c r="Z19" s="827"/>
      <c r="AA19" s="827"/>
      <c r="AB19" s="827"/>
      <c r="AC19" s="827"/>
      <c r="AD19" s="827"/>
      <c r="AE19" s="828"/>
      <c r="AF19" s="407"/>
      <c r="AG19" s="233"/>
      <c r="AH19" s="407"/>
      <c r="AI19" s="407"/>
      <c r="AJ19" s="407"/>
      <c r="AK19" s="240"/>
      <c r="AL19" s="226"/>
    </row>
    <row r="20" spans="1:38" s="227" customFormat="1" ht="13.5" customHeight="1" x14ac:dyDescent="0.35">
      <c r="A20" s="224"/>
      <c r="B20" s="264"/>
      <c r="C20" s="415"/>
      <c r="D20" s="401"/>
      <c r="E20" s="416"/>
      <c r="F20" s="401"/>
      <c r="G20" s="416"/>
      <c r="H20" s="401"/>
      <c r="L20" s="417"/>
      <c r="M20" s="417"/>
      <c r="N20" s="417"/>
      <c r="O20" s="417"/>
      <c r="P20" s="417"/>
      <c r="Q20" s="417"/>
      <c r="R20" s="417"/>
      <c r="S20" s="417"/>
      <c r="T20" s="417"/>
      <c r="U20" s="417"/>
      <c r="V20" s="417"/>
      <c r="W20" s="417"/>
      <c r="X20" s="417"/>
      <c r="Y20" s="417"/>
      <c r="Z20" s="417"/>
      <c r="AA20" s="417"/>
      <c r="AB20" s="417"/>
      <c r="AC20" s="417"/>
      <c r="AD20" s="416"/>
      <c r="AE20" s="416"/>
      <c r="AF20" s="224"/>
      <c r="AG20" s="245"/>
      <c r="AH20" s="224"/>
      <c r="AI20" s="224"/>
      <c r="AJ20" s="224"/>
      <c r="AK20" s="246"/>
      <c r="AL20" s="226"/>
    </row>
    <row r="21" spans="1:38" ht="15" thickBot="1" x14ac:dyDescent="0.4">
      <c r="A21" s="401"/>
      <c r="B21" s="264"/>
      <c r="C21" s="400"/>
      <c r="D21" s="401"/>
      <c r="E21" s="400"/>
      <c r="F21" s="401"/>
      <c r="I21" s="400"/>
      <c r="J21" s="411"/>
      <c r="L21" s="401"/>
      <c r="M21" s="418"/>
      <c r="N21" s="401"/>
      <c r="O21" s="400" t="str">
        <f>+LEFT(O28,1)</f>
        <v>D</v>
      </c>
      <c r="P21" s="401"/>
      <c r="Q21" s="400" t="str">
        <f>+LEFT(Q28,1)</f>
        <v>D</v>
      </c>
      <c r="R21" s="400"/>
      <c r="S21" s="419"/>
      <c r="T21" s="401"/>
      <c r="U21" s="400" t="str">
        <f>+LEFT(U28,1)</f>
        <v>D</v>
      </c>
      <c r="V21" s="401"/>
      <c r="W21" s="400" t="str">
        <f>+LEFT(W28,1)</f>
        <v>D</v>
      </c>
      <c r="X21" s="401"/>
      <c r="Y21" s="400" t="str">
        <f>+LEFT(Y28,1)</f>
        <v>D</v>
      </c>
      <c r="Z21" s="401"/>
      <c r="AA21" s="400" t="str">
        <f>+LEFT(AA28,1)</f>
        <v>D</v>
      </c>
      <c r="AB21" s="401"/>
      <c r="AC21" s="400" t="str">
        <f>+LEFT(AC28,1)</f>
        <v>D</v>
      </c>
      <c r="AD21" s="401"/>
      <c r="AE21" s="400" t="str">
        <f>+LEFT(AE28,1)</f>
        <v>D</v>
      </c>
      <c r="AF21" s="401"/>
      <c r="AG21" s="248"/>
      <c r="AH21" s="249"/>
      <c r="AI21" s="249"/>
      <c r="AJ21" s="249"/>
      <c r="AK21" s="250"/>
      <c r="AL21" s="4"/>
    </row>
    <row r="22" spans="1:38" x14ac:dyDescent="0.35">
      <c r="A22" s="401"/>
      <c r="B22" s="315"/>
      <c r="C22" s="411" t="s">
        <v>626</v>
      </c>
      <c r="D22" s="411"/>
      <c r="E22" s="411" t="s">
        <v>627</v>
      </c>
      <c r="F22" s="411"/>
      <c r="G22" s="411" t="s">
        <v>628</v>
      </c>
      <c r="H22" s="411"/>
      <c r="I22" s="411" t="s">
        <v>629</v>
      </c>
      <c r="J22" s="411"/>
      <c r="K22" s="411" t="s">
        <v>630</v>
      </c>
      <c r="L22" s="411"/>
      <c r="M22" s="411" t="s">
        <v>504</v>
      </c>
      <c r="N22" s="411"/>
      <c r="O22" s="411" t="s">
        <v>103</v>
      </c>
      <c r="P22" s="411"/>
      <c r="Q22" s="411" t="s">
        <v>56</v>
      </c>
      <c r="R22" s="411"/>
      <c r="S22" s="420" t="s">
        <v>76</v>
      </c>
      <c r="T22" s="411"/>
      <c r="U22" s="411" t="s">
        <v>62</v>
      </c>
      <c r="V22" s="411"/>
      <c r="W22" s="411" t="s">
        <v>64</v>
      </c>
      <c r="X22" s="411"/>
      <c r="Y22" s="411" t="s">
        <v>95</v>
      </c>
      <c r="Z22" s="411"/>
      <c r="AA22" s="411" t="s">
        <v>112</v>
      </c>
      <c r="AB22" s="411"/>
      <c r="AC22" s="411" t="s">
        <v>100</v>
      </c>
      <c r="AD22" s="411"/>
      <c r="AE22" s="411" t="s">
        <v>122</v>
      </c>
      <c r="AF22" s="401"/>
      <c r="AG22" s="251"/>
      <c r="AH22" s="401"/>
      <c r="AI22" s="401"/>
      <c r="AJ22" s="401"/>
      <c r="AK22" s="421"/>
      <c r="AL22" s="4"/>
    </row>
    <row r="23" spans="1:38" x14ac:dyDescent="0.35">
      <c r="A23" s="402"/>
      <c r="B23" s="269"/>
      <c r="C23" s="400"/>
      <c r="D23" s="400"/>
      <c r="E23" s="400"/>
      <c r="F23" s="400"/>
      <c r="G23" s="400">
        <v>1</v>
      </c>
      <c r="H23" s="400"/>
      <c r="I23" s="400">
        <v>1</v>
      </c>
      <c r="J23" s="400"/>
      <c r="K23" s="400"/>
      <c r="L23" s="400"/>
      <c r="M23" s="400"/>
      <c r="N23" s="400"/>
      <c r="O23" s="400">
        <v>1</v>
      </c>
      <c r="P23" s="400"/>
      <c r="Q23" s="400">
        <v>1</v>
      </c>
      <c r="R23" s="400"/>
      <c r="S23" s="422">
        <v>1</v>
      </c>
      <c r="T23" s="400"/>
      <c r="U23" s="400">
        <v>1</v>
      </c>
      <c r="V23" s="400"/>
      <c r="W23" s="400">
        <v>1</v>
      </c>
      <c r="X23" s="400"/>
      <c r="Y23" s="400">
        <v>1</v>
      </c>
      <c r="Z23" s="400"/>
      <c r="AA23" s="400">
        <v>1</v>
      </c>
      <c r="AB23" s="400"/>
      <c r="AC23" s="400">
        <v>1</v>
      </c>
      <c r="AD23" s="400"/>
      <c r="AE23" s="400"/>
      <c r="AF23" s="401"/>
      <c r="AG23" s="252"/>
      <c r="AH23" s="423"/>
      <c r="AI23" s="424"/>
      <c r="AJ23" s="424"/>
      <c r="AK23" s="421"/>
      <c r="AL23" s="4"/>
    </row>
    <row r="24" spans="1:38" s="254" customFormat="1" ht="15" thickBot="1" x14ac:dyDescent="0.4">
      <c r="A24" s="400"/>
      <c r="B24" s="269"/>
      <c r="C24" s="400">
        <v>1</v>
      </c>
      <c r="D24" s="400"/>
      <c r="E24" s="400">
        <v>2</v>
      </c>
      <c r="F24" s="400"/>
      <c r="G24" s="400">
        <v>3</v>
      </c>
      <c r="H24" s="400"/>
      <c r="I24" s="400">
        <v>4</v>
      </c>
      <c r="J24" s="400"/>
      <c r="K24" s="400">
        <v>1</v>
      </c>
      <c r="L24" s="400"/>
      <c r="M24" s="400">
        <v>2</v>
      </c>
      <c r="N24" s="400"/>
      <c r="O24" s="400">
        <v>3</v>
      </c>
      <c r="P24" s="400"/>
      <c r="Q24" s="400">
        <v>4</v>
      </c>
      <c r="R24" s="400"/>
      <c r="S24" s="422">
        <v>5</v>
      </c>
      <c r="T24" s="400"/>
      <c r="U24" s="400">
        <v>6</v>
      </c>
      <c r="V24" s="400"/>
      <c r="W24" s="400">
        <v>7</v>
      </c>
      <c r="X24" s="400"/>
      <c r="Y24" s="400">
        <v>8</v>
      </c>
      <c r="Z24" s="400"/>
      <c r="AA24" s="400">
        <v>9</v>
      </c>
      <c r="AB24" s="400"/>
      <c r="AC24" s="400">
        <v>10</v>
      </c>
      <c r="AD24" s="400"/>
      <c r="AE24" s="400">
        <v>11</v>
      </c>
      <c r="AF24" s="400"/>
      <c r="AG24" s="253"/>
      <c r="AH24" s="425"/>
      <c r="AI24" s="426"/>
      <c r="AJ24" s="426"/>
      <c r="AK24" s="317"/>
      <c r="AL24" s="4"/>
    </row>
    <row r="25" spans="1:38" ht="15" thickBot="1" x14ac:dyDescent="0.4">
      <c r="A25" s="400"/>
      <c r="B25" s="359">
        <v>338</v>
      </c>
      <c r="C25" s="810"/>
      <c r="D25" s="414">
        <v>370</v>
      </c>
      <c r="E25" s="810"/>
      <c r="F25" s="414">
        <v>380</v>
      </c>
      <c r="G25" s="829"/>
      <c r="H25" s="414">
        <v>400</v>
      </c>
      <c r="I25" s="831"/>
      <c r="J25" s="414">
        <v>418</v>
      </c>
      <c r="K25" s="831"/>
      <c r="L25" s="414">
        <v>418.57900000000001</v>
      </c>
      <c r="M25" s="810"/>
      <c r="N25" s="414">
        <v>425</v>
      </c>
      <c r="O25" s="822" t="s">
        <v>12</v>
      </c>
      <c r="P25" s="414">
        <v>312</v>
      </c>
      <c r="Q25" s="822" t="s">
        <v>12</v>
      </c>
      <c r="R25" s="414">
        <v>381</v>
      </c>
      <c r="S25" s="822" t="s">
        <v>12</v>
      </c>
      <c r="T25" s="414">
        <v>455</v>
      </c>
      <c r="U25" s="822" t="s">
        <v>12</v>
      </c>
      <c r="V25" s="414">
        <v>376</v>
      </c>
      <c r="W25" s="822" t="s">
        <v>12</v>
      </c>
      <c r="X25" s="414">
        <v>401</v>
      </c>
      <c r="Y25" s="824" t="s">
        <v>12</v>
      </c>
      <c r="Z25" s="414">
        <v>428</v>
      </c>
      <c r="AA25" s="822" t="s">
        <v>12</v>
      </c>
      <c r="AB25" s="414">
        <v>357</v>
      </c>
      <c r="AC25" s="822" t="s">
        <v>12</v>
      </c>
      <c r="AD25" s="414">
        <v>335.15800000000002</v>
      </c>
      <c r="AE25" s="822" t="s">
        <v>12</v>
      </c>
      <c r="AF25" s="401"/>
      <c r="AG25" s="255">
        <v>15</v>
      </c>
      <c r="AH25" s="242">
        <v>10</v>
      </c>
      <c r="AI25" s="242">
        <v>15</v>
      </c>
      <c r="AJ25" s="577">
        <v>8</v>
      </c>
      <c r="AK25" s="243">
        <f>L25+N25+P25+R25+T25+V25+X25+Z25+AB25+AD25</f>
        <v>3888.7369999999996</v>
      </c>
      <c r="AL25" s="4"/>
    </row>
    <row r="26" spans="1:38" x14ac:dyDescent="0.35">
      <c r="A26" s="400"/>
      <c r="B26" s="264"/>
      <c r="C26" s="811"/>
      <c r="D26" s="401"/>
      <c r="E26" s="811"/>
      <c r="F26" s="401"/>
      <c r="G26" s="830"/>
      <c r="H26" s="401"/>
      <c r="I26" s="832"/>
      <c r="J26" s="401"/>
      <c r="K26" s="832"/>
      <c r="L26" s="401"/>
      <c r="M26" s="811"/>
      <c r="N26" s="401"/>
      <c r="O26" s="823"/>
      <c r="P26" s="401"/>
      <c r="Q26" s="823"/>
      <c r="R26" s="426"/>
      <c r="S26" s="823"/>
      <c r="T26" s="401"/>
      <c r="U26" s="823"/>
      <c r="V26" s="401"/>
      <c r="W26" s="823"/>
      <c r="X26" s="401"/>
      <c r="Y26" s="825"/>
      <c r="Z26" s="401"/>
      <c r="AA26" s="823"/>
      <c r="AB26" s="401"/>
      <c r="AC26" s="823"/>
      <c r="AD26" s="401"/>
      <c r="AE26" s="823"/>
      <c r="AF26" s="401"/>
      <c r="AG26" s="256"/>
      <c r="AH26" s="427"/>
      <c r="AI26" s="427"/>
      <c r="AJ26" s="427"/>
      <c r="AK26" s="266"/>
      <c r="AL26" s="4"/>
    </row>
    <row r="27" spans="1:38" ht="6" customHeight="1" x14ac:dyDescent="0.35">
      <c r="A27" s="400"/>
      <c r="B27" s="269"/>
      <c r="C27" s="244">
        <v>0</v>
      </c>
      <c r="D27" s="400"/>
      <c r="E27" s="244">
        <v>0</v>
      </c>
      <c r="F27" s="400"/>
      <c r="G27" s="244">
        <v>0</v>
      </c>
      <c r="H27" s="400"/>
      <c r="I27" s="244">
        <v>0</v>
      </c>
      <c r="J27" s="400"/>
      <c r="K27" s="244">
        <v>0</v>
      </c>
      <c r="L27" s="400"/>
      <c r="M27" s="609">
        <v>0</v>
      </c>
      <c r="N27" s="400"/>
      <c r="O27" s="609" t="s">
        <v>12</v>
      </c>
      <c r="P27" s="400"/>
      <c r="Q27" s="512" t="s">
        <v>12</v>
      </c>
      <c r="R27" s="426"/>
      <c r="S27" s="512" t="s">
        <v>12</v>
      </c>
      <c r="T27" s="400"/>
      <c r="U27" s="512" t="s">
        <v>12</v>
      </c>
      <c r="V27" s="400"/>
      <c r="W27" s="244" t="s">
        <v>12</v>
      </c>
      <c r="X27" s="400"/>
      <c r="Y27" s="244" t="s">
        <v>12</v>
      </c>
      <c r="Z27" s="400"/>
      <c r="AA27" s="244" t="s">
        <v>12</v>
      </c>
      <c r="AB27" s="400"/>
      <c r="AC27" s="244" t="s">
        <v>12</v>
      </c>
      <c r="AD27" s="418"/>
      <c r="AE27" s="244" t="s">
        <v>12</v>
      </c>
      <c r="AF27" s="401"/>
      <c r="AG27" s="256"/>
      <c r="AH27" s="427"/>
      <c r="AI27" s="427"/>
      <c r="AJ27" s="427"/>
      <c r="AK27" s="266"/>
      <c r="AL27" s="4"/>
    </row>
    <row r="28" spans="1:38" x14ac:dyDescent="0.35">
      <c r="A28" s="400"/>
      <c r="B28" s="264"/>
      <c r="C28" s="411" t="s">
        <v>65</v>
      </c>
      <c r="D28" s="401"/>
      <c r="E28" s="411" t="s">
        <v>65</v>
      </c>
      <c r="F28" s="401"/>
      <c r="G28" s="411" t="s">
        <v>65</v>
      </c>
      <c r="H28" s="401"/>
      <c r="I28" s="411" t="s">
        <v>63</v>
      </c>
      <c r="J28" s="401"/>
      <c r="K28" s="411" t="s">
        <v>181</v>
      </c>
      <c r="L28" s="401"/>
      <c r="M28" s="411" t="s">
        <v>475</v>
      </c>
      <c r="N28" s="401"/>
      <c r="O28" s="578" t="s">
        <v>77</v>
      </c>
      <c r="P28" s="401"/>
      <c r="Q28" s="578" t="s">
        <v>57</v>
      </c>
      <c r="R28" s="411"/>
      <c r="S28" s="579" t="s">
        <v>77</v>
      </c>
      <c r="T28" s="401"/>
      <c r="U28" s="578" t="s">
        <v>63</v>
      </c>
      <c r="V28" s="401"/>
      <c r="W28" s="578" t="s">
        <v>65</v>
      </c>
      <c r="X28" s="401"/>
      <c r="Y28" s="578" t="s">
        <v>77</v>
      </c>
      <c r="Z28" s="401"/>
      <c r="AA28" s="578" t="s">
        <v>77</v>
      </c>
      <c r="AB28" s="401"/>
      <c r="AC28" s="578" t="s">
        <v>79</v>
      </c>
      <c r="AD28" s="401"/>
      <c r="AE28" s="411" t="s">
        <v>123</v>
      </c>
      <c r="AF28" s="401"/>
      <c r="AG28" s="256"/>
      <c r="AH28" s="427"/>
      <c r="AI28" s="427"/>
      <c r="AJ28" s="427"/>
      <c r="AK28" s="266"/>
      <c r="AL28" s="4"/>
    </row>
    <row r="29" spans="1:38" s="257" customFormat="1" x14ac:dyDescent="0.35">
      <c r="A29" s="402"/>
      <c r="B29" s="267"/>
      <c r="C29" s="428"/>
      <c r="D29" s="428"/>
      <c r="E29" s="428"/>
      <c r="F29" s="428"/>
      <c r="G29" s="429"/>
      <c r="H29" s="429"/>
      <c r="I29" s="429"/>
      <c r="J29" s="402"/>
      <c r="K29" s="428"/>
      <c r="L29" s="428"/>
      <c r="M29" s="428"/>
      <c r="N29" s="428"/>
      <c r="O29" s="429" t="s">
        <v>58</v>
      </c>
      <c r="P29" s="429"/>
      <c r="Q29" s="429" t="s">
        <v>58</v>
      </c>
      <c r="R29" s="429"/>
      <c r="S29" s="430" t="s">
        <v>58</v>
      </c>
      <c r="T29" s="429"/>
      <c r="U29" s="429" t="s">
        <v>58</v>
      </c>
      <c r="V29" s="429"/>
      <c r="W29" s="429" t="s">
        <v>58</v>
      </c>
      <c r="X29" s="429"/>
      <c r="Y29" s="429" t="s">
        <v>58</v>
      </c>
      <c r="Z29" s="429"/>
      <c r="AA29" s="429" t="s">
        <v>58</v>
      </c>
      <c r="AB29" s="429"/>
      <c r="AC29" s="429" t="s">
        <v>101</v>
      </c>
      <c r="AD29" s="429"/>
      <c r="AE29" s="429" t="s">
        <v>101</v>
      </c>
      <c r="AF29" s="402"/>
      <c r="AG29" s="256"/>
      <c r="AH29" s="427"/>
      <c r="AI29" s="427"/>
      <c r="AJ29" s="427"/>
      <c r="AK29" s="270"/>
      <c r="AL29" s="10"/>
    </row>
    <row r="30" spans="1:38" s="257" customFormat="1" ht="15" thickBot="1" x14ac:dyDescent="0.4">
      <c r="A30" s="402"/>
      <c r="B30" s="267"/>
      <c r="C30" s="411"/>
      <c r="D30" s="402"/>
      <c r="E30" s="431"/>
      <c r="F30" s="402"/>
      <c r="I30" s="431"/>
      <c r="J30" s="402"/>
      <c r="K30" s="428"/>
      <c r="L30" s="428"/>
      <c r="M30" s="428"/>
      <c r="N30" s="428"/>
      <c r="O30" s="429"/>
      <c r="P30" s="429"/>
      <c r="Q30" s="429"/>
      <c r="R30" s="429"/>
      <c r="S30" s="430"/>
      <c r="T30" s="429"/>
      <c r="U30" s="429"/>
      <c r="V30" s="429"/>
      <c r="W30" s="429"/>
      <c r="X30" s="429"/>
      <c r="Y30" s="429"/>
      <c r="Z30" s="429"/>
      <c r="AA30" s="429"/>
      <c r="AB30" s="429"/>
      <c r="AC30" s="429"/>
      <c r="AD30" s="429"/>
      <c r="AE30" s="429"/>
      <c r="AF30" s="402"/>
      <c r="AG30" s="256"/>
      <c r="AH30" s="427"/>
      <c r="AI30" s="427"/>
      <c r="AJ30" s="427"/>
      <c r="AK30" s="270"/>
      <c r="AL30" s="10"/>
    </row>
    <row r="31" spans="1:38" s="257" customFormat="1" ht="15" thickBot="1" x14ac:dyDescent="0.4">
      <c r="A31" s="402"/>
      <c r="B31" s="835" t="s">
        <v>625</v>
      </c>
      <c r="C31" s="836"/>
      <c r="D31" s="836"/>
      <c r="E31" s="836"/>
      <c r="F31" s="836"/>
      <c r="G31" s="836"/>
      <c r="H31" s="836"/>
      <c r="I31" s="836"/>
      <c r="J31" s="836"/>
      <c r="K31" s="836"/>
      <c r="L31" s="836"/>
      <c r="M31" s="836"/>
      <c r="N31" s="836"/>
      <c r="O31" s="836"/>
      <c r="P31" s="836"/>
      <c r="Q31" s="836"/>
      <c r="R31" s="836"/>
      <c r="S31" s="836"/>
      <c r="T31" s="836"/>
      <c r="U31" s="836"/>
      <c r="V31" s="836"/>
      <c r="W31" s="836"/>
      <c r="X31" s="836"/>
      <c r="Y31" s="836"/>
      <c r="Z31" s="836"/>
      <c r="AA31" s="836"/>
      <c r="AB31" s="836"/>
      <c r="AC31" s="836"/>
      <c r="AD31" s="836"/>
      <c r="AE31" s="837"/>
      <c r="AF31" s="402"/>
      <c r="AG31" s="256"/>
      <c r="AH31" s="427"/>
      <c r="AI31" s="427"/>
      <c r="AJ31" s="427"/>
      <c r="AK31" s="270"/>
      <c r="AL31" s="10"/>
    </row>
    <row r="32" spans="1:38" x14ac:dyDescent="0.35">
      <c r="B32" s="277"/>
      <c r="C32" s="259"/>
      <c r="D32" s="258"/>
      <c r="E32" s="259"/>
      <c r="F32" s="258"/>
      <c r="G32" s="259"/>
      <c r="H32" s="260"/>
      <c r="I32" s="400"/>
      <c r="J32" s="401"/>
      <c r="K32" s="418"/>
      <c r="L32" s="401"/>
      <c r="M32" s="432" t="s">
        <v>631</v>
      </c>
      <c r="N32" s="257"/>
      <c r="O32" s="432"/>
      <c r="P32" s="432"/>
      <c r="Q32" s="433"/>
      <c r="R32" s="402"/>
      <c r="S32" s="434"/>
      <c r="T32" s="402"/>
      <c r="U32" s="402"/>
      <c r="W32" s="400"/>
      <c r="X32" s="401"/>
      <c r="Y32" s="400"/>
      <c r="Z32" s="401"/>
      <c r="AA32" s="400"/>
      <c r="AB32" s="401"/>
      <c r="AC32" s="400"/>
      <c r="AD32" s="258"/>
      <c r="AE32" s="259"/>
      <c r="AF32" s="258"/>
      <c r="AG32" s="261"/>
      <c r="AH32" s="262"/>
      <c r="AI32" s="262"/>
      <c r="AJ32" s="262"/>
      <c r="AK32" s="263"/>
      <c r="AL32" s="4"/>
    </row>
    <row r="33" spans="1:38" x14ac:dyDescent="0.35">
      <c r="A33" s="264"/>
      <c r="B33" s="264"/>
      <c r="C33" s="411" t="s">
        <v>489</v>
      </c>
      <c r="D33" s="411"/>
      <c r="E33" s="411" t="s">
        <v>478</v>
      </c>
      <c r="F33" s="411"/>
      <c r="G33" s="411" t="s">
        <v>432</v>
      </c>
      <c r="H33" s="411"/>
      <c r="I33" s="411" t="s">
        <v>407</v>
      </c>
      <c r="J33" s="411"/>
      <c r="K33" s="411" t="s">
        <v>422</v>
      </c>
      <c r="L33" s="411"/>
      <c r="M33" s="411" t="s">
        <v>222</v>
      </c>
      <c r="N33" s="411"/>
      <c r="O33" s="411" t="s">
        <v>456</v>
      </c>
      <c r="P33" s="411"/>
      <c r="Q33" s="420" t="s">
        <v>457</v>
      </c>
      <c r="R33" s="411"/>
      <c r="S33" s="411" t="s">
        <v>225</v>
      </c>
      <c r="T33" s="411"/>
      <c r="U33" s="411" t="s">
        <v>212</v>
      </c>
      <c r="V33" s="411"/>
      <c r="W33" s="411" t="s">
        <v>493</v>
      </c>
      <c r="X33" s="411"/>
      <c r="Y33" s="411" t="s">
        <v>632</v>
      </c>
      <c r="Z33" s="411"/>
      <c r="AA33" s="411" t="s">
        <v>230</v>
      </c>
      <c r="AB33" s="411"/>
      <c r="AC33" s="411" t="s">
        <v>129</v>
      </c>
      <c r="AD33" s="411"/>
      <c r="AE33" s="411" t="s">
        <v>109</v>
      </c>
      <c r="AF33" s="401"/>
      <c r="AG33" s="265"/>
      <c r="AH33" s="435"/>
      <c r="AI33" s="435"/>
      <c r="AJ33" s="435"/>
      <c r="AK33" s="266"/>
      <c r="AL33" s="4"/>
    </row>
    <row r="34" spans="1:38" x14ac:dyDescent="0.35">
      <c r="A34" s="267"/>
      <c r="B34" s="269"/>
      <c r="C34" s="400">
        <v>0</v>
      </c>
      <c r="D34" s="400"/>
      <c r="E34" s="400">
        <v>0</v>
      </c>
      <c r="F34" s="400"/>
      <c r="G34" s="400">
        <v>0</v>
      </c>
      <c r="H34" s="400"/>
      <c r="I34" s="400">
        <v>0</v>
      </c>
      <c r="J34" s="400"/>
      <c r="K34" s="400">
        <v>0</v>
      </c>
      <c r="L34" s="400"/>
      <c r="M34" s="400">
        <v>0</v>
      </c>
      <c r="N34" s="400"/>
      <c r="O34" s="400">
        <v>0</v>
      </c>
      <c r="P34" s="400"/>
      <c r="Q34" s="422"/>
      <c r="R34" s="400"/>
      <c r="S34" s="400">
        <v>0</v>
      </c>
      <c r="T34" s="400"/>
      <c r="U34" s="400"/>
      <c r="V34" s="400"/>
      <c r="W34" s="400">
        <v>0</v>
      </c>
      <c r="X34" s="400"/>
      <c r="Y34" s="400">
        <v>0</v>
      </c>
      <c r="Z34" s="400"/>
      <c r="AA34" s="400">
        <v>0</v>
      </c>
      <c r="AB34" s="400"/>
      <c r="AC34" s="400">
        <v>0</v>
      </c>
      <c r="AD34" s="400"/>
      <c r="AE34" s="400">
        <v>0</v>
      </c>
      <c r="AF34" s="401"/>
      <c r="AG34" s="268"/>
      <c r="AH34" s="436"/>
      <c r="AI34" s="437"/>
      <c r="AJ34" s="437"/>
      <c r="AK34" s="266"/>
      <c r="AL34" s="4"/>
    </row>
    <row r="35" spans="1:38" s="254" customFormat="1" ht="15" thickBot="1" x14ac:dyDescent="0.4">
      <c r="A35" s="269">
        <v>11</v>
      </c>
      <c r="B35" s="269"/>
      <c r="C35" s="400">
        <v>12</v>
      </c>
      <c r="D35" s="400"/>
      <c r="E35" s="400">
        <v>13</v>
      </c>
      <c r="F35" s="400"/>
      <c r="G35" s="400">
        <v>14</v>
      </c>
      <c r="H35" s="400"/>
      <c r="I35" s="400">
        <v>15</v>
      </c>
      <c r="J35" s="400"/>
      <c r="K35" s="400">
        <v>16</v>
      </c>
      <c r="L35" s="400"/>
      <c r="M35" s="400">
        <v>17</v>
      </c>
      <c r="N35" s="400"/>
      <c r="O35" s="400">
        <v>18</v>
      </c>
      <c r="P35" s="400"/>
      <c r="Q35" s="422"/>
      <c r="R35" s="400"/>
      <c r="S35" s="400">
        <v>19</v>
      </c>
      <c r="T35" s="400"/>
      <c r="U35" s="400">
        <v>20</v>
      </c>
      <c r="V35" s="400"/>
      <c r="W35" s="400">
        <v>21</v>
      </c>
      <c r="X35" s="400"/>
      <c r="Y35" s="400">
        <v>22</v>
      </c>
      <c r="Z35" s="400"/>
      <c r="AA35" s="400">
        <v>23</v>
      </c>
      <c r="AB35" s="400"/>
      <c r="AC35" s="400">
        <v>24</v>
      </c>
      <c r="AD35" s="400"/>
      <c r="AE35" s="400">
        <v>25</v>
      </c>
      <c r="AF35" s="400"/>
      <c r="AG35" s="268"/>
      <c r="AH35" s="436"/>
      <c r="AI35" s="438"/>
      <c r="AJ35" s="438"/>
      <c r="AK35" s="266"/>
      <c r="AL35" s="4"/>
    </row>
    <row r="36" spans="1:38" ht="15" thickBot="1" x14ac:dyDescent="0.4">
      <c r="A36" s="269"/>
      <c r="B36" s="359">
        <v>461.16399999999999</v>
      </c>
      <c r="C36" s="831"/>
      <c r="D36" s="414">
        <v>373</v>
      </c>
      <c r="E36" s="831"/>
      <c r="F36" s="414">
        <v>334.67</v>
      </c>
      <c r="G36" s="831"/>
      <c r="H36" s="414">
        <v>321.14999999999998</v>
      </c>
      <c r="I36" s="831"/>
      <c r="J36" s="414">
        <v>391</v>
      </c>
      <c r="K36" s="831"/>
      <c r="L36" s="414">
        <v>388</v>
      </c>
      <c r="M36" s="831"/>
      <c r="N36" s="414">
        <v>392</v>
      </c>
      <c r="O36" s="831"/>
      <c r="P36" s="439">
        <v>293</v>
      </c>
      <c r="Q36" s="831"/>
      <c r="R36" s="414">
        <v>274</v>
      </c>
      <c r="S36" s="831"/>
      <c r="T36" s="414">
        <v>218</v>
      </c>
      <c r="U36" s="833" t="s">
        <v>12</v>
      </c>
      <c r="V36" s="414">
        <v>422</v>
      </c>
      <c r="W36" s="831"/>
      <c r="X36" s="414">
        <v>339</v>
      </c>
      <c r="Y36" s="831"/>
      <c r="Z36" s="414">
        <v>423.63299999999998</v>
      </c>
      <c r="AA36" s="833" t="s">
        <v>12</v>
      </c>
      <c r="AB36" s="414">
        <v>335.19200000000001</v>
      </c>
      <c r="AC36" s="833" t="s">
        <v>12</v>
      </c>
      <c r="AD36" s="414">
        <v>326.577</v>
      </c>
      <c r="AE36" s="833" t="s">
        <v>12</v>
      </c>
      <c r="AF36" s="401"/>
      <c r="AG36" s="255">
        <v>15</v>
      </c>
      <c r="AH36" s="242">
        <v>8</v>
      </c>
      <c r="AI36" s="242">
        <v>15</v>
      </c>
      <c r="AJ36" s="577">
        <v>3</v>
      </c>
      <c r="AK36" s="243">
        <f>B36+D36+F36+H36+J36+L36+N36+P36+R36+T36+V36+X36+Z36</f>
        <v>4630.6170000000002</v>
      </c>
      <c r="AL36" s="4"/>
    </row>
    <row r="37" spans="1:38" x14ac:dyDescent="0.35">
      <c r="A37" s="269"/>
      <c r="B37" s="264"/>
      <c r="C37" s="832"/>
      <c r="D37" s="401"/>
      <c r="E37" s="832"/>
      <c r="F37" s="401"/>
      <c r="G37" s="832"/>
      <c r="H37" s="401"/>
      <c r="I37" s="832"/>
      <c r="J37" s="401"/>
      <c r="K37" s="832"/>
      <c r="L37" s="401"/>
      <c r="M37" s="832"/>
      <c r="N37" s="401"/>
      <c r="O37" s="832"/>
      <c r="P37" s="426"/>
      <c r="Q37" s="832"/>
      <c r="R37" s="401"/>
      <c r="S37" s="832"/>
      <c r="T37" s="401"/>
      <c r="U37" s="834"/>
      <c r="V37" s="401"/>
      <c r="W37" s="832"/>
      <c r="X37" s="401"/>
      <c r="Y37" s="832"/>
      <c r="Z37" s="401"/>
      <c r="AA37" s="834"/>
      <c r="AB37" s="401"/>
      <c r="AC37" s="834"/>
      <c r="AD37" s="401"/>
      <c r="AE37" s="834"/>
      <c r="AF37" s="401"/>
      <c r="AG37" s="256"/>
      <c r="AH37" s="427"/>
      <c r="AI37" s="427"/>
      <c r="AJ37" s="427"/>
      <c r="AK37" s="266"/>
      <c r="AL37" s="4"/>
    </row>
    <row r="38" spans="1:38" ht="6" customHeight="1" x14ac:dyDescent="0.35">
      <c r="A38" s="269"/>
      <c r="B38" s="264"/>
      <c r="C38" s="512"/>
      <c r="D38" s="400"/>
      <c r="E38" s="244">
        <v>0</v>
      </c>
      <c r="F38" s="400"/>
      <c r="G38" s="244">
        <v>0</v>
      </c>
      <c r="H38" s="400"/>
      <c r="I38" s="512"/>
      <c r="J38" s="400"/>
      <c r="K38" s="244">
        <v>0</v>
      </c>
      <c r="L38" s="400"/>
      <c r="M38" s="244" t="s">
        <v>633</v>
      </c>
      <c r="N38" s="400"/>
      <c r="O38" s="512"/>
      <c r="P38" s="426"/>
      <c r="Q38" s="512"/>
      <c r="R38" s="400"/>
      <c r="S38" s="512"/>
      <c r="T38" s="400"/>
      <c r="U38" s="244" t="s">
        <v>12</v>
      </c>
      <c r="V38" s="400"/>
      <c r="W38" s="244">
        <v>0</v>
      </c>
      <c r="X38" s="400"/>
      <c r="Y38" s="244">
        <v>0</v>
      </c>
      <c r="Z38" s="400"/>
      <c r="AA38" s="244" t="s">
        <v>12</v>
      </c>
      <c r="AB38" s="400"/>
      <c r="AC38" s="244">
        <v>0</v>
      </c>
      <c r="AD38" s="418"/>
      <c r="AE38" s="244" t="s">
        <v>12</v>
      </c>
      <c r="AF38" s="401"/>
      <c r="AG38" s="256"/>
      <c r="AH38" s="427"/>
      <c r="AI38" s="427"/>
      <c r="AJ38" s="427"/>
      <c r="AK38" s="266"/>
      <c r="AL38" s="4"/>
    </row>
    <row r="39" spans="1:38" x14ac:dyDescent="0.35">
      <c r="A39" s="269"/>
      <c r="B39" s="264"/>
      <c r="C39" s="411" t="s">
        <v>511</v>
      </c>
      <c r="D39" s="401"/>
      <c r="E39" s="411" t="s">
        <v>65</v>
      </c>
      <c r="F39" s="401"/>
      <c r="G39" s="411" t="s">
        <v>65</v>
      </c>
      <c r="H39" s="401"/>
      <c r="I39" s="411" t="s">
        <v>65</v>
      </c>
      <c r="J39" s="401"/>
      <c r="K39" s="411" t="s">
        <v>65</v>
      </c>
      <c r="L39" s="401"/>
      <c r="M39" s="467" t="s">
        <v>77</v>
      </c>
      <c r="N39" s="401"/>
      <c r="O39" s="411" t="s">
        <v>468</v>
      </c>
      <c r="P39" s="411"/>
      <c r="Q39" s="440" t="s">
        <v>79</v>
      </c>
      <c r="R39" s="401"/>
      <c r="S39" s="411" t="s">
        <v>181</v>
      </c>
      <c r="T39" s="401"/>
      <c r="U39" s="411" t="s">
        <v>63</v>
      </c>
      <c r="V39" s="401"/>
      <c r="W39" s="578" t="s">
        <v>77</v>
      </c>
      <c r="X39" s="401"/>
      <c r="Y39" s="467" t="s">
        <v>77</v>
      </c>
      <c r="Z39" s="401"/>
      <c r="AA39" s="467" t="s">
        <v>231</v>
      </c>
      <c r="AB39" s="401"/>
      <c r="AC39" s="578" t="s">
        <v>79</v>
      </c>
      <c r="AD39" s="401"/>
      <c r="AE39" s="578" t="s">
        <v>79</v>
      </c>
      <c r="AF39" s="401"/>
      <c r="AG39" s="256"/>
      <c r="AH39" s="427"/>
      <c r="AI39" s="427"/>
      <c r="AJ39" s="427"/>
      <c r="AK39" s="266"/>
      <c r="AL39" s="4"/>
    </row>
    <row r="40" spans="1:38" s="257" customFormat="1" x14ac:dyDescent="0.35">
      <c r="A40" s="267"/>
      <c r="B40" s="267"/>
      <c r="C40" s="434"/>
      <c r="D40" s="434"/>
      <c r="E40" s="434"/>
      <c r="F40" s="434"/>
      <c r="G40" s="434"/>
      <c r="H40" s="434"/>
      <c r="I40" s="434"/>
      <c r="J40" s="434"/>
      <c r="K40" s="434"/>
      <c r="L40" s="434"/>
      <c r="M40" s="434" t="s">
        <v>634</v>
      </c>
      <c r="N40" s="434"/>
      <c r="O40" s="434"/>
      <c r="P40" s="434"/>
      <c r="Q40" s="434"/>
      <c r="R40" s="434"/>
      <c r="S40" s="434" t="s">
        <v>634</v>
      </c>
      <c r="T40" s="428"/>
      <c r="U40" s="429" t="s">
        <v>74</v>
      </c>
      <c r="V40" s="429"/>
      <c r="W40" s="429"/>
      <c r="X40" s="429"/>
      <c r="Y40" s="429"/>
      <c r="Z40" s="402"/>
      <c r="AA40" s="429" t="s">
        <v>74</v>
      </c>
      <c r="AB40" s="429"/>
      <c r="AC40" s="429" t="s">
        <v>74</v>
      </c>
      <c r="AD40" s="429"/>
      <c r="AE40" s="429" t="s">
        <v>91</v>
      </c>
      <c r="AF40" s="402"/>
      <c r="AG40" s="256"/>
      <c r="AH40" s="427"/>
      <c r="AI40" s="427"/>
      <c r="AJ40" s="427"/>
      <c r="AK40" s="270"/>
      <c r="AL40" s="10"/>
    </row>
    <row r="41" spans="1:38" s="257" customFormat="1" ht="15" thickBot="1" x14ac:dyDescent="0.4">
      <c r="A41" s="271"/>
      <c r="B41" s="271"/>
      <c r="C41" s="429"/>
      <c r="D41" s="431"/>
      <c r="E41" s="431"/>
      <c r="F41" s="431"/>
      <c r="G41" s="431"/>
      <c r="H41" s="431"/>
      <c r="I41" s="431"/>
      <c r="J41" s="431"/>
      <c r="K41" s="431"/>
      <c r="L41" s="431"/>
      <c r="M41" s="431"/>
      <c r="N41" s="429"/>
      <c r="O41" s="429"/>
      <c r="P41" s="429"/>
      <c r="Q41" s="430"/>
      <c r="R41" s="428"/>
      <c r="S41" s="429"/>
      <c r="T41" s="429"/>
      <c r="U41" s="429"/>
      <c r="V41" s="429"/>
      <c r="W41" s="429"/>
      <c r="Y41" s="441"/>
      <c r="Z41" s="429"/>
      <c r="AA41" s="429"/>
      <c r="AB41" s="429"/>
      <c r="AC41" s="429"/>
      <c r="AD41" s="429"/>
      <c r="AE41" s="429"/>
      <c r="AF41" s="402"/>
      <c r="AG41" s="256"/>
      <c r="AH41" s="427"/>
      <c r="AI41" s="427"/>
      <c r="AJ41" s="427"/>
      <c r="AK41" s="270"/>
      <c r="AL41" s="10"/>
    </row>
    <row r="42" spans="1:38" s="257" customFormat="1" ht="15" thickBot="1" x14ac:dyDescent="0.4">
      <c r="A42" s="272"/>
      <c r="B42" s="835" t="s">
        <v>625</v>
      </c>
      <c r="C42" s="836"/>
      <c r="D42" s="836"/>
      <c r="E42" s="836"/>
      <c r="F42" s="836"/>
      <c r="G42" s="836"/>
      <c r="H42" s="836"/>
      <c r="I42" s="836"/>
      <c r="J42" s="836"/>
      <c r="K42" s="836"/>
      <c r="L42" s="836"/>
      <c r="M42" s="836"/>
      <c r="N42" s="836"/>
      <c r="O42" s="836"/>
      <c r="P42" s="836"/>
      <c r="Q42" s="836"/>
      <c r="R42" s="836"/>
      <c r="S42" s="836"/>
      <c r="T42" s="836"/>
      <c r="U42" s="836"/>
      <c r="V42" s="836"/>
      <c r="W42" s="836"/>
      <c r="X42" s="836"/>
      <c r="Y42" s="836"/>
      <c r="Z42" s="836"/>
      <c r="AA42" s="836"/>
      <c r="AB42" s="836"/>
      <c r="AC42" s="836"/>
      <c r="AD42" s="836"/>
      <c r="AE42" s="837"/>
      <c r="AF42" s="273"/>
      <c r="AG42" s="274"/>
      <c r="AH42" s="275"/>
      <c r="AI42" s="275"/>
      <c r="AJ42" s="275"/>
      <c r="AK42" s="276"/>
      <c r="AL42" s="10"/>
    </row>
    <row r="43" spans="1:38" x14ac:dyDescent="0.35">
      <c r="A43" s="277"/>
      <c r="B43" s="264"/>
      <c r="C43" s="400" t="s">
        <v>635</v>
      </c>
      <c r="D43" s="401"/>
      <c r="E43" s="400"/>
      <c r="F43" s="401"/>
      <c r="G43" s="400"/>
      <c r="H43" s="411" t="s">
        <v>636</v>
      </c>
      <c r="I43" s="400"/>
      <c r="J43" s="401"/>
      <c r="K43" s="418"/>
      <c r="L43" s="401"/>
      <c r="M43" s="400"/>
      <c r="N43" s="401"/>
      <c r="O43" s="400"/>
      <c r="P43" s="400"/>
      <c r="Q43" s="419"/>
      <c r="R43" s="401"/>
      <c r="S43" s="400"/>
      <c r="T43" s="401"/>
      <c r="U43" s="400"/>
      <c r="V43" s="401"/>
      <c r="W43" s="400"/>
      <c r="X43" s="401"/>
      <c r="Y43" s="441"/>
      <c r="Z43" s="401"/>
      <c r="AA43" s="400"/>
      <c r="AB43" s="401"/>
      <c r="AC43" s="400"/>
      <c r="AD43" s="400"/>
      <c r="AE43" s="400"/>
      <c r="AF43" s="258"/>
      <c r="AG43" s="261"/>
      <c r="AH43" s="262"/>
      <c r="AI43" s="262"/>
      <c r="AJ43" s="262"/>
      <c r="AK43" s="263"/>
      <c r="AL43" s="4"/>
    </row>
    <row r="44" spans="1:38" x14ac:dyDescent="0.35">
      <c r="A44" s="264"/>
      <c r="B44" s="264"/>
      <c r="C44" s="411" t="s">
        <v>131</v>
      </c>
      <c r="D44" s="411"/>
      <c r="E44" s="411" t="s">
        <v>85</v>
      </c>
      <c r="F44" s="411"/>
      <c r="G44" s="411" t="s">
        <v>445</v>
      </c>
      <c r="H44" s="411"/>
      <c r="I44" s="411" t="s">
        <v>637</v>
      </c>
      <c r="J44" s="411"/>
      <c r="K44" s="411" t="s">
        <v>78</v>
      </c>
      <c r="L44" s="411"/>
      <c r="M44" s="411" t="s">
        <v>90</v>
      </c>
      <c r="N44" s="411"/>
      <c r="O44" s="411" t="s">
        <v>156</v>
      </c>
      <c r="P44" s="411"/>
      <c r="Q44" s="420" t="s">
        <v>89</v>
      </c>
      <c r="R44" s="411"/>
      <c r="S44" s="411" t="s">
        <v>167</v>
      </c>
      <c r="T44" s="411"/>
      <c r="U44" s="411" t="s">
        <v>67</v>
      </c>
      <c r="V44" s="411"/>
      <c r="W44" s="411" t="s">
        <v>70</v>
      </c>
      <c r="X44" s="411"/>
      <c r="Y44" s="411" t="s">
        <v>83</v>
      </c>
      <c r="Z44" s="411"/>
      <c r="AA44" s="411" t="s">
        <v>84</v>
      </c>
      <c r="AB44" s="411"/>
      <c r="AC44" s="411" t="s">
        <v>135</v>
      </c>
      <c r="AD44" s="411"/>
      <c r="AE44" s="411"/>
      <c r="AF44" s="401"/>
      <c r="AG44" s="265"/>
      <c r="AH44" s="435"/>
      <c r="AI44" s="435"/>
      <c r="AJ44" s="435"/>
      <c r="AK44" s="266"/>
      <c r="AL44" s="4"/>
    </row>
    <row r="45" spans="1:38" x14ac:dyDescent="0.35">
      <c r="A45" s="267"/>
      <c r="B45" s="269"/>
      <c r="C45" s="400">
        <v>0</v>
      </c>
      <c r="D45" s="400"/>
      <c r="E45" s="400">
        <v>0</v>
      </c>
      <c r="F45" s="400"/>
      <c r="G45" s="400">
        <v>0</v>
      </c>
      <c r="H45" s="400"/>
      <c r="I45" s="400">
        <v>0</v>
      </c>
      <c r="J45" s="400"/>
      <c r="K45" s="400">
        <v>0</v>
      </c>
      <c r="L45" s="400"/>
      <c r="M45" s="400">
        <v>0</v>
      </c>
      <c r="N45" s="400"/>
      <c r="O45" s="400">
        <v>0</v>
      </c>
      <c r="P45" s="400"/>
      <c r="Q45" s="422">
        <v>0</v>
      </c>
      <c r="R45" s="400"/>
      <c r="S45" s="400">
        <v>0</v>
      </c>
      <c r="T45" s="400"/>
      <c r="U45" s="400">
        <v>1</v>
      </c>
      <c r="V45" s="400"/>
      <c r="W45" s="400">
        <v>1</v>
      </c>
      <c r="X45" s="400"/>
      <c r="Y45" s="400">
        <v>0</v>
      </c>
      <c r="Z45" s="400"/>
      <c r="AA45" s="400">
        <v>0</v>
      </c>
      <c r="AB45" s="400"/>
      <c r="AC45" s="400">
        <v>0</v>
      </c>
      <c r="AD45" s="400"/>
      <c r="AE45" s="400"/>
      <c r="AF45" s="401"/>
      <c r="AG45" s="268"/>
      <c r="AH45" s="436"/>
      <c r="AI45" s="437"/>
      <c r="AJ45" s="437"/>
      <c r="AK45" s="266"/>
      <c r="AL45" s="4"/>
    </row>
    <row r="46" spans="1:38" s="254" customFormat="1" ht="15" thickBot="1" x14ac:dyDescent="0.4">
      <c r="A46" s="269">
        <v>25</v>
      </c>
      <c r="B46" s="269"/>
      <c r="C46" s="400">
        <v>26</v>
      </c>
      <c r="D46" s="400"/>
      <c r="E46" s="400">
        <v>27</v>
      </c>
      <c r="F46" s="400"/>
      <c r="G46" s="400">
        <v>28</v>
      </c>
      <c r="H46" s="400"/>
      <c r="I46" s="400">
        <v>29</v>
      </c>
      <c r="J46" s="400"/>
      <c r="K46" s="400">
        <v>30</v>
      </c>
      <c r="L46" s="400"/>
      <c r="M46" s="400">
        <v>31</v>
      </c>
      <c r="N46" s="400"/>
      <c r="O46" s="400">
        <v>32</v>
      </c>
      <c r="P46" s="400"/>
      <c r="Q46" s="422">
        <v>33</v>
      </c>
      <c r="R46" s="400"/>
      <c r="S46" s="400">
        <v>34</v>
      </c>
      <c r="T46" s="400"/>
      <c r="U46" s="400">
        <v>35</v>
      </c>
      <c r="V46" s="400"/>
      <c r="W46" s="400">
        <v>36</v>
      </c>
      <c r="X46" s="400"/>
      <c r="Y46" s="400">
        <v>37</v>
      </c>
      <c r="Z46" s="400"/>
      <c r="AA46" s="400">
        <v>38</v>
      </c>
      <c r="AB46" s="400"/>
      <c r="AC46" s="400">
        <v>39</v>
      </c>
      <c r="AD46" s="400"/>
      <c r="AE46" s="400"/>
      <c r="AF46" s="400"/>
      <c r="AG46" s="268"/>
      <c r="AH46" s="436"/>
      <c r="AI46" s="438"/>
      <c r="AJ46" s="438"/>
      <c r="AK46" s="266"/>
      <c r="AL46" s="278"/>
    </row>
    <row r="47" spans="1:38" ht="15" thickBot="1" x14ac:dyDescent="0.4">
      <c r="A47" s="269"/>
      <c r="B47" s="359">
        <v>304.947</v>
      </c>
      <c r="C47" s="833" t="s">
        <v>12</v>
      </c>
      <c r="D47" s="414">
        <v>379.11</v>
      </c>
      <c r="E47" s="833" t="s">
        <v>12</v>
      </c>
      <c r="F47" s="414">
        <v>375.44200000000001</v>
      </c>
      <c r="G47" s="831"/>
      <c r="H47" s="414">
        <v>212.41800000000001</v>
      </c>
      <c r="I47" s="831"/>
      <c r="J47" s="414">
        <v>326.00099999999998</v>
      </c>
      <c r="K47" s="833" t="s">
        <v>12</v>
      </c>
      <c r="L47" s="414">
        <v>332</v>
      </c>
      <c r="M47" s="833" t="s">
        <v>12</v>
      </c>
      <c r="N47" s="414">
        <v>285</v>
      </c>
      <c r="O47" s="833" t="s">
        <v>12</v>
      </c>
      <c r="P47" s="414">
        <v>345</v>
      </c>
      <c r="Q47" s="833" t="s">
        <v>12</v>
      </c>
      <c r="R47" s="414">
        <v>380.28199999999998</v>
      </c>
      <c r="S47" s="833" t="s">
        <v>12</v>
      </c>
      <c r="T47" s="414">
        <v>384.99799999999999</v>
      </c>
      <c r="U47" s="833" t="s">
        <v>12</v>
      </c>
      <c r="V47" s="414">
        <v>360</v>
      </c>
      <c r="W47" s="833" t="s">
        <v>12</v>
      </c>
      <c r="X47" s="414">
        <v>378</v>
      </c>
      <c r="Y47" s="833" t="s">
        <v>12</v>
      </c>
      <c r="Z47" s="414">
        <v>387</v>
      </c>
      <c r="AA47" s="833" t="s">
        <v>12</v>
      </c>
      <c r="AB47" s="414">
        <v>439.322</v>
      </c>
      <c r="AC47" s="833" t="s">
        <v>12</v>
      </c>
      <c r="AD47" s="426"/>
      <c r="AE47" s="426"/>
      <c r="AF47" s="401"/>
      <c r="AG47" s="255">
        <v>14</v>
      </c>
      <c r="AH47" s="242">
        <v>11</v>
      </c>
      <c r="AI47" s="242">
        <v>14</v>
      </c>
      <c r="AJ47" s="577">
        <v>9</v>
      </c>
      <c r="AK47" s="243"/>
      <c r="AL47" s="4"/>
    </row>
    <row r="48" spans="1:38" x14ac:dyDescent="0.35">
      <c r="A48" s="269"/>
      <c r="B48" s="264"/>
      <c r="C48" s="834"/>
      <c r="D48" s="401"/>
      <c r="E48" s="834"/>
      <c r="F48" s="401"/>
      <c r="G48" s="832"/>
      <c r="H48" s="401"/>
      <c r="I48" s="832"/>
      <c r="J48" s="401"/>
      <c r="K48" s="834"/>
      <c r="L48" s="401"/>
      <c r="M48" s="834"/>
      <c r="N48" s="401"/>
      <c r="O48" s="834"/>
      <c r="P48" s="426"/>
      <c r="Q48" s="834"/>
      <c r="R48" s="401"/>
      <c r="S48" s="834"/>
      <c r="T48" s="401"/>
      <c r="U48" s="834"/>
      <c r="V48" s="401"/>
      <c r="W48" s="834"/>
      <c r="X48" s="401"/>
      <c r="Y48" s="834"/>
      <c r="Z48" s="401"/>
      <c r="AA48" s="834"/>
      <c r="AB48" s="401"/>
      <c r="AC48" s="834"/>
      <c r="AD48" s="426"/>
      <c r="AE48" s="426"/>
      <c r="AF48" s="401"/>
      <c r="AG48" s="256"/>
      <c r="AH48" s="427"/>
      <c r="AI48" s="427"/>
      <c r="AJ48" s="427"/>
      <c r="AK48" s="266"/>
      <c r="AL48" s="4"/>
    </row>
    <row r="49" spans="1:38" ht="6" customHeight="1" x14ac:dyDescent="0.35">
      <c r="A49" s="269"/>
      <c r="B49" s="264"/>
      <c r="C49" s="244">
        <v>0</v>
      </c>
      <c r="D49" s="400"/>
      <c r="E49" s="244" t="s">
        <v>12</v>
      </c>
      <c r="F49" s="400"/>
      <c r="G49" s="244">
        <v>0</v>
      </c>
      <c r="H49" s="400"/>
      <c r="I49" s="244">
        <v>0</v>
      </c>
      <c r="J49" s="400"/>
      <c r="K49" s="244" t="s">
        <v>12</v>
      </c>
      <c r="L49" s="400"/>
      <c r="M49" s="244" t="s">
        <v>12</v>
      </c>
      <c r="N49" s="400"/>
      <c r="O49" s="244" t="s">
        <v>12</v>
      </c>
      <c r="P49" s="426"/>
      <c r="Q49" s="244" t="s">
        <v>12</v>
      </c>
      <c r="R49" s="400"/>
      <c r="S49" s="244" t="s">
        <v>12</v>
      </c>
      <c r="T49" s="400"/>
      <c r="U49" s="244" t="s">
        <v>12</v>
      </c>
      <c r="V49" s="400"/>
      <c r="W49" s="244" t="s">
        <v>12</v>
      </c>
      <c r="X49" s="400"/>
      <c r="Y49" s="244" t="s">
        <v>12</v>
      </c>
      <c r="Z49" s="400"/>
      <c r="AA49" s="244" t="s">
        <v>12</v>
      </c>
      <c r="AB49" s="418"/>
      <c r="AC49" s="244" t="s">
        <v>12</v>
      </c>
      <c r="AD49" s="426"/>
      <c r="AE49" s="426"/>
      <c r="AF49" s="401"/>
      <c r="AG49" s="256"/>
      <c r="AH49" s="427"/>
      <c r="AI49" s="427"/>
      <c r="AJ49" s="427"/>
      <c r="AK49" s="266"/>
      <c r="AL49" s="4"/>
    </row>
    <row r="50" spans="1:38" x14ac:dyDescent="0.35">
      <c r="A50" s="269"/>
      <c r="B50" s="264"/>
      <c r="C50" s="411" t="s">
        <v>132</v>
      </c>
      <c r="D50" s="401"/>
      <c r="E50" s="578" t="s">
        <v>65</v>
      </c>
      <c r="F50" s="401"/>
      <c r="G50" s="411" t="s">
        <v>468</v>
      </c>
      <c r="H50" s="401"/>
      <c r="I50" s="411" t="s">
        <v>181</v>
      </c>
      <c r="J50" s="401"/>
      <c r="K50" s="578" t="s">
        <v>79</v>
      </c>
      <c r="L50" s="401"/>
      <c r="M50" s="578" t="s">
        <v>79</v>
      </c>
      <c r="N50" s="401"/>
      <c r="O50" s="578" t="s">
        <v>79</v>
      </c>
      <c r="P50" s="411"/>
      <c r="Q50" s="579" t="s">
        <v>65</v>
      </c>
      <c r="R50" s="401"/>
      <c r="S50" s="411" t="s">
        <v>132</v>
      </c>
      <c r="T50" s="401"/>
      <c r="U50" s="578" t="s">
        <v>68</v>
      </c>
      <c r="V50" s="401"/>
      <c r="W50" s="578" t="s">
        <v>68</v>
      </c>
      <c r="X50" s="401"/>
      <c r="Y50" s="578" t="s">
        <v>65</v>
      </c>
      <c r="Z50" s="401"/>
      <c r="AA50" s="578" t="s">
        <v>77</v>
      </c>
      <c r="AB50" s="401"/>
      <c r="AC50" s="411" t="s">
        <v>123</v>
      </c>
      <c r="AD50" s="411"/>
      <c r="AE50" s="411"/>
      <c r="AF50" s="401"/>
      <c r="AG50" s="256"/>
      <c r="AH50" s="427"/>
      <c r="AI50" s="427"/>
      <c r="AJ50" s="427"/>
      <c r="AK50" s="266"/>
      <c r="AL50" s="4"/>
    </row>
    <row r="51" spans="1:38" s="257" customFormat="1" x14ac:dyDescent="0.35">
      <c r="A51" s="279"/>
      <c r="B51" s="279"/>
      <c r="C51" s="429" t="s">
        <v>58</v>
      </c>
      <c r="E51" s="429" t="s">
        <v>58</v>
      </c>
      <c r="G51" s="429"/>
      <c r="I51" s="429"/>
      <c r="J51" s="429"/>
      <c r="K51" s="429" t="s">
        <v>74</v>
      </c>
      <c r="L51" s="429"/>
      <c r="M51" s="429" t="s">
        <v>91</v>
      </c>
      <c r="N51" s="429"/>
      <c r="O51" s="429" t="s">
        <v>91</v>
      </c>
      <c r="P51" s="429"/>
      <c r="Q51" s="430" t="s">
        <v>58</v>
      </c>
      <c r="R51" s="429"/>
      <c r="S51" s="429" t="s">
        <v>74</v>
      </c>
      <c r="T51" s="429"/>
      <c r="U51" s="429" t="s">
        <v>58</v>
      </c>
      <c r="V51" s="429"/>
      <c r="W51" s="429" t="s">
        <v>58</v>
      </c>
      <c r="X51" s="429"/>
      <c r="Y51" s="429" t="s">
        <v>58</v>
      </c>
      <c r="AA51" s="429" t="s">
        <v>58</v>
      </c>
      <c r="AC51" s="429" t="s">
        <v>58</v>
      </c>
      <c r="AD51" s="429"/>
      <c r="AE51" s="429"/>
      <c r="AG51" s="280"/>
      <c r="AH51" s="442"/>
      <c r="AI51" s="442"/>
      <c r="AJ51" s="442"/>
      <c r="AK51" s="281"/>
      <c r="AL51" s="10"/>
    </row>
    <row r="52" spans="1:38" ht="15" thickBot="1" x14ac:dyDescent="0.4">
      <c r="A52" s="264"/>
      <c r="B52" s="264"/>
      <c r="C52" s="400"/>
      <c r="D52" s="401"/>
      <c r="E52" s="400"/>
      <c r="F52" s="401"/>
      <c r="G52" s="400"/>
      <c r="H52" s="411"/>
      <c r="I52" s="400"/>
      <c r="J52" s="401"/>
      <c r="K52" s="418"/>
      <c r="L52" s="401"/>
      <c r="M52" s="400"/>
      <c r="O52" s="400"/>
      <c r="P52" s="400"/>
      <c r="Q52" s="419"/>
      <c r="R52" s="401"/>
      <c r="S52" s="400"/>
      <c r="T52" s="401"/>
      <c r="U52" s="400"/>
      <c r="V52" s="401"/>
      <c r="W52" s="432"/>
      <c r="X52" s="401"/>
      <c r="Y52" s="400"/>
      <c r="Z52" s="401"/>
      <c r="AA52" s="441"/>
      <c r="AB52" s="401"/>
      <c r="AC52" s="400"/>
      <c r="AD52" s="400"/>
      <c r="AE52" s="400"/>
      <c r="AF52" s="401"/>
      <c r="AG52" s="256"/>
      <c r="AH52" s="427"/>
      <c r="AI52" s="427"/>
      <c r="AJ52" s="427"/>
      <c r="AK52" s="266"/>
      <c r="AL52" s="4"/>
    </row>
    <row r="53" spans="1:38" ht="15" thickBot="1" x14ac:dyDescent="0.4">
      <c r="A53" s="248"/>
      <c r="B53" s="826" t="s">
        <v>625</v>
      </c>
      <c r="C53" s="827"/>
      <c r="D53" s="827"/>
      <c r="E53" s="827"/>
      <c r="F53" s="827"/>
      <c r="G53" s="827"/>
      <c r="H53" s="827"/>
      <c r="I53" s="827"/>
      <c r="J53" s="827"/>
      <c r="K53" s="827"/>
      <c r="L53" s="827"/>
      <c r="M53" s="827"/>
      <c r="N53" s="827"/>
      <c r="O53" s="827"/>
      <c r="P53" s="827"/>
      <c r="Q53" s="827"/>
      <c r="R53" s="827"/>
      <c r="S53" s="827"/>
      <c r="T53" s="827"/>
      <c r="U53" s="827"/>
      <c r="V53" s="827"/>
      <c r="W53" s="827"/>
      <c r="X53" s="827"/>
      <c r="Y53" s="827"/>
      <c r="Z53" s="827"/>
      <c r="AA53" s="827"/>
      <c r="AB53" s="827"/>
      <c r="AC53" s="828"/>
      <c r="AD53" s="282"/>
      <c r="AE53" s="282"/>
      <c r="AF53" s="249"/>
      <c r="AG53" s="274"/>
      <c r="AH53" s="275"/>
      <c r="AI53" s="275"/>
      <c r="AJ53" s="275"/>
      <c r="AK53" s="283"/>
      <c r="AL53" s="4"/>
    </row>
    <row r="54" spans="1:38" x14ac:dyDescent="0.35">
      <c r="A54" s="277"/>
      <c r="B54" s="277"/>
      <c r="C54" s="260" t="s">
        <v>71</v>
      </c>
      <c r="D54" s="260"/>
      <c r="E54" s="260" t="s">
        <v>116</v>
      </c>
      <c r="F54" s="260"/>
      <c r="G54" s="260" t="s">
        <v>106</v>
      </c>
      <c r="H54" s="260"/>
      <c r="I54" s="260" t="s">
        <v>512</v>
      </c>
      <c r="J54" s="260"/>
      <c r="K54" s="260" t="s">
        <v>104</v>
      </c>
      <c r="L54" s="260"/>
      <c r="M54" s="260" t="s">
        <v>81</v>
      </c>
      <c r="N54" s="260"/>
      <c r="O54" s="260" t="s">
        <v>88</v>
      </c>
      <c r="P54" s="260"/>
      <c r="Q54" s="284" t="s">
        <v>87</v>
      </c>
      <c r="R54" s="260"/>
      <c r="S54" s="260" t="s">
        <v>125</v>
      </c>
      <c r="T54" s="260"/>
      <c r="U54" s="260" t="s">
        <v>96</v>
      </c>
      <c r="V54" s="260"/>
      <c r="W54" s="260" t="s">
        <v>73</v>
      </c>
      <c r="X54" s="260"/>
      <c r="Y54" s="260" t="s">
        <v>169</v>
      </c>
      <c r="Z54" s="260"/>
      <c r="AA54" s="260" t="s">
        <v>93</v>
      </c>
      <c r="AB54" s="260"/>
      <c r="AC54" s="260" t="s">
        <v>98</v>
      </c>
      <c r="AD54" s="260"/>
      <c r="AE54" s="260"/>
      <c r="AF54" s="258"/>
      <c r="AG54" s="285"/>
      <c r="AH54" s="286"/>
      <c r="AI54" s="286"/>
      <c r="AJ54" s="286"/>
      <c r="AK54" s="263"/>
      <c r="AL54" s="4"/>
    </row>
    <row r="55" spans="1:38" x14ac:dyDescent="0.35">
      <c r="A55" s="267"/>
      <c r="B55" s="269"/>
      <c r="C55" s="400" t="s">
        <v>277</v>
      </c>
      <c r="D55" s="400"/>
      <c r="E55" s="400">
        <v>0</v>
      </c>
      <c r="F55" s="400"/>
      <c r="G55" s="400">
        <v>0</v>
      </c>
      <c r="H55" s="400"/>
      <c r="I55" s="400">
        <v>0</v>
      </c>
      <c r="J55" s="400"/>
      <c r="K55" s="400">
        <v>1</v>
      </c>
      <c r="L55" s="400"/>
      <c r="M55" s="400">
        <v>0</v>
      </c>
      <c r="N55" s="400"/>
      <c r="O55" s="400">
        <v>1</v>
      </c>
      <c r="P55" s="400"/>
      <c r="Q55" s="422">
        <v>0</v>
      </c>
      <c r="R55" s="400"/>
      <c r="S55" s="400">
        <v>0</v>
      </c>
      <c r="T55" s="400"/>
      <c r="U55" s="400">
        <v>0</v>
      </c>
      <c r="V55" s="400"/>
      <c r="W55" s="400">
        <v>0</v>
      </c>
      <c r="X55" s="400"/>
      <c r="Y55" s="400">
        <v>0</v>
      </c>
      <c r="Z55" s="400"/>
      <c r="AA55" s="400">
        <v>0</v>
      </c>
      <c r="AB55" s="400"/>
      <c r="AC55" s="400">
        <v>0</v>
      </c>
      <c r="AD55" s="400"/>
      <c r="AE55" s="400"/>
      <c r="AF55" s="401"/>
      <c r="AG55" s="268"/>
      <c r="AH55" s="436"/>
      <c r="AI55" s="437"/>
      <c r="AJ55" s="437"/>
      <c r="AK55" s="266"/>
      <c r="AL55" s="4"/>
    </row>
    <row r="56" spans="1:38" s="254" customFormat="1" ht="15" thickBot="1" x14ac:dyDescent="0.4">
      <c r="A56" s="269">
        <v>39</v>
      </c>
      <c r="B56" s="269"/>
      <c r="C56" s="400">
        <v>40</v>
      </c>
      <c r="D56" s="400"/>
      <c r="E56" s="400">
        <v>41</v>
      </c>
      <c r="F56" s="400"/>
      <c r="G56" s="400">
        <v>42</v>
      </c>
      <c r="H56" s="400"/>
      <c r="I56" s="400">
        <v>43</v>
      </c>
      <c r="J56" s="400"/>
      <c r="K56" s="400">
        <v>44</v>
      </c>
      <c r="L56" s="400"/>
      <c r="M56" s="400">
        <v>45</v>
      </c>
      <c r="N56" s="400"/>
      <c r="O56" s="400">
        <v>46</v>
      </c>
      <c r="P56" s="400"/>
      <c r="Q56" s="422">
        <v>47</v>
      </c>
      <c r="R56" s="400"/>
      <c r="S56" s="400">
        <v>48</v>
      </c>
      <c r="T56" s="400"/>
      <c r="U56" s="400">
        <v>49</v>
      </c>
      <c r="V56" s="400"/>
      <c r="W56" s="400">
        <v>50</v>
      </c>
      <c r="X56" s="400"/>
      <c r="Y56" s="400">
        <v>51</v>
      </c>
      <c r="Z56" s="400"/>
      <c r="AA56" s="400">
        <v>52</v>
      </c>
      <c r="AB56" s="400"/>
      <c r="AC56" s="400">
        <v>53</v>
      </c>
      <c r="AD56" s="400"/>
      <c r="AE56" s="400"/>
      <c r="AF56" s="400"/>
      <c r="AG56" s="268"/>
      <c r="AH56" s="436"/>
      <c r="AI56" s="438"/>
      <c r="AJ56" s="438"/>
      <c r="AK56" s="266"/>
      <c r="AL56" s="278"/>
    </row>
    <row r="57" spans="1:38" ht="15" thickBot="1" x14ac:dyDescent="0.4">
      <c r="A57" s="269"/>
      <c r="B57" s="359">
        <v>386.733</v>
      </c>
      <c r="C57" s="833" t="s">
        <v>12</v>
      </c>
      <c r="D57" s="414">
        <v>358.96199999999999</v>
      </c>
      <c r="E57" s="833" t="s">
        <v>12</v>
      </c>
      <c r="F57" s="414">
        <v>399.964</v>
      </c>
      <c r="G57" s="833" t="s">
        <v>12</v>
      </c>
      <c r="H57" s="414">
        <v>375.84500000000003</v>
      </c>
      <c r="I57" s="831"/>
      <c r="J57" s="414">
        <v>417.79599999999999</v>
      </c>
      <c r="K57" s="833" t="s">
        <v>12</v>
      </c>
      <c r="L57" s="414">
        <v>403.67700000000002</v>
      </c>
      <c r="M57" s="833" t="s">
        <v>12</v>
      </c>
      <c r="N57" s="414">
        <v>414.51900000000001</v>
      </c>
      <c r="O57" s="833" t="s">
        <v>12</v>
      </c>
      <c r="P57" s="414">
        <v>415.77100000000002</v>
      </c>
      <c r="Q57" s="833" t="s">
        <v>12</v>
      </c>
      <c r="R57" s="414">
        <v>339.11</v>
      </c>
      <c r="S57" s="833" t="s">
        <v>12</v>
      </c>
      <c r="T57" s="414">
        <v>398.31</v>
      </c>
      <c r="U57" s="833" t="s">
        <v>12</v>
      </c>
      <c r="V57" s="414">
        <v>390.62599999999998</v>
      </c>
      <c r="W57" s="833" t="s">
        <v>12</v>
      </c>
      <c r="X57" s="414">
        <v>441.23399999999998</v>
      </c>
      <c r="Y57" s="833" t="s">
        <v>12</v>
      </c>
      <c r="Z57" s="414">
        <v>415.00291377528868</v>
      </c>
      <c r="AA57" s="833" t="s">
        <v>12</v>
      </c>
      <c r="AB57" s="414">
        <v>416.99985762722139</v>
      </c>
      <c r="AC57" s="833" t="s">
        <v>12</v>
      </c>
      <c r="AD57" s="426"/>
      <c r="AE57" s="426"/>
      <c r="AF57" s="401"/>
      <c r="AG57" s="255">
        <v>14</v>
      </c>
      <c r="AH57" s="242">
        <v>11</v>
      </c>
      <c r="AI57" s="242">
        <v>14</v>
      </c>
      <c r="AJ57" s="577">
        <v>1</v>
      </c>
      <c r="AK57" s="243"/>
      <c r="AL57" s="4"/>
    </row>
    <row r="58" spans="1:38" x14ac:dyDescent="0.35">
      <c r="A58" s="269"/>
      <c r="B58" s="264"/>
      <c r="C58" s="834"/>
      <c r="D58" s="401"/>
      <c r="E58" s="834"/>
      <c r="F58" s="401"/>
      <c r="G58" s="834"/>
      <c r="H58" s="401"/>
      <c r="I58" s="832"/>
      <c r="J58" s="401"/>
      <c r="K58" s="834"/>
      <c r="L58" s="401"/>
      <c r="M58" s="834"/>
      <c r="N58" s="401"/>
      <c r="O58" s="834"/>
      <c r="P58" s="426"/>
      <c r="Q58" s="834"/>
      <c r="R58" s="401"/>
      <c r="S58" s="834"/>
      <c r="T58" s="401"/>
      <c r="U58" s="834"/>
      <c r="V58" s="401"/>
      <c r="W58" s="834"/>
      <c r="X58" s="401"/>
      <c r="Y58" s="834"/>
      <c r="Z58" s="401"/>
      <c r="AA58" s="834"/>
      <c r="AB58" s="401"/>
      <c r="AC58" s="834"/>
      <c r="AD58" s="426"/>
      <c r="AE58" s="426"/>
      <c r="AF58" s="401"/>
      <c r="AG58" s="256"/>
      <c r="AH58" s="427"/>
      <c r="AI58" s="427"/>
      <c r="AJ58" s="427"/>
      <c r="AK58" s="266"/>
      <c r="AL58" s="4"/>
    </row>
    <row r="59" spans="1:38" ht="6" customHeight="1" x14ac:dyDescent="0.35">
      <c r="A59" s="269"/>
      <c r="B59" s="264"/>
      <c r="C59" s="244" t="s">
        <v>12</v>
      </c>
      <c r="D59" s="400"/>
      <c r="E59" s="244" t="s">
        <v>12</v>
      </c>
      <c r="F59" s="400"/>
      <c r="G59" s="244" t="s">
        <v>12</v>
      </c>
      <c r="H59" s="400"/>
      <c r="I59" s="244">
        <v>0</v>
      </c>
      <c r="J59" s="400"/>
      <c r="K59" s="244">
        <v>0</v>
      </c>
      <c r="L59" s="400"/>
      <c r="M59" s="244" t="s">
        <v>12</v>
      </c>
      <c r="N59" s="400"/>
      <c r="O59" s="244" t="s">
        <v>12</v>
      </c>
      <c r="P59" s="426"/>
      <c r="Q59" s="244" t="s">
        <v>12</v>
      </c>
      <c r="R59" s="400"/>
      <c r="S59" s="244">
        <v>0</v>
      </c>
      <c r="T59" s="400"/>
      <c r="U59" s="244" t="s">
        <v>12</v>
      </c>
      <c r="V59" s="400"/>
      <c r="W59" s="244" t="s">
        <v>12</v>
      </c>
      <c r="X59" s="400"/>
      <c r="Y59" s="244" t="s">
        <v>12</v>
      </c>
      <c r="Z59" s="400"/>
      <c r="AA59" s="244" t="s">
        <v>12</v>
      </c>
      <c r="AB59" s="418"/>
      <c r="AC59" s="244" t="s">
        <v>12</v>
      </c>
      <c r="AD59" s="426"/>
      <c r="AE59" s="426"/>
      <c r="AF59" s="401"/>
      <c r="AG59" s="256"/>
      <c r="AH59" s="427"/>
      <c r="AI59" s="427"/>
      <c r="AJ59" s="427"/>
      <c r="AK59" s="266"/>
      <c r="AL59" s="4"/>
    </row>
    <row r="60" spans="1:38" x14ac:dyDescent="0.35">
      <c r="A60" s="269"/>
      <c r="B60" s="264"/>
      <c r="C60" s="578" t="s">
        <v>68</v>
      </c>
      <c r="D60" s="401"/>
      <c r="E60" s="411" t="s">
        <v>65</v>
      </c>
      <c r="F60" s="401"/>
      <c r="G60" s="411" t="s">
        <v>77</v>
      </c>
      <c r="H60" s="401"/>
      <c r="I60" s="411" t="s">
        <v>77</v>
      </c>
      <c r="J60" s="401"/>
      <c r="K60" s="411" t="s">
        <v>77</v>
      </c>
      <c r="L60" s="401"/>
      <c r="M60" s="411" t="s">
        <v>65</v>
      </c>
      <c r="N60" s="401"/>
      <c r="O60" s="411" t="s">
        <v>77</v>
      </c>
      <c r="P60" s="411"/>
      <c r="Q60" s="420" t="s">
        <v>65</v>
      </c>
      <c r="R60" s="401"/>
      <c r="S60" s="411" t="s">
        <v>126</v>
      </c>
      <c r="T60" s="401"/>
      <c r="U60" s="411" t="s">
        <v>77</v>
      </c>
      <c r="V60" s="401"/>
      <c r="W60" s="411" t="s">
        <v>68</v>
      </c>
      <c r="X60" s="401"/>
      <c r="Y60" s="411" t="s">
        <v>170</v>
      </c>
      <c r="Z60" s="401"/>
      <c r="AA60" s="411" t="s">
        <v>77</v>
      </c>
      <c r="AB60" s="401"/>
      <c r="AC60" s="411" t="s">
        <v>77</v>
      </c>
      <c r="AD60" s="411"/>
      <c r="AE60" s="411"/>
      <c r="AF60" s="401"/>
      <c r="AG60" s="256"/>
      <c r="AH60" s="427"/>
      <c r="AI60" s="427"/>
      <c r="AJ60" s="427"/>
      <c r="AK60" s="266"/>
      <c r="AL60" s="4"/>
    </row>
    <row r="61" spans="1:38" s="257" customFormat="1" x14ac:dyDescent="0.35">
      <c r="A61" s="267"/>
      <c r="B61" s="267"/>
      <c r="C61" s="429" t="s">
        <v>58</v>
      </c>
      <c r="D61" s="429"/>
      <c r="E61" s="429" t="s">
        <v>58</v>
      </c>
      <c r="G61" s="429" t="s">
        <v>101</v>
      </c>
      <c r="I61" s="429"/>
      <c r="J61" s="429"/>
      <c r="K61" s="429" t="s">
        <v>91</v>
      </c>
      <c r="L61" s="429"/>
      <c r="M61" s="429" t="s">
        <v>58</v>
      </c>
      <c r="N61" s="429"/>
      <c r="O61" s="429" t="s">
        <v>58</v>
      </c>
      <c r="P61" s="429"/>
      <c r="Q61" s="430" t="s">
        <v>58</v>
      </c>
      <c r="S61" s="429" t="s">
        <v>74</v>
      </c>
      <c r="U61" s="429" t="s">
        <v>58</v>
      </c>
      <c r="W61" s="429" t="s">
        <v>74</v>
      </c>
      <c r="X61" s="429"/>
      <c r="Y61" s="429" t="s">
        <v>74</v>
      </c>
      <c r="Z61" s="429"/>
      <c r="AA61" s="429" t="s">
        <v>58</v>
      </c>
      <c r="AB61" s="429"/>
      <c r="AC61" s="429" t="s">
        <v>58</v>
      </c>
      <c r="AD61" s="429"/>
      <c r="AE61" s="429"/>
      <c r="AF61" s="402"/>
      <c r="AG61" s="256"/>
      <c r="AH61" s="427"/>
      <c r="AI61" s="427"/>
      <c r="AJ61" s="427"/>
      <c r="AK61" s="270"/>
      <c r="AL61" s="10"/>
    </row>
    <row r="62" spans="1:38" s="257" customFormat="1" ht="15" thickBot="1" x14ac:dyDescent="0.4">
      <c r="A62" s="267"/>
      <c r="B62" s="267"/>
      <c r="C62" s="429"/>
      <c r="D62" s="429"/>
      <c r="E62" s="429"/>
      <c r="G62" s="429"/>
      <c r="I62" s="429"/>
      <c r="J62" s="429"/>
      <c r="K62" s="429"/>
      <c r="L62" s="429"/>
      <c r="M62" s="429"/>
      <c r="N62" s="429"/>
      <c r="O62" s="429"/>
      <c r="P62" s="429"/>
      <c r="Q62" s="430"/>
      <c r="S62" s="428"/>
      <c r="U62" s="429"/>
      <c r="W62" s="434" t="s">
        <v>634</v>
      </c>
      <c r="X62" s="429"/>
      <c r="Y62" s="429"/>
      <c r="Z62" s="429"/>
      <c r="AA62" s="429"/>
      <c r="AB62" s="429"/>
      <c r="AC62" s="429"/>
      <c r="AD62" s="429"/>
      <c r="AE62" s="429"/>
      <c r="AF62" s="402"/>
      <c r="AG62" s="256"/>
      <c r="AH62" s="427"/>
      <c r="AI62" s="427"/>
      <c r="AJ62" s="427"/>
      <c r="AK62" s="270"/>
      <c r="AL62" s="10"/>
    </row>
    <row r="63" spans="1:38" s="257" customFormat="1" ht="15" thickBot="1" x14ac:dyDescent="0.4">
      <c r="A63" s="287"/>
      <c r="B63" s="826" t="s">
        <v>625</v>
      </c>
      <c r="C63" s="827"/>
      <c r="D63" s="827"/>
      <c r="E63" s="827"/>
      <c r="F63" s="827"/>
      <c r="G63" s="827"/>
      <c r="H63" s="827"/>
      <c r="I63" s="827"/>
      <c r="J63" s="827"/>
      <c r="K63" s="827"/>
      <c r="L63" s="827"/>
      <c r="M63" s="827"/>
      <c r="N63" s="827"/>
      <c r="O63" s="827"/>
      <c r="P63" s="827"/>
      <c r="Q63" s="827"/>
      <c r="R63" s="827"/>
      <c r="S63" s="827"/>
      <c r="T63" s="827"/>
      <c r="U63" s="827"/>
      <c r="V63" s="827"/>
      <c r="W63" s="827"/>
      <c r="X63" s="827"/>
      <c r="Y63" s="827"/>
      <c r="Z63" s="827"/>
      <c r="AA63" s="827"/>
      <c r="AB63" s="827"/>
      <c r="AC63" s="828"/>
      <c r="AD63" s="282"/>
      <c r="AE63" s="282"/>
      <c r="AF63" s="273"/>
      <c r="AG63" s="274"/>
      <c r="AH63" s="275"/>
      <c r="AI63" s="275"/>
      <c r="AJ63" s="275"/>
      <c r="AK63" s="276"/>
      <c r="AL63" s="10"/>
    </row>
    <row r="64" spans="1:38" ht="26.25" customHeight="1" x14ac:dyDescent="0.35">
      <c r="A64" s="277"/>
      <c r="B64" s="277"/>
      <c r="C64" s="259"/>
      <c r="D64" s="258"/>
      <c r="E64" s="288"/>
      <c r="F64" s="288"/>
      <c r="G64" s="289"/>
      <c r="H64" s="260" t="s">
        <v>638</v>
      </c>
      <c r="I64" s="290" t="s">
        <v>631</v>
      </c>
      <c r="J64" s="258"/>
      <c r="K64" s="291"/>
      <c r="L64" s="258"/>
      <c r="M64" s="259"/>
      <c r="N64" s="258"/>
      <c r="O64" s="292"/>
      <c r="P64" s="292"/>
      <c r="Q64" s="293"/>
      <c r="R64" s="258"/>
      <c r="S64" s="259"/>
      <c r="T64" s="258"/>
      <c r="U64" s="259"/>
      <c r="V64" s="258"/>
      <c r="W64" s="259"/>
      <c r="X64" s="258"/>
      <c r="Y64" s="259"/>
      <c r="Z64" s="258"/>
      <c r="AA64" s="259"/>
      <c r="AB64" s="258"/>
      <c r="AC64" s="259"/>
      <c r="AD64" s="259"/>
      <c r="AE64" s="259"/>
      <c r="AF64" s="258"/>
      <c r="AG64" s="261"/>
      <c r="AH64" s="262"/>
      <c r="AI64" s="262"/>
      <c r="AJ64" s="262"/>
      <c r="AK64" s="263"/>
      <c r="AL64" s="4"/>
    </row>
    <row r="65" spans="1:38" x14ac:dyDescent="0.35">
      <c r="A65" s="264"/>
      <c r="B65" s="264"/>
      <c r="C65" s="411" t="s">
        <v>110</v>
      </c>
      <c r="D65" s="411"/>
      <c r="E65" s="411" t="s">
        <v>144</v>
      </c>
      <c r="F65" s="411"/>
      <c r="G65" s="411" t="s">
        <v>199</v>
      </c>
      <c r="H65" s="411"/>
      <c r="I65" s="411" t="s">
        <v>639</v>
      </c>
      <c r="J65" s="411"/>
      <c r="K65" s="411" t="s">
        <v>121</v>
      </c>
      <c r="L65" s="411"/>
      <c r="M65" s="411" t="s">
        <v>99</v>
      </c>
      <c r="N65" s="411"/>
      <c r="O65" s="411" t="s">
        <v>111</v>
      </c>
      <c r="P65" s="411"/>
      <c r="Q65" s="420" t="s">
        <v>137</v>
      </c>
      <c r="R65" s="411"/>
      <c r="S65" s="411" t="s">
        <v>130</v>
      </c>
      <c r="T65" s="411"/>
      <c r="U65" s="411" t="s">
        <v>159</v>
      </c>
      <c r="V65" s="411"/>
      <c r="W65" s="411" t="s">
        <v>149</v>
      </c>
      <c r="X65" s="411"/>
      <c r="Y65" s="411" t="s">
        <v>160</v>
      </c>
      <c r="Z65" s="411"/>
      <c r="AA65" s="411" t="s">
        <v>145</v>
      </c>
      <c r="AB65" s="411"/>
      <c r="AC65" s="411" t="s">
        <v>139</v>
      </c>
      <c r="AD65" s="411"/>
      <c r="AE65" s="411"/>
      <c r="AF65" s="401"/>
      <c r="AG65" s="265"/>
      <c r="AH65" s="435"/>
      <c r="AI65" s="435"/>
      <c r="AJ65" s="435"/>
      <c r="AK65" s="266"/>
      <c r="AL65" s="4"/>
    </row>
    <row r="66" spans="1:38" x14ac:dyDescent="0.35">
      <c r="A66" s="267"/>
      <c r="B66" s="269"/>
      <c r="C66" s="400">
        <v>0</v>
      </c>
      <c r="D66" s="400"/>
      <c r="E66" s="400">
        <v>0</v>
      </c>
      <c r="F66" s="400"/>
      <c r="G66" s="400">
        <v>0</v>
      </c>
      <c r="H66" s="400"/>
      <c r="I66" s="400">
        <v>0</v>
      </c>
      <c r="J66" s="400"/>
      <c r="K66" s="400">
        <v>0</v>
      </c>
      <c r="L66" s="400"/>
      <c r="M66" s="400">
        <v>0</v>
      </c>
      <c r="N66" s="400"/>
      <c r="O66" s="400">
        <v>0</v>
      </c>
      <c r="P66" s="400"/>
      <c r="Q66" s="422">
        <v>0</v>
      </c>
      <c r="R66" s="400"/>
      <c r="S66" s="400">
        <v>0</v>
      </c>
      <c r="T66" s="400"/>
      <c r="U66" s="400">
        <v>0</v>
      </c>
      <c r="V66" s="400"/>
      <c r="W66" s="400">
        <v>0</v>
      </c>
      <c r="X66" s="400"/>
      <c r="Y66" s="400">
        <v>0</v>
      </c>
      <c r="Z66" s="400"/>
      <c r="AA66" s="400">
        <v>0</v>
      </c>
      <c r="AB66" s="400"/>
      <c r="AC66" s="400">
        <v>0</v>
      </c>
      <c r="AD66" s="400"/>
      <c r="AE66" s="400"/>
      <c r="AF66" s="401"/>
      <c r="AG66" s="268"/>
      <c r="AH66" s="436"/>
      <c r="AI66" s="437"/>
      <c r="AJ66" s="437"/>
      <c r="AK66" s="266"/>
      <c r="AL66" s="4"/>
    </row>
    <row r="67" spans="1:38" s="254" customFormat="1" ht="15" thickBot="1" x14ac:dyDescent="0.4">
      <c r="A67" s="269">
        <v>53</v>
      </c>
      <c r="B67" s="269"/>
      <c r="C67" s="400">
        <v>54</v>
      </c>
      <c r="D67" s="400"/>
      <c r="E67" s="400">
        <v>55</v>
      </c>
      <c r="F67" s="400"/>
      <c r="G67" s="400">
        <v>56</v>
      </c>
      <c r="H67" s="400"/>
      <c r="I67" s="400">
        <v>57</v>
      </c>
      <c r="J67" s="400"/>
      <c r="K67" s="400">
        <v>58</v>
      </c>
      <c r="L67" s="400"/>
      <c r="M67" s="400">
        <v>59</v>
      </c>
      <c r="N67" s="400"/>
      <c r="O67" s="400">
        <v>60</v>
      </c>
      <c r="P67" s="400"/>
      <c r="Q67" s="422">
        <v>61</v>
      </c>
      <c r="R67" s="400"/>
      <c r="S67" s="400">
        <v>62</v>
      </c>
      <c r="T67" s="400"/>
      <c r="U67" s="400">
        <v>63</v>
      </c>
      <c r="V67" s="400"/>
      <c r="W67" s="400">
        <v>64</v>
      </c>
      <c r="X67" s="400"/>
      <c r="Y67" s="400">
        <v>65</v>
      </c>
      <c r="Z67" s="400"/>
      <c r="AA67" s="400">
        <v>66</v>
      </c>
      <c r="AB67" s="400"/>
      <c r="AC67" s="400">
        <v>67</v>
      </c>
      <c r="AD67" s="400"/>
      <c r="AE67" s="400"/>
      <c r="AF67" s="400"/>
      <c r="AG67" s="268"/>
      <c r="AH67" s="436"/>
      <c r="AI67" s="438"/>
      <c r="AJ67" s="438"/>
      <c r="AK67" s="266"/>
      <c r="AL67" s="278"/>
    </row>
    <row r="68" spans="1:38" ht="15" thickBot="1" x14ac:dyDescent="0.4">
      <c r="A68" s="269"/>
      <c r="B68" s="359">
        <v>405.00084950040446</v>
      </c>
      <c r="C68" s="833" t="s">
        <v>12</v>
      </c>
      <c r="D68" s="414">
        <v>333.00004233177015</v>
      </c>
      <c r="E68" s="833" t="s">
        <v>12</v>
      </c>
      <c r="F68" s="414">
        <v>383.63685846119375</v>
      </c>
      <c r="G68" s="833" t="s">
        <v>12</v>
      </c>
      <c r="H68" s="414">
        <v>225.78200000000001</v>
      </c>
      <c r="I68" s="831"/>
      <c r="J68" s="414">
        <v>390</v>
      </c>
      <c r="K68" s="833" t="s">
        <v>12</v>
      </c>
      <c r="L68" s="414">
        <v>343</v>
      </c>
      <c r="M68" s="833" t="s">
        <v>12</v>
      </c>
      <c r="N68" s="414">
        <v>327</v>
      </c>
      <c r="O68" s="833" t="s">
        <v>12</v>
      </c>
      <c r="P68" s="414">
        <v>364</v>
      </c>
      <c r="Q68" s="833" t="s">
        <v>12</v>
      </c>
      <c r="R68" s="414">
        <v>308</v>
      </c>
      <c r="S68" s="833" t="s">
        <v>12</v>
      </c>
      <c r="T68" s="414">
        <v>465</v>
      </c>
      <c r="U68" s="833" t="s">
        <v>12</v>
      </c>
      <c r="V68" s="414">
        <v>367.66199999999998</v>
      </c>
      <c r="W68" s="833" t="s">
        <v>12</v>
      </c>
      <c r="X68" s="414">
        <v>399.99799999999999</v>
      </c>
      <c r="Y68" s="833" t="s">
        <v>12</v>
      </c>
      <c r="Z68" s="414">
        <v>426</v>
      </c>
      <c r="AA68" s="833" t="s">
        <v>12</v>
      </c>
      <c r="AB68" s="414">
        <v>362</v>
      </c>
      <c r="AC68" s="833" t="s">
        <v>12</v>
      </c>
      <c r="AD68" s="426"/>
      <c r="AE68" s="426"/>
      <c r="AF68" s="401"/>
      <c r="AG68" s="255">
        <v>14</v>
      </c>
      <c r="AH68" s="242">
        <v>13</v>
      </c>
      <c r="AI68" s="242">
        <v>14</v>
      </c>
      <c r="AJ68" s="577">
        <v>3</v>
      </c>
      <c r="AK68" s="243"/>
      <c r="AL68" s="4"/>
    </row>
    <row r="69" spans="1:38" x14ac:dyDescent="0.35">
      <c r="A69" s="269"/>
      <c r="B69" s="264"/>
      <c r="C69" s="834"/>
      <c r="D69" s="401"/>
      <c r="E69" s="834"/>
      <c r="F69" s="401"/>
      <c r="G69" s="834"/>
      <c r="H69" s="401"/>
      <c r="I69" s="832"/>
      <c r="J69" s="401"/>
      <c r="K69" s="834"/>
      <c r="L69" s="401"/>
      <c r="M69" s="834"/>
      <c r="N69" s="401"/>
      <c r="O69" s="834"/>
      <c r="P69" s="426"/>
      <c r="Q69" s="834"/>
      <c r="R69" s="401"/>
      <c r="S69" s="834"/>
      <c r="T69" s="401"/>
      <c r="U69" s="834"/>
      <c r="V69" s="401"/>
      <c r="W69" s="834"/>
      <c r="X69" s="401"/>
      <c r="Y69" s="834"/>
      <c r="Z69" s="401"/>
      <c r="AA69" s="834"/>
      <c r="AB69" s="401"/>
      <c r="AC69" s="834"/>
      <c r="AD69" s="426"/>
      <c r="AE69" s="426"/>
      <c r="AF69" s="401"/>
      <c r="AG69" s="256"/>
      <c r="AH69" s="427"/>
      <c r="AI69" s="427"/>
      <c r="AJ69" s="427"/>
      <c r="AK69" s="266"/>
      <c r="AL69" s="4"/>
    </row>
    <row r="70" spans="1:38" ht="6" customHeight="1" x14ac:dyDescent="0.35">
      <c r="A70" s="269"/>
      <c r="B70" s="264"/>
      <c r="C70" s="244" t="s">
        <v>12</v>
      </c>
      <c r="D70" s="400"/>
      <c r="E70" s="244" t="s">
        <v>12</v>
      </c>
      <c r="F70" s="400"/>
      <c r="G70" s="244" t="s">
        <v>12</v>
      </c>
      <c r="H70" s="400"/>
      <c r="I70" s="244">
        <v>0</v>
      </c>
      <c r="J70" s="400"/>
      <c r="K70" s="244" t="s">
        <v>12</v>
      </c>
      <c r="L70" s="400"/>
      <c r="M70" s="244" t="s">
        <v>12</v>
      </c>
      <c r="N70" s="400"/>
      <c r="O70" s="244" t="s">
        <v>12</v>
      </c>
      <c r="P70" s="426"/>
      <c r="Q70" s="244" t="s">
        <v>12</v>
      </c>
      <c r="R70" s="400"/>
      <c r="S70" s="244" t="s">
        <v>12</v>
      </c>
      <c r="T70" s="400"/>
      <c r="U70" s="244" t="s">
        <v>12</v>
      </c>
      <c r="V70" s="400"/>
      <c r="W70" s="244" t="s">
        <v>12</v>
      </c>
      <c r="X70" s="400"/>
      <c r="Y70" s="244" t="s">
        <v>12</v>
      </c>
      <c r="Z70" s="400"/>
      <c r="AA70" s="244" t="s">
        <v>12</v>
      </c>
      <c r="AB70" s="418"/>
      <c r="AC70" s="244" t="s">
        <v>12</v>
      </c>
      <c r="AD70" s="426"/>
      <c r="AE70" s="426"/>
      <c r="AF70" s="401"/>
      <c r="AG70" s="256"/>
      <c r="AH70" s="427"/>
      <c r="AI70" s="427"/>
      <c r="AJ70" s="427"/>
      <c r="AK70" s="266"/>
      <c r="AL70" s="4"/>
    </row>
    <row r="71" spans="1:38" x14ac:dyDescent="0.35">
      <c r="A71" s="269"/>
      <c r="B71" s="264"/>
      <c r="C71" s="411" t="s">
        <v>65</v>
      </c>
      <c r="D71" s="401"/>
      <c r="E71" s="411" t="s">
        <v>57</v>
      </c>
      <c r="F71" s="401"/>
      <c r="G71" s="411" t="s">
        <v>200</v>
      </c>
      <c r="H71" s="401"/>
      <c r="I71" s="411" t="s">
        <v>640</v>
      </c>
      <c r="J71" s="401"/>
      <c r="K71" s="411" t="s">
        <v>79</v>
      </c>
      <c r="L71" s="401"/>
      <c r="M71" s="411" t="s">
        <v>68</v>
      </c>
      <c r="N71" s="401"/>
      <c r="O71" s="411" t="s">
        <v>79</v>
      </c>
      <c r="P71" s="411"/>
      <c r="Q71" s="420" t="s">
        <v>65</v>
      </c>
      <c r="R71" s="401"/>
      <c r="S71" s="411" t="s">
        <v>63</v>
      </c>
      <c r="T71" s="401"/>
      <c r="U71" s="411" t="s">
        <v>63</v>
      </c>
      <c r="V71" s="401"/>
      <c r="W71" s="411" t="s">
        <v>150</v>
      </c>
      <c r="X71" s="401"/>
      <c r="Y71" s="578" t="s">
        <v>77</v>
      </c>
      <c r="Z71" s="401"/>
      <c r="AA71" s="578" t="s">
        <v>65</v>
      </c>
      <c r="AB71" s="401"/>
      <c r="AC71" s="578" t="s">
        <v>65</v>
      </c>
      <c r="AD71" s="411"/>
      <c r="AE71" s="411"/>
      <c r="AF71" s="401"/>
      <c r="AG71" s="256"/>
      <c r="AH71" s="427"/>
      <c r="AI71" s="427"/>
      <c r="AJ71" s="427"/>
      <c r="AK71" s="266"/>
      <c r="AL71" s="4"/>
    </row>
    <row r="72" spans="1:38" s="257" customFormat="1" x14ac:dyDescent="0.35">
      <c r="A72" s="267"/>
      <c r="B72" s="267"/>
      <c r="C72" s="429" t="s">
        <v>91</v>
      </c>
      <c r="D72" s="402"/>
      <c r="E72" s="429" t="s">
        <v>74</v>
      </c>
      <c r="F72" s="402"/>
      <c r="G72" s="429" t="s">
        <v>74</v>
      </c>
      <c r="H72" s="402"/>
      <c r="I72" s="429"/>
      <c r="J72" s="429"/>
      <c r="K72" s="429" t="s">
        <v>74</v>
      </c>
      <c r="L72" s="429"/>
      <c r="M72" s="429" t="s">
        <v>58</v>
      </c>
      <c r="N72" s="429"/>
      <c r="O72" s="429" t="s">
        <v>74</v>
      </c>
      <c r="P72" s="429"/>
      <c r="Q72" s="430" t="s">
        <v>74</v>
      </c>
      <c r="R72" s="429"/>
      <c r="S72" s="429" t="s">
        <v>74</v>
      </c>
      <c r="T72" s="429"/>
      <c r="U72" s="429" t="s">
        <v>74</v>
      </c>
      <c r="V72" s="429"/>
      <c r="W72" s="429" t="s">
        <v>91</v>
      </c>
      <c r="X72" s="429"/>
      <c r="Y72" s="429" t="s">
        <v>74</v>
      </c>
      <c r="Z72" s="429"/>
      <c r="AA72" s="429" t="s">
        <v>58</v>
      </c>
      <c r="AB72" s="429"/>
      <c r="AC72" s="429" t="s">
        <v>58</v>
      </c>
      <c r="AD72" s="429"/>
      <c r="AE72" s="429"/>
      <c r="AF72" s="402"/>
      <c r="AG72" s="256"/>
      <c r="AH72" s="427"/>
      <c r="AI72" s="427"/>
      <c r="AJ72" s="427"/>
      <c r="AK72" s="270"/>
      <c r="AL72" s="10"/>
    </row>
    <row r="73" spans="1:38" s="257" customFormat="1" ht="15" thickBot="1" x14ac:dyDescent="0.4">
      <c r="A73" s="267"/>
      <c r="B73" s="267"/>
      <c r="C73" s="429"/>
      <c r="D73" s="402"/>
      <c r="E73" s="429"/>
      <c r="F73" s="402"/>
      <c r="G73" s="429"/>
      <c r="H73" s="402"/>
      <c r="I73" s="429"/>
      <c r="J73" s="429"/>
      <c r="K73" s="429"/>
      <c r="L73" s="429"/>
      <c r="M73" s="429"/>
      <c r="N73" s="429"/>
      <c r="O73" s="429"/>
      <c r="P73" s="429"/>
      <c r="Q73" s="430"/>
      <c r="R73" s="429"/>
      <c r="S73" s="429"/>
      <c r="T73" s="429"/>
      <c r="U73" s="429"/>
      <c r="V73" s="429"/>
      <c r="W73" s="429"/>
      <c r="X73" s="429"/>
      <c r="Y73" s="429"/>
      <c r="Z73" s="429"/>
      <c r="AA73" s="429"/>
      <c r="AB73" s="429"/>
      <c r="AC73" s="429"/>
      <c r="AD73" s="429"/>
      <c r="AE73" s="429"/>
      <c r="AF73" s="402"/>
      <c r="AG73" s="256"/>
      <c r="AH73" s="427"/>
      <c r="AI73" s="427"/>
      <c r="AJ73" s="427"/>
      <c r="AK73" s="270"/>
      <c r="AL73" s="10"/>
    </row>
    <row r="74" spans="1:38" s="257" customFormat="1" ht="15" thickBot="1" x14ac:dyDescent="0.4">
      <c r="A74" s="287"/>
      <c r="B74" s="826" t="s">
        <v>625</v>
      </c>
      <c r="C74" s="827"/>
      <c r="D74" s="827"/>
      <c r="E74" s="827"/>
      <c r="F74" s="827"/>
      <c r="G74" s="827"/>
      <c r="H74" s="827"/>
      <c r="I74" s="827"/>
      <c r="J74" s="827"/>
      <c r="K74" s="827"/>
      <c r="L74" s="827"/>
      <c r="M74" s="827"/>
      <c r="N74" s="827"/>
      <c r="O74" s="827"/>
      <c r="P74" s="827"/>
      <c r="Q74" s="827"/>
      <c r="R74" s="827"/>
      <c r="S74" s="827"/>
      <c r="T74" s="827"/>
      <c r="U74" s="827"/>
      <c r="V74" s="827"/>
      <c r="W74" s="827"/>
      <c r="X74" s="827"/>
      <c r="Y74" s="827"/>
      <c r="Z74" s="827"/>
      <c r="AA74" s="827"/>
      <c r="AB74" s="827"/>
      <c r="AC74" s="828"/>
      <c r="AD74" s="282"/>
      <c r="AE74" s="282"/>
      <c r="AF74" s="273"/>
      <c r="AG74" s="274"/>
      <c r="AH74" s="275"/>
      <c r="AI74" s="275"/>
      <c r="AJ74" s="275"/>
      <c r="AK74" s="276"/>
      <c r="AL74" s="10"/>
    </row>
    <row r="75" spans="1:38" x14ac:dyDescent="0.35">
      <c r="A75" s="277"/>
      <c r="B75" s="277"/>
      <c r="C75" s="259"/>
      <c r="D75" s="258"/>
      <c r="E75" s="259"/>
      <c r="F75" s="258"/>
      <c r="G75" s="259"/>
      <c r="H75" s="260"/>
      <c r="I75" s="259"/>
      <c r="J75" s="258"/>
      <c r="K75" s="291"/>
      <c r="L75" s="258"/>
      <c r="M75" s="259"/>
      <c r="N75" s="258"/>
      <c r="O75" s="259"/>
      <c r="P75" s="259"/>
      <c r="Q75" s="293"/>
      <c r="R75" s="294" t="s">
        <v>641</v>
      </c>
      <c r="S75" s="259"/>
      <c r="T75" s="258"/>
      <c r="U75" s="259"/>
      <c r="V75" s="258"/>
      <c r="W75" s="259"/>
      <c r="X75" s="294"/>
      <c r="Y75" s="259"/>
      <c r="Z75" s="294" t="s">
        <v>642</v>
      </c>
      <c r="AA75" s="259"/>
      <c r="AB75" s="294"/>
      <c r="AC75" s="839"/>
      <c r="AD75" s="839"/>
      <c r="AE75" s="839"/>
      <c r="AF75" s="839"/>
      <c r="AG75" s="261"/>
      <c r="AH75" s="262"/>
      <c r="AI75" s="262"/>
      <c r="AJ75" s="262"/>
      <c r="AK75" s="263"/>
      <c r="AL75" s="4"/>
    </row>
    <row r="76" spans="1:38" ht="12" customHeight="1" x14ac:dyDescent="0.35">
      <c r="A76" s="264"/>
      <c r="B76" s="264"/>
      <c r="C76" s="411" t="s">
        <v>549</v>
      </c>
      <c r="D76" s="411"/>
      <c r="E76" s="411" t="s">
        <v>138</v>
      </c>
      <c r="F76" s="411"/>
      <c r="G76" s="411" t="s">
        <v>128</v>
      </c>
      <c r="H76" s="411"/>
      <c r="I76" s="411" t="s">
        <v>113</v>
      </c>
      <c r="J76" s="411"/>
      <c r="K76" s="411" t="s">
        <v>120</v>
      </c>
      <c r="L76" s="411"/>
      <c r="M76" s="411" t="s">
        <v>119</v>
      </c>
      <c r="N76" s="411"/>
      <c r="O76" s="411" t="s">
        <v>117</v>
      </c>
      <c r="P76" s="411"/>
      <c r="Q76" s="420" t="s">
        <v>390</v>
      </c>
      <c r="R76" s="411"/>
      <c r="S76" s="411" t="s">
        <v>380</v>
      </c>
      <c r="T76" s="411"/>
      <c r="U76" s="411" t="s">
        <v>178</v>
      </c>
      <c r="V76" s="411"/>
      <c r="W76" s="411" t="s">
        <v>134</v>
      </c>
      <c r="X76" s="411"/>
      <c r="Y76" s="411" t="s">
        <v>643</v>
      </c>
      <c r="Z76" s="411"/>
      <c r="AA76" s="411" t="s">
        <v>259</v>
      </c>
      <c r="AB76" s="411"/>
      <c r="AC76" s="411" t="s">
        <v>381</v>
      </c>
      <c r="AD76" s="411"/>
      <c r="AE76" s="411"/>
      <c r="AF76" s="401"/>
      <c r="AG76" s="265"/>
      <c r="AH76" s="435"/>
      <c r="AI76" s="435"/>
      <c r="AJ76" s="435"/>
      <c r="AK76" s="266"/>
      <c r="AL76" s="4"/>
    </row>
    <row r="77" spans="1:38" x14ac:dyDescent="0.35">
      <c r="A77" s="267"/>
      <c r="B77" s="269"/>
      <c r="C77" s="400">
        <v>0</v>
      </c>
      <c r="D77" s="400"/>
      <c r="E77" s="400">
        <v>0</v>
      </c>
      <c r="F77" s="400"/>
      <c r="G77" s="400">
        <v>0</v>
      </c>
      <c r="H77" s="400"/>
      <c r="I77" s="400">
        <v>0</v>
      </c>
      <c r="J77" s="400"/>
      <c r="K77" s="400">
        <v>0</v>
      </c>
      <c r="L77" s="400"/>
      <c r="M77" s="400">
        <v>0</v>
      </c>
      <c r="N77" s="400"/>
      <c r="O77" s="400">
        <v>0</v>
      </c>
      <c r="P77" s="400"/>
      <c r="Q77" s="422">
        <v>0</v>
      </c>
      <c r="R77" s="400"/>
      <c r="S77" s="400">
        <v>0</v>
      </c>
      <c r="T77" s="400"/>
      <c r="U77" s="400">
        <v>0</v>
      </c>
      <c r="V77" s="400"/>
      <c r="W77" s="400">
        <v>0</v>
      </c>
      <c r="X77" s="400"/>
      <c r="Y77" s="400">
        <v>0</v>
      </c>
      <c r="Z77" s="400"/>
      <c r="AA77" s="400">
        <v>0</v>
      </c>
      <c r="AB77" s="400"/>
      <c r="AC77" s="400">
        <v>0</v>
      </c>
      <c r="AD77" s="400"/>
      <c r="AE77" s="400"/>
      <c r="AF77" s="401"/>
      <c r="AG77" s="268"/>
      <c r="AH77" s="436"/>
      <c r="AI77" s="437"/>
      <c r="AJ77" s="437"/>
      <c r="AK77" s="266"/>
      <c r="AL77" s="4"/>
    </row>
    <row r="78" spans="1:38" s="254" customFormat="1" ht="15" thickBot="1" x14ac:dyDescent="0.4">
      <c r="A78" s="269">
        <v>67</v>
      </c>
      <c r="B78" s="269"/>
      <c r="C78" s="400">
        <v>68</v>
      </c>
      <c r="D78" s="400"/>
      <c r="E78" s="400">
        <v>69</v>
      </c>
      <c r="F78" s="400"/>
      <c r="G78" s="400">
        <v>70</v>
      </c>
      <c r="H78" s="400"/>
      <c r="I78" s="400">
        <v>71</v>
      </c>
      <c r="J78" s="400"/>
      <c r="K78" s="400">
        <v>72</v>
      </c>
      <c r="L78" s="400"/>
      <c r="M78" s="400">
        <v>73</v>
      </c>
      <c r="N78" s="400"/>
      <c r="O78" s="400">
        <v>74</v>
      </c>
      <c r="P78" s="400"/>
      <c r="Q78" s="422">
        <v>75</v>
      </c>
      <c r="R78" s="400"/>
      <c r="S78" s="400">
        <v>76</v>
      </c>
      <c r="T78" s="400"/>
      <c r="U78" s="400">
        <v>77</v>
      </c>
      <c r="V78" s="400"/>
      <c r="W78" s="400">
        <v>78</v>
      </c>
      <c r="X78" s="400"/>
      <c r="Y78" s="400">
        <v>79</v>
      </c>
      <c r="Z78" s="400"/>
      <c r="AA78" s="400">
        <v>80</v>
      </c>
      <c r="AB78" s="400"/>
      <c r="AC78" s="400">
        <v>81</v>
      </c>
      <c r="AD78" s="400"/>
      <c r="AE78" s="400"/>
      <c r="AF78" s="400"/>
      <c r="AG78" s="268"/>
      <c r="AH78" s="436"/>
      <c r="AI78" s="438"/>
      <c r="AJ78" s="438"/>
      <c r="AK78" s="266"/>
      <c r="AL78" s="278"/>
    </row>
    <row r="79" spans="1:38" ht="15" thickBot="1" x14ac:dyDescent="0.4">
      <c r="A79" s="269"/>
      <c r="B79" s="359">
        <v>382</v>
      </c>
      <c r="C79" s="831"/>
      <c r="D79" s="414">
        <v>441</v>
      </c>
      <c r="E79" s="822" t="s">
        <v>12</v>
      </c>
      <c r="F79" s="414">
        <v>309</v>
      </c>
      <c r="G79" s="822" t="s">
        <v>12</v>
      </c>
      <c r="H79" s="414">
        <v>331</v>
      </c>
      <c r="I79" s="822" t="s">
        <v>12</v>
      </c>
      <c r="J79" s="414">
        <v>431</v>
      </c>
      <c r="K79" s="822" t="s">
        <v>12</v>
      </c>
      <c r="L79" s="414">
        <v>396</v>
      </c>
      <c r="M79" s="822" t="s">
        <v>12</v>
      </c>
      <c r="N79" s="414">
        <v>444</v>
      </c>
      <c r="O79" s="833" t="s">
        <v>12</v>
      </c>
      <c r="P79" s="414">
        <v>381.62200000000001</v>
      </c>
      <c r="Q79" s="831"/>
      <c r="R79" s="414">
        <v>200.19399999999999</v>
      </c>
      <c r="S79" s="831"/>
      <c r="T79" s="414">
        <v>323.899</v>
      </c>
      <c r="U79" s="822" t="s">
        <v>12</v>
      </c>
      <c r="V79" s="414">
        <v>403</v>
      </c>
      <c r="W79" s="833" t="s">
        <v>12</v>
      </c>
      <c r="X79" s="414">
        <v>419.71300000000002</v>
      </c>
      <c r="Y79" s="833" t="s">
        <v>235</v>
      </c>
      <c r="Z79" s="414">
        <v>239.88200000000001</v>
      </c>
      <c r="AA79" s="833" t="s">
        <v>12</v>
      </c>
      <c r="AB79" s="414">
        <v>421.01100000000002</v>
      </c>
      <c r="AC79" s="831"/>
      <c r="AD79" s="426"/>
      <c r="AE79" s="426"/>
      <c r="AF79" s="401"/>
      <c r="AG79" s="255">
        <v>13</v>
      </c>
      <c r="AH79" s="242">
        <v>12</v>
      </c>
      <c r="AI79" s="242">
        <v>13</v>
      </c>
      <c r="AJ79" s="577">
        <v>7</v>
      </c>
      <c r="AK79" s="243"/>
      <c r="AL79" s="4"/>
    </row>
    <row r="80" spans="1:38" x14ac:dyDescent="0.35">
      <c r="A80" s="269"/>
      <c r="B80" s="264"/>
      <c r="C80" s="832"/>
      <c r="D80" s="401"/>
      <c r="E80" s="823"/>
      <c r="F80" s="401"/>
      <c r="G80" s="823"/>
      <c r="H80" s="401"/>
      <c r="I80" s="823"/>
      <c r="J80" s="401"/>
      <c r="K80" s="823"/>
      <c r="L80" s="401"/>
      <c r="M80" s="823"/>
      <c r="N80" s="401"/>
      <c r="O80" s="834"/>
      <c r="P80" s="426"/>
      <c r="Q80" s="832"/>
      <c r="R80" s="401"/>
      <c r="S80" s="832"/>
      <c r="T80" s="401"/>
      <c r="U80" s="823"/>
      <c r="V80" s="401"/>
      <c r="W80" s="834"/>
      <c r="X80" s="401"/>
      <c r="Y80" s="834"/>
      <c r="Z80" s="401"/>
      <c r="AA80" s="834"/>
      <c r="AB80" s="401"/>
      <c r="AC80" s="832"/>
      <c r="AD80" s="426"/>
      <c r="AE80" s="426"/>
      <c r="AF80" s="401"/>
      <c r="AG80" s="256"/>
      <c r="AH80" s="427"/>
      <c r="AI80" s="427"/>
      <c r="AJ80" s="427"/>
      <c r="AK80" s="266"/>
      <c r="AL80" s="4"/>
    </row>
    <row r="81" spans="1:38" ht="6" customHeight="1" x14ac:dyDescent="0.35">
      <c r="A81" s="269"/>
      <c r="B81" s="264"/>
      <c r="C81" s="512"/>
      <c r="D81" s="400"/>
      <c r="E81" s="244" t="s">
        <v>12</v>
      </c>
      <c r="F81" s="400"/>
      <c r="G81" s="244" t="s">
        <v>12</v>
      </c>
      <c r="H81" s="400"/>
      <c r="I81" s="244" t="s">
        <v>12</v>
      </c>
      <c r="J81" s="400"/>
      <c r="K81" s="244" t="s">
        <v>12</v>
      </c>
      <c r="L81" s="400"/>
      <c r="M81" s="244" t="s">
        <v>12</v>
      </c>
      <c r="N81" s="400"/>
      <c r="O81" s="244" t="s">
        <v>12</v>
      </c>
      <c r="P81" s="426"/>
      <c r="Q81" s="512"/>
      <c r="R81" s="400"/>
      <c r="S81" s="512"/>
      <c r="T81" s="400"/>
      <c r="U81" s="244" t="s">
        <v>12</v>
      </c>
      <c r="V81" s="400"/>
      <c r="W81" s="244" t="s">
        <v>12</v>
      </c>
      <c r="X81" s="400"/>
      <c r="Y81" s="244">
        <v>0</v>
      </c>
      <c r="Z81" s="400"/>
      <c r="AA81" s="244">
        <v>0</v>
      </c>
      <c r="AB81" s="418"/>
      <c r="AC81" s="512"/>
      <c r="AD81" s="426"/>
      <c r="AE81" s="426"/>
      <c r="AF81" s="401"/>
      <c r="AG81" s="256"/>
      <c r="AH81" s="427"/>
      <c r="AI81" s="427"/>
      <c r="AJ81" s="427"/>
      <c r="AK81" s="266"/>
      <c r="AL81" s="4"/>
    </row>
    <row r="82" spans="1:38" x14ac:dyDescent="0.35">
      <c r="A82" s="269"/>
      <c r="B82" s="264"/>
      <c r="C82" s="411" t="s">
        <v>77</v>
      </c>
      <c r="D82" s="401"/>
      <c r="E82" s="578" t="s">
        <v>63</v>
      </c>
      <c r="F82" s="401"/>
      <c r="G82" s="578" t="s">
        <v>79</v>
      </c>
      <c r="H82" s="401"/>
      <c r="I82" s="578" t="s">
        <v>77</v>
      </c>
      <c r="J82" s="401"/>
      <c r="K82" s="411" t="s">
        <v>63</v>
      </c>
      <c r="L82" s="401"/>
      <c r="M82" s="411" t="s">
        <v>77</v>
      </c>
      <c r="N82" s="401"/>
      <c r="O82" s="578" t="s">
        <v>63</v>
      </c>
      <c r="P82" s="411"/>
      <c r="Q82" s="420" t="s">
        <v>391</v>
      </c>
      <c r="R82" s="401"/>
      <c r="S82" s="411" t="s">
        <v>231</v>
      </c>
      <c r="T82" s="401"/>
      <c r="U82" s="578" t="s">
        <v>77</v>
      </c>
      <c r="V82" s="401"/>
      <c r="W82" s="578" t="s">
        <v>77</v>
      </c>
      <c r="X82" s="401"/>
      <c r="Y82" s="411" t="s">
        <v>287</v>
      </c>
      <c r="Z82" s="401"/>
      <c r="AA82" s="411" t="s">
        <v>197</v>
      </c>
      <c r="AB82" s="401"/>
      <c r="AC82" s="578" t="s">
        <v>150</v>
      </c>
      <c r="AD82" s="411"/>
      <c r="AE82" s="411"/>
      <c r="AF82" s="401"/>
      <c r="AG82" s="256"/>
      <c r="AH82" s="427"/>
      <c r="AI82" s="427"/>
      <c r="AJ82" s="427"/>
      <c r="AK82" s="266"/>
      <c r="AL82" s="4"/>
    </row>
    <row r="83" spans="1:38" s="257" customFormat="1" x14ac:dyDescent="0.35">
      <c r="A83" s="267"/>
      <c r="B83" s="267"/>
      <c r="C83" s="429"/>
      <c r="D83" s="429"/>
      <c r="E83" s="429" t="s">
        <v>74</v>
      </c>
      <c r="F83" s="429"/>
      <c r="G83" s="429" t="s">
        <v>74</v>
      </c>
      <c r="H83" s="429"/>
      <c r="I83" s="429" t="s">
        <v>74</v>
      </c>
      <c r="J83" s="429"/>
      <c r="K83" s="429" t="s">
        <v>91</v>
      </c>
      <c r="L83" s="429"/>
      <c r="M83" s="429" t="s">
        <v>91</v>
      </c>
      <c r="O83" s="429" t="s">
        <v>74</v>
      </c>
      <c r="P83" s="429"/>
      <c r="Q83" s="430"/>
      <c r="S83" s="429"/>
      <c r="T83" s="429"/>
      <c r="U83" s="429" t="s">
        <v>58</v>
      </c>
      <c r="V83" s="402"/>
      <c r="W83" s="429" t="s">
        <v>58</v>
      </c>
      <c r="X83" s="402"/>
      <c r="Y83" s="431"/>
      <c r="Z83" s="402"/>
      <c r="AA83" s="429" t="s">
        <v>58</v>
      </c>
      <c r="AB83" s="402"/>
      <c r="AC83" s="429"/>
      <c r="AD83" s="431"/>
      <c r="AE83" s="431"/>
      <c r="AF83" s="402"/>
      <c r="AG83" s="256"/>
      <c r="AH83" s="427"/>
      <c r="AI83" s="427"/>
      <c r="AJ83" s="427"/>
      <c r="AK83" s="270"/>
      <c r="AL83" s="10"/>
    </row>
    <row r="84" spans="1:38" s="257" customFormat="1" ht="15" thickBot="1" x14ac:dyDescent="0.4">
      <c r="A84" s="267"/>
      <c r="B84" s="267"/>
      <c r="C84" s="429"/>
      <c r="D84" s="429"/>
      <c r="E84" s="434" t="s">
        <v>634</v>
      </c>
      <c r="F84" s="429"/>
      <c r="G84" s="429"/>
      <c r="H84" s="429"/>
      <c r="I84" s="429"/>
      <c r="J84" s="429"/>
      <c r="K84" s="429"/>
      <c r="L84" s="429"/>
      <c r="M84" s="429"/>
      <c r="O84" s="429"/>
      <c r="P84" s="429"/>
      <c r="Q84" s="430"/>
      <c r="S84" s="429"/>
      <c r="T84" s="429"/>
      <c r="U84" s="429"/>
      <c r="V84" s="402"/>
      <c r="W84" s="429"/>
      <c r="X84" s="402"/>
      <c r="Y84" s="431"/>
      <c r="Z84" s="402"/>
      <c r="AA84" s="428"/>
      <c r="AB84" s="402"/>
      <c r="AC84" s="431"/>
      <c r="AD84" s="431"/>
      <c r="AE84" s="431"/>
      <c r="AF84" s="402"/>
      <c r="AG84" s="256"/>
      <c r="AH84" s="427"/>
      <c r="AI84" s="427"/>
      <c r="AJ84" s="427"/>
      <c r="AK84" s="270"/>
      <c r="AL84" s="10"/>
    </row>
    <row r="85" spans="1:38" s="257" customFormat="1" ht="15" thickBot="1" x14ac:dyDescent="0.4">
      <c r="A85" s="287"/>
      <c r="B85" s="826" t="s">
        <v>625</v>
      </c>
      <c r="C85" s="827"/>
      <c r="D85" s="827"/>
      <c r="E85" s="827"/>
      <c r="F85" s="827"/>
      <c r="G85" s="827"/>
      <c r="H85" s="827"/>
      <c r="I85" s="827"/>
      <c r="J85" s="827"/>
      <c r="K85" s="827"/>
      <c r="L85" s="827"/>
      <c r="M85" s="827"/>
      <c r="N85" s="827"/>
      <c r="O85" s="827"/>
      <c r="P85" s="827"/>
      <c r="Q85" s="827"/>
      <c r="R85" s="827"/>
      <c r="S85" s="827"/>
      <c r="T85" s="827"/>
      <c r="U85" s="827"/>
      <c r="V85" s="827"/>
      <c r="W85" s="827"/>
      <c r="X85" s="827"/>
      <c r="Y85" s="827"/>
      <c r="Z85" s="827"/>
      <c r="AA85" s="827"/>
      <c r="AB85" s="827"/>
      <c r="AC85" s="828"/>
      <c r="AD85" s="282"/>
      <c r="AE85" s="282"/>
      <c r="AF85" s="273"/>
      <c r="AG85" s="274"/>
      <c r="AH85" s="275"/>
      <c r="AI85" s="275"/>
      <c r="AJ85" s="275"/>
      <c r="AK85" s="276"/>
      <c r="AL85" s="10"/>
    </row>
    <row r="86" spans="1:38" x14ac:dyDescent="0.35">
      <c r="A86" s="277"/>
      <c r="B86" s="304" t="s">
        <v>642</v>
      </c>
      <c r="C86" s="295"/>
      <c r="D86" s="295"/>
      <c r="E86" s="295"/>
      <c r="F86" s="258"/>
      <c r="G86" s="259"/>
      <c r="H86" s="260"/>
      <c r="I86" s="296"/>
      <c r="J86" s="296"/>
      <c r="K86" s="296"/>
      <c r="L86" s="258"/>
      <c r="M86" s="259"/>
      <c r="N86" s="258" t="s">
        <v>783</v>
      </c>
      <c r="O86" s="297"/>
      <c r="P86" s="297"/>
      <c r="Q86" s="298"/>
      <c r="R86" s="297"/>
      <c r="S86" s="297"/>
      <c r="T86" s="297"/>
      <c r="U86" s="297"/>
      <c r="V86" s="297"/>
      <c r="W86" s="297"/>
      <c r="X86" s="258" t="s">
        <v>644</v>
      </c>
      <c r="Y86" s="259"/>
      <c r="Z86" s="258"/>
      <c r="AA86" s="299"/>
      <c r="AB86" s="258"/>
      <c r="AC86" s="259"/>
      <c r="AD86" s="259"/>
      <c r="AE86" s="259"/>
      <c r="AF86" s="258"/>
      <c r="AG86" s="261"/>
      <c r="AH86" s="262"/>
      <c r="AI86" s="262"/>
      <c r="AJ86" s="262"/>
      <c r="AK86" s="263"/>
      <c r="AL86" s="4"/>
    </row>
    <row r="87" spans="1:38" x14ac:dyDescent="0.35">
      <c r="A87" s="264"/>
      <c r="B87" s="264"/>
      <c r="C87" s="411" t="s">
        <v>382</v>
      </c>
      <c r="D87" s="411"/>
      <c r="E87" s="411" t="s">
        <v>140</v>
      </c>
      <c r="F87" s="411"/>
      <c r="G87" s="411" t="s">
        <v>142</v>
      </c>
      <c r="H87" s="411"/>
      <c r="I87" s="411" t="s">
        <v>143</v>
      </c>
      <c r="J87" s="411"/>
      <c r="K87" s="411" t="s">
        <v>506</v>
      </c>
      <c r="L87" s="411"/>
      <c r="M87" s="411" t="s">
        <v>645</v>
      </c>
      <c r="N87" s="411"/>
      <c r="O87" s="411" t="s">
        <v>646</v>
      </c>
      <c r="P87" s="411"/>
      <c r="Q87" s="420" t="s">
        <v>647</v>
      </c>
      <c r="R87" s="411"/>
      <c r="S87" s="411" t="s">
        <v>648</v>
      </c>
      <c r="T87" s="411"/>
      <c r="U87" s="411" t="s">
        <v>649</v>
      </c>
      <c r="V87" s="411"/>
      <c r="W87" s="411" t="s">
        <v>650</v>
      </c>
      <c r="X87" s="411"/>
      <c r="Y87" s="411" t="s">
        <v>651</v>
      </c>
      <c r="Z87" s="411"/>
      <c r="AA87" s="411" t="s">
        <v>652</v>
      </c>
      <c r="AB87" s="411"/>
      <c r="AC87" s="411" t="s">
        <v>146</v>
      </c>
      <c r="AD87" s="411"/>
      <c r="AE87" s="411"/>
      <c r="AF87" s="401"/>
      <c r="AG87" s="265"/>
      <c r="AH87" s="435"/>
      <c r="AI87" s="435"/>
      <c r="AJ87" s="435"/>
      <c r="AK87" s="266"/>
      <c r="AL87" s="4"/>
    </row>
    <row r="88" spans="1:38" x14ac:dyDescent="0.35">
      <c r="A88" s="267"/>
      <c r="B88" s="269"/>
      <c r="C88" s="400">
        <v>0</v>
      </c>
      <c r="D88" s="400"/>
      <c r="E88" s="400">
        <v>0</v>
      </c>
      <c r="F88" s="400"/>
      <c r="G88" s="400">
        <v>0</v>
      </c>
      <c r="H88" s="400"/>
      <c r="I88" s="400">
        <v>0</v>
      </c>
      <c r="J88" s="400"/>
      <c r="K88" s="400">
        <v>0</v>
      </c>
      <c r="L88" s="400"/>
      <c r="M88" s="400">
        <v>0</v>
      </c>
      <c r="N88" s="400"/>
      <c r="O88" s="400">
        <v>0</v>
      </c>
      <c r="P88" s="400"/>
      <c r="Q88" s="422">
        <v>0</v>
      </c>
      <c r="R88" s="400"/>
      <c r="S88" s="400">
        <v>0</v>
      </c>
      <c r="T88" s="400"/>
      <c r="U88" s="400">
        <v>0</v>
      </c>
      <c r="V88" s="400"/>
      <c r="W88" s="400">
        <v>0</v>
      </c>
      <c r="X88" s="400"/>
      <c r="Y88" s="400">
        <v>0</v>
      </c>
      <c r="Z88" s="400"/>
      <c r="AA88" s="400">
        <v>0</v>
      </c>
      <c r="AB88" s="400"/>
      <c r="AC88" s="400">
        <v>0</v>
      </c>
      <c r="AD88" s="400"/>
      <c r="AE88" s="400"/>
      <c r="AF88" s="401"/>
      <c r="AG88" s="268"/>
      <c r="AH88" s="436"/>
      <c r="AI88" s="437"/>
      <c r="AJ88" s="437"/>
      <c r="AK88" s="266"/>
      <c r="AL88" s="4"/>
    </row>
    <row r="89" spans="1:38" s="254" customFormat="1" ht="15" thickBot="1" x14ac:dyDescent="0.4">
      <c r="A89" s="300">
        <v>81</v>
      </c>
      <c r="B89" s="443"/>
      <c r="C89" s="254">
        <v>82</v>
      </c>
      <c r="D89" s="444"/>
      <c r="E89" s="254">
        <v>83</v>
      </c>
      <c r="F89" s="444"/>
      <c r="G89" s="254">
        <v>84</v>
      </c>
      <c r="H89" s="444"/>
      <c r="I89" s="254">
        <v>85</v>
      </c>
      <c r="J89" s="444"/>
      <c r="K89" s="254">
        <v>86</v>
      </c>
      <c r="L89" s="444"/>
      <c r="M89" s="254">
        <v>87</v>
      </c>
      <c r="O89" s="254">
        <v>88</v>
      </c>
      <c r="Q89" s="445">
        <v>89</v>
      </c>
      <c r="R89" s="444"/>
      <c r="S89" s="254">
        <v>90</v>
      </c>
      <c r="T89" s="444"/>
      <c r="U89" s="254">
        <v>91</v>
      </c>
      <c r="V89" s="444"/>
      <c r="W89" s="254">
        <v>92</v>
      </c>
      <c r="Y89" s="254">
        <v>93</v>
      </c>
      <c r="AA89" s="254">
        <v>94</v>
      </c>
      <c r="AC89" s="254">
        <v>95</v>
      </c>
      <c r="AG89" s="301"/>
      <c r="AH89" s="446"/>
      <c r="AI89" s="447"/>
      <c r="AJ89" s="447"/>
      <c r="AK89" s="302"/>
      <c r="AL89" s="4"/>
    </row>
    <row r="90" spans="1:38" ht="15" thickBot="1" x14ac:dyDescent="0.4">
      <c r="A90" s="269"/>
      <c r="B90" s="359">
        <v>193.16800000000001</v>
      </c>
      <c r="C90" s="831"/>
      <c r="D90" s="414">
        <v>416.99700000000001</v>
      </c>
      <c r="E90" s="833" t="s">
        <v>12</v>
      </c>
      <c r="F90" s="414">
        <v>363</v>
      </c>
      <c r="G90" s="833" t="s">
        <v>12</v>
      </c>
      <c r="H90" s="414">
        <v>339</v>
      </c>
      <c r="I90" s="833" t="s">
        <v>12</v>
      </c>
      <c r="J90" s="414">
        <v>473.767</v>
      </c>
      <c r="K90" s="831"/>
      <c r="L90" s="414">
        <v>360.17</v>
      </c>
      <c r="M90" s="831"/>
      <c r="N90" s="414">
        <v>272</v>
      </c>
      <c r="O90" s="831"/>
      <c r="P90" s="414">
        <v>301.25</v>
      </c>
      <c r="Q90" s="831"/>
      <c r="R90" s="414">
        <v>349</v>
      </c>
      <c r="S90" s="831"/>
      <c r="T90" s="414">
        <v>299</v>
      </c>
      <c r="U90" s="831"/>
      <c r="V90" s="414">
        <v>318</v>
      </c>
      <c r="W90" s="831"/>
      <c r="X90" s="414">
        <v>244</v>
      </c>
      <c r="Y90" s="831"/>
      <c r="Z90" s="414">
        <v>343</v>
      </c>
      <c r="AA90" s="831"/>
      <c r="AB90" s="414">
        <v>399</v>
      </c>
      <c r="AC90" s="833" t="s">
        <v>12</v>
      </c>
      <c r="AD90" s="426"/>
      <c r="AE90" s="426"/>
      <c r="AF90" s="401"/>
      <c r="AG90" s="255">
        <v>14</v>
      </c>
      <c r="AH90" s="242">
        <v>5</v>
      </c>
      <c r="AI90" s="242">
        <v>14</v>
      </c>
      <c r="AJ90" s="577">
        <v>2</v>
      </c>
      <c r="AK90" s="243"/>
      <c r="AL90" s="4"/>
    </row>
    <row r="91" spans="1:38" x14ac:dyDescent="0.35">
      <c r="A91" s="269"/>
      <c r="B91" s="264"/>
      <c r="C91" s="832"/>
      <c r="D91" s="401"/>
      <c r="E91" s="834"/>
      <c r="F91" s="401"/>
      <c r="G91" s="834"/>
      <c r="H91" s="401"/>
      <c r="I91" s="834"/>
      <c r="J91" s="401"/>
      <c r="K91" s="832"/>
      <c r="L91" s="401"/>
      <c r="M91" s="832"/>
      <c r="N91" s="401"/>
      <c r="O91" s="832"/>
      <c r="P91" s="426"/>
      <c r="Q91" s="832"/>
      <c r="R91" s="401"/>
      <c r="S91" s="832"/>
      <c r="T91" s="401"/>
      <c r="U91" s="832"/>
      <c r="V91" s="401"/>
      <c r="W91" s="832"/>
      <c r="X91" s="401"/>
      <c r="Y91" s="832"/>
      <c r="Z91" s="401"/>
      <c r="AA91" s="832"/>
      <c r="AB91" s="401"/>
      <c r="AC91" s="834"/>
      <c r="AD91" s="426"/>
      <c r="AE91" s="426"/>
      <c r="AF91" s="401"/>
      <c r="AG91" s="256"/>
      <c r="AH91" s="427"/>
      <c r="AI91" s="427"/>
      <c r="AJ91" s="427"/>
      <c r="AK91" s="266"/>
      <c r="AL91" s="4"/>
    </row>
    <row r="92" spans="1:38" ht="6" customHeight="1" x14ac:dyDescent="0.35">
      <c r="A92" s="269"/>
      <c r="B92" s="264"/>
      <c r="C92" s="512"/>
      <c r="D92" s="400"/>
      <c r="E92" s="244" t="s">
        <v>12</v>
      </c>
      <c r="F92" s="400"/>
      <c r="G92" s="244" t="s">
        <v>12</v>
      </c>
      <c r="H92" s="400"/>
      <c r="I92" s="244" t="s">
        <v>12</v>
      </c>
      <c r="J92" s="400"/>
      <c r="K92" s="244">
        <v>0</v>
      </c>
      <c r="L92" s="400"/>
      <c r="M92" s="244">
        <v>0</v>
      </c>
      <c r="N92" s="400"/>
      <c r="O92" s="244">
        <v>0</v>
      </c>
      <c r="P92" s="426"/>
      <c r="Q92" s="244">
        <v>0</v>
      </c>
      <c r="R92" s="400"/>
      <c r="S92" s="244">
        <v>0</v>
      </c>
      <c r="T92" s="400"/>
      <c r="U92" s="244">
        <v>0</v>
      </c>
      <c r="V92" s="400"/>
      <c r="W92" s="244">
        <v>0</v>
      </c>
      <c r="X92" s="400"/>
      <c r="Y92" s="244">
        <v>0</v>
      </c>
      <c r="Z92" s="400"/>
      <c r="AA92" s="244">
        <v>0</v>
      </c>
      <c r="AB92" s="418"/>
      <c r="AC92" s="244" t="s">
        <v>12</v>
      </c>
      <c r="AD92" s="426"/>
      <c r="AE92" s="426"/>
      <c r="AF92" s="401"/>
      <c r="AG92" s="256"/>
      <c r="AH92" s="427"/>
      <c r="AI92" s="427"/>
      <c r="AJ92" s="427"/>
      <c r="AK92" s="266"/>
      <c r="AL92" s="4"/>
    </row>
    <row r="93" spans="1:38" x14ac:dyDescent="0.35">
      <c r="A93" s="269"/>
      <c r="B93" s="448"/>
      <c r="C93" s="578" t="s">
        <v>231</v>
      </c>
      <c r="D93" s="401"/>
      <c r="E93" s="578" t="s">
        <v>65</v>
      </c>
      <c r="F93" s="401"/>
      <c r="G93" s="411" t="s">
        <v>68</v>
      </c>
      <c r="H93" s="401"/>
      <c r="I93" s="411" t="s">
        <v>57</v>
      </c>
      <c r="J93" s="401"/>
      <c r="K93" s="411" t="s">
        <v>170</v>
      </c>
      <c r="L93" s="401"/>
      <c r="M93" s="411" t="s">
        <v>391</v>
      </c>
      <c r="N93" s="401"/>
      <c r="O93" s="411" t="s">
        <v>197</v>
      </c>
      <c r="P93" s="411"/>
      <c r="Q93" s="420" t="s">
        <v>65</v>
      </c>
      <c r="R93" s="401"/>
      <c r="S93" s="411" t="s">
        <v>65</v>
      </c>
      <c r="T93" s="401"/>
      <c r="U93" s="411" t="s">
        <v>79</v>
      </c>
      <c r="V93" s="401"/>
      <c r="W93" s="411" t="s">
        <v>231</v>
      </c>
      <c r="X93" s="401"/>
      <c r="Y93" s="411" t="s">
        <v>391</v>
      </c>
      <c r="Z93" s="401"/>
      <c r="AA93" s="411" t="s">
        <v>65</v>
      </c>
      <c r="AB93" s="401"/>
      <c r="AC93" s="411" t="s">
        <v>126</v>
      </c>
      <c r="AD93" s="411"/>
      <c r="AE93" s="411"/>
      <c r="AF93" s="401"/>
      <c r="AG93" s="256"/>
      <c r="AH93" s="427"/>
      <c r="AI93" s="427"/>
      <c r="AJ93" s="427"/>
      <c r="AK93" s="266"/>
      <c r="AL93" s="4"/>
    </row>
    <row r="94" spans="1:38" s="257" customFormat="1" ht="14.25" customHeight="1" x14ac:dyDescent="0.35">
      <c r="A94" s="267"/>
      <c r="B94" s="267"/>
      <c r="C94" s="431"/>
      <c r="D94" s="10"/>
      <c r="E94" s="429" t="s">
        <v>58</v>
      </c>
      <c r="F94" s="10"/>
      <c r="G94" s="429" t="s">
        <v>58</v>
      </c>
      <c r="H94" s="402"/>
      <c r="I94" s="429" t="s">
        <v>58</v>
      </c>
      <c r="J94" s="402"/>
      <c r="K94" s="431"/>
      <c r="L94" s="402"/>
      <c r="M94" s="431"/>
      <c r="N94" s="402"/>
      <c r="O94" s="431"/>
      <c r="P94" s="431"/>
      <c r="Q94" s="449"/>
      <c r="R94" s="402"/>
      <c r="S94" s="838"/>
      <c r="T94" s="838"/>
      <c r="U94" s="451"/>
      <c r="V94" s="402"/>
      <c r="W94" s="402"/>
      <c r="X94" s="451"/>
      <c r="Y94" s="452"/>
      <c r="Z94" s="451"/>
      <c r="AA94" s="402"/>
      <c r="AB94" s="402"/>
      <c r="AC94" s="429" t="s">
        <v>74</v>
      </c>
      <c r="AD94" s="429"/>
      <c r="AE94" s="429"/>
      <c r="AG94" s="256"/>
      <c r="AH94" s="427"/>
      <c r="AI94" s="427"/>
      <c r="AJ94" s="427"/>
      <c r="AK94" s="270"/>
      <c r="AL94" s="10"/>
    </row>
    <row r="95" spans="1:38" s="257" customFormat="1" ht="14.25" customHeight="1" thickBot="1" x14ac:dyDescent="0.4">
      <c r="A95" s="267"/>
      <c r="B95" s="267"/>
      <c r="C95" s="10"/>
      <c r="D95" s="10"/>
      <c r="E95" s="429"/>
      <c r="F95" s="10"/>
      <c r="G95" s="429"/>
      <c r="H95" s="402"/>
      <c r="I95" s="429"/>
      <c r="J95" s="402"/>
      <c r="K95" s="431"/>
      <c r="L95" s="402"/>
      <c r="M95" s="431"/>
      <c r="N95" s="402"/>
      <c r="O95" s="431"/>
      <c r="P95" s="431"/>
      <c r="Q95" s="449"/>
      <c r="R95" s="402"/>
      <c r="S95" s="450"/>
      <c r="T95" s="450"/>
      <c r="U95" s="451"/>
      <c r="V95" s="402"/>
      <c r="W95" s="402"/>
      <c r="X95" s="451"/>
      <c r="Y95" s="452"/>
      <c r="Z95" s="451"/>
      <c r="AA95" s="402"/>
      <c r="AB95" s="402"/>
      <c r="AC95" s="429"/>
      <c r="AD95" s="429"/>
      <c r="AE95" s="429"/>
      <c r="AG95" s="256"/>
      <c r="AH95" s="427"/>
      <c r="AI95" s="427"/>
      <c r="AJ95" s="427"/>
      <c r="AK95" s="270"/>
      <c r="AL95" s="10"/>
    </row>
    <row r="96" spans="1:38" s="257" customFormat="1" ht="18" customHeight="1" thickBot="1" x14ac:dyDescent="0.4">
      <c r="A96" s="287"/>
      <c r="B96" s="826" t="s">
        <v>625</v>
      </c>
      <c r="C96" s="827"/>
      <c r="D96" s="827"/>
      <c r="E96" s="827"/>
      <c r="F96" s="827"/>
      <c r="G96" s="827"/>
      <c r="H96" s="827"/>
      <c r="I96" s="827"/>
      <c r="J96" s="827"/>
      <c r="K96" s="827"/>
      <c r="L96" s="827"/>
      <c r="M96" s="827"/>
      <c r="N96" s="827"/>
      <c r="O96" s="827"/>
      <c r="P96" s="827"/>
      <c r="Q96" s="827"/>
      <c r="R96" s="827"/>
      <c r="S96" s="827"/>
      <c r="T96" s="827"/>
      <c r="U96" s="827"/>
      <c r="V96" s="827"/>
      <c r="W96" s="827"/>
      <c r="X96" s="827"/>
      <c r="Y96" s="827"/>
      <c r="Z96" s="827"/>
      <c r="AA96" s="827"/>
      <c r="AB96" s="827"/>
      <c r="AC96" s="828"/>
      <c r="AD96" s="282"/>
      <c r="AE96" s="282"/>
      <c r="AF96" s="303"/>
      <c r="AG96" s="274"/>
      <c r="AH96" s="275"/>
      <c r="AI96" s="275"/>
      <c r="AJ96" s="275"/>
      <c r="AK96" s="276"/>
      <c r="AL96" s="10"/>
    </row>
    <row r="97" spans="1:38" s="257" customFormat="1" ht="15.75" customHeight="1" thickBot="1" x14ac:dyDescent="0.4">
      <c r="A97" s="304"/>
      <c r="B97" s="304"/>
      <c r="C97" s="305"/>
      <c r="D97" s="305"/>
      <c r="E97" s="306"/>
      <c r="F97" s="305"/>
      <c r="G97" s="306"/>
      <c r="H97" s="294"/>
      <c r="I97" s="306"/>
      <c r="J97" s="294"/>
      <c r="K97" s="292"/>
      <c r="L97" s="294"/>
      <c r="M97" s="292"/>
      <c r="N97" s="294"/>
      <c r="O97" s="292"/>
      <c r="P97" s="292"/>
      <c r="Q97" s="307"/>
      <c r="R97" s="294"/>
      <c r="S97" s="308"/>
      <c r="T97" s="308"/>
      <c r="U97" s="844" t="s">
        <v>653</v>
      </c>
      <c r="V97" s="845"/>
      <c r="W97" s="846"/>
      <c r="X97" s="309"/>
      <c r="Y97" s="310"/>
      <c r="Z97" s="309"/>
      <c r="AA97" s="294"/>
      <c r="AB97" s="294"/>
      <c r="AC97" s="306"/>
      <c r="AD97" s="306"/>
      <c r="AE97" s="306"/>
      <c r="AF97" s="311"/>
      <c r="AG97" s="261"/>
      <c r="AH97" s="262"/>
      <c r="AI97" s="262"/>
      <c r="AJ97" s="262"/>
      <c r="AK97" s="312"/>
      <c r="AL97" s="10"/>
    </row>
    <row r="98" spans="1:38" x14ac:dyDescent="0.35">
      <c r="A98" s="264"/>
      <c r="B98" s="264"/>
      <c r="C98" s="432" t="s">
        <v>631</v>
      </c>
      <c r="D98" s="402"/>
      <c r="E98" s="400"/>
      <c r="F98" s="401"/>
      <c r="G98" s="400"/>
      <c r="H98" s="402" t="s">
        <v>654</v>
      </c>
      <c r="I98" s="257"/>
      <c r="J98" s="453"/>
      <c r="K98" s="453"/>
      <c r="L98" s="454"/>
      <c r="M98" s="454"/>
      <c r="N98" s="454"/>
      <c r="O98" s="9"/>
      <c r="P98" s="9"/>
      <c r="Q98" s="455"/>
      <c r="R98" s="9"/>
      <c r="S98" s="9"/>
      <c r="T98" s="9"/>
      <c r="U98" s="313" t="s">
        <v>631</v>
      </c>
      <c r="V98" s="257"/>
      <c r="W98" s="314" t="s">
        <v>655</v>
      </c>
      <c r="X98" s="401"/>
      <c r="Y98" s="453"/>
      <c r="Z98" s="453"/>
      <c r="AA98" s="453"/>
      <c r="AB98" s="401"/>
      <c r="AC98" s="400"/>
      <c r="AD98" s="400"/>
      <c r="AE98" s="400"/>
      <c r="AF98" s="401"/>
      <c r="AG98" s="256"/>
      <c r="AH98" s="427"/>
      <c r="AI98" s="427"/>
      <c r="AJ98" s="427"/>
      <c r="AK98" s="266"/>
      <c r="AL98" s="4"/>
    </row>
    <row r="99" spans="1:38" x14ac:dyDescent="0.35">
      <c r="A99" s="264"/>
      <c r="B99" s="264"/>
      <c r="C99" s="411" t="s">
        <v>557</v>
      </c>
      <c r="D99" s="411"/>
      <c r="E99" s="411" t="s">
        <v>147</v>
      </c>
      <c r="F99" s="411"/>
      <c r="G99" s="411" t="s">
        <v>214</v>
      </c>
      <c r="H99" s="411"/>
      <c r="I99" s="411" t="s">
        <v>148</v>
      </c>
      <c r="J99" s="411"/>
      <c r="K99" s="411" t="s">
        <v>180</v>
      </c>
      <c r="L99" s="411"/>
      <c r="M99" s="411" t="s">
        <v>152</v>
      </c>
      <c r="N99" s="411"/>
      <c r="O99" s="411" t="s">
        <v>153</v>
      </c>
      <c r="P99" s="411"/>
      <c r="Q99" s="420" t="s">
        <v>154</v>
      </c>
      <c r="R99" s="411"/>
      <c r="S99" s="411" t="s">
        <v>227</v>
      </c>
      <c r="T99" s="411"/>
      <c r="U99" s="315" t="s">
        <v>656</v>
      </c>
      <c r="V99" s="411"/>
      <c r="W99" s="316" t="s">
        <v>657</v>
      </c>
      <c r="X99" s="411"/>
      <c r="Y99" s="411" t="s">
        <v>658</v>
      </c>
      <c r="Z99" s="411"/>
      <c r="AA99" s="411" t="s">
        <v>239</v>
      </c>
      <c r="AB99" s="411"/>
      <c r="AC99" s="411" t="s">
        <v>240</v>
      </c>
      <c r="AD99" s="411"/>
      <c r="AE99" s="411"/>
      <c r="AF99" s="401"/>
      <c r="AG99" s="265"/>
      <c r="AH99" s="435"/>
      <c r="AI99" s="435"/>
      <c r="AJ99" s="435"/>
      <c r="AK99" s="266"/>
      <c r="AL99" s="4"/>
    </row>
    <row r="100" spans="1:38" x14ac:dyDescent="0.35">
      <c r="A100" s="267"/>
      <c r="B100" s="269"/>
      <c r="C100" s="400">
        <v>0</v>
      </c>
      <c r="D100" s="400"/>
      <c r="E100" s="400">
        <v>0</v>
      </c>
      <c r="F100" s="400"/>
      <c r="G100" s="400">
        <v>0</v>
      </c>
      <c r="H100" s="400"/>
      <c r="I100" s="400">
        <v>0</v>
      </c>
      <c r="J100" s="400"/>
      <c r="K100" s="400">
        <v>0</v>
      </c>
      <c r="L100" s="400"/>
      <c r="M100" s="400">
        <v>0</v>
      </c>
      <c r="N100" s="400"/>
      <c r="O100" s="400">
        <v>0</v>
      </c>
      <c r="P100" s="400"/>
      <c r="Q100" s="422">
        <v>0</v>
      </c>
      <c r="R100" s="400"/>
      <c r="S100" s="400">
        <v>0</v>
      </c>
      <c r="T100" s="400"/>
      <c r="U100" s="269">
        <v>0</v>
      </c>
      <c r="V100" s="400"/>
      <c r="W100" s="317">
        <v>0</v>
      </c>
      <c r="X100" s="400"/>
      <c r="Y100" s="400">
        <v>0</v>
      </c>
      <c r="Z100" s="400"/>
      <c r="AA100" s="400">
        <v>0</v>
      </c>
      <c r="AB100" s="400"/>
      <c r="AC100" s="400">
        <v>0</v>
      </c>
      <c r="AD100" s="400"/>
      <c r="AE100" s="400"/>
      <c r="AF100" s="401"/>
      <c r="AG100" s="268"/>
      <c r="AH100" s="436"/>
      <c r="AI100" s="437"/>
      <c r="AJ100" s="437"/>
      <c r="AK100" s="266"/>
      <c r="AL100" s="4"/>
    </row>
    <row r="101" spans="1:38" s="254" customFormat="1" ht="15" thickBot="1" x14ac:dyDescent="0.4">
      <c r="A101" s="300">
        <v>95</v>
      </c>
      <c r="B101" s="300"/>
      <c r="C101" s="254">
        <v>96</v>
      </c>
      <c r="E101" s="254">
        <v>97</v>
      </c>
      <c r="G101" s="254">
        <v>98</v>
      </c>
      <c r="H101" s="444"/>
      <c r="I101" s="254">
        <v>99</v>
      </c>
      <c r="J101" s="444"/>
      <c r="K101" s="254">
        <v>100</v>
      </c>
      <c r="L101" s="444"/>
      <c r="M101" s="254">
        <v>101</v>
      </c>
      <c r="N101" s="444"/>
      <c r="O101" s="254">
        <v>102</v>
      </c>
      <c r="Q101" s="445">
        <v>103</v>
      </c>
      <c r="R101" s="444"/>
      <c r="S101" s="254">
        <v>104</v>
      </c>
      <c r="T101" s="444"/>
      <c r="U101" s="300">
        <v>105</v>
      </c>
      <c r="V101" s="444"/>
      <c r="W101" s="318">
        <v>106</v>
      </c>
      <c r="X101" s="444"/>
      <c r="Y101" s="254">
        <v>107</v>
      </c>
      <c r="Z101" s="444"/>
      <c r="AA101" s="254">
        <v>108</v>
      </c>
      <c r="AB101" s="444"/>
      <c r="AC101" s="254">
        <v>109</v>
      </c>
      <c r="AF101" s="444"/>
      <c r="AG101" s="301"/>
      <c r="AH101" s="446"/>
      <c r="AI101" s="447"/>
      <c r="AJ101" s="447"/>
      <c r="AK101" s="302"/>
      <c r="AL101" s="4"/>
    </row>
    <row r="102" spans="1:38" ht="15" thickBot="1" x14ac:dyDescent="0.4">
      <c r="A102" s="269"/>
      <c r="B102" s="359">
        <v>412</v>
      </c>
      <c r="C102" s="831"/>
      <c r="D102" s="414">
        <v>420</v>
      </c>
      <c r="E102" s="833" t="s">
        <v>12</v>
      </c>
      <c r="F102" s="414">
        <v>339</v>
      </c>
      <c r="G102" s="833" t="s">
        <v>12</v>
      </c>
      <c r="H102" s="414">
        <v>461</v>
      </c>
      <c r="I102" s="833" t="s">
        <v>12</v>
      </c>
      <c r="J102" s="414">
        <v>324.66000000000003</v>
      </c>
      <c r="K102" s="833" t="s">
        <v>12</v>
      </c>
      <c r="L102" s="414">
        <v>342</v>
      </c>
      <c r="M102" s="833" t="s">
        <v>12</v>
      </c>
      <c r="N102" s="414">
        <v>392</v>
      </c>
      <c r="O102" s="833" t="s">
        <v>12</v>
      </c>
      <c r="P102" s="414">
        <v>371</v>
      </c>
      <c r="Q102" s="833" t="s">
        <v>12</v>
      </c>
      <c r="R102" s="414">
        <v>335.58699999999999</v>
      </c>
      <c r="S102" s="833" t="s">
        <v>12</v>
      </c>
      <c r="T102" s="414">
        <v>421.97300000000001</v>
      </c>
      <c r="U102" s="833" t="s">
        <v>15</v>
      </c>
      <c r="V102" s="414">
        <v>330</v>
      </c>
      <c r="W102" s="842" t="s">
        <v>15</v>
      </c>
      <c r="X102" s="414">
        <v>474.91199999999998</v>
      </c>
      <c r="Y102" s="831"/>
      <c r="Z102" s="414">
        <v>321</v>
      </c>
      <c r="AA102" s="833" t="s">
        <v>12</v>
      </c>
      <c r="AB102" s="414">
        <v>400.55</v>
      </c>
      <c r="AC102" s="833" t="s">
        <v>12</v>
      </c>
      <c r="AD102" s="426"/>
      <c r="AE102" s="426"/>
      <c r="AF102" s="401"/>
      <c r="AG102" s="255">
        <v>12</v>
      </c>
      <c r="AH102" s="242">
        <v>7</v>
      </c>
      <c r="AI102" s="242">
        <v>12</v>
      </c>
      <c r="AJ102" s="577">
        <v>2</v>
      </c>
      <c r="AK102" s="319"/>
      <c r="AL102" s="4"/>
    </row>
    <row r="103" spans="1:38" x14ac:dyDescent="0.35">
      <c r="A103" s="269"/>
      <c r="B103" s="264"/>
      <c r="C103" s="832"/>
      <c r="D103" s="401"/>
      <c r="E103" s="834"/>
      <c r="F103" s="401"/>
      <c r="G103" s="834"/>
      <c r="H103" s="401"/>
      <c r="I103" s="834"/>
      <c r="J103" s="401"/>
      <c r="K103" s="834"/>
      <c r="L103" s="401"/>
      <c r="M103" s="834"/>
      <c r="N103" s="401"/>
      <c r="O103" s="834"/>
      <c r="P103" s="426"/>
      <c r="Q103" s="834"/>
      <c r="R103" s="401"/>
      <c r="S103" s="834"/>
      <c r="T103" s="401"/>
      <c r="U103" s="834"/>
      <c r="V103" s="401"/>
      <c r="W103" s="843"/>
      <c r="X103" s="401"/>
      <c r="Y103" s="832"/>
      <c r="Z103" s="401"/>
      <c r="AA103" s="834"/>
      <c r="AB103" s="401"/>
      <c r="AC103" s="834"/>
      <c r="AD103" s="426"/>
      <c r="AE103" s="426"/>
      <c r="AF103" s="401"/>
      <c r="AG103" s="256"/>
      <c r="AH103" s="427"/>
      <c r="AI103" s="427"/>
      <c r="AJ103" s="427"/>
      <c r="AK103" s="266"/>
      <c r="AL103" s="4"/>
    </row>
    <row r="104" spans="1:38" ht="6" customHeight="1" x14ac:dyDescent="0.35">
      <c r="A104" s="269"/>
      <c r="B104" s="264"/>
      <c r="C104" s="512"/>
      <c r="D104" s="400"/>
      <c r="E104" s="244" t="s">
        <v>12</v>
      </c>
      <c r="F104" s="400"/>
      <c r="G104" s="244" t="s">
        <v>12</v>
      </c>
      <c r="H104" s="400"/>
      <c r="I104" s="244" t="s">
        <v>12</v>
      </c>
      <c r="J104" s="400"/>
      <c r="K104" s="244" t="s">
        <v>12</v>
      </c>
      <c r="L104" s="400"/>
      <c r="M104" s="244" t="s">
        <v>12</v>
      </c>
      <c r="N104" s="400"/>
      <c r="O104" s="244">
        <v>0</v>
      </c>
      <c r="P104" s="426"/>
      <c r="Q104" s="244">
        <v>0</v>
      </c>
      <c r="R104" s="400"/>
      <c r="S104" s="244" t="s">
        <v>12</v>
      </c>
      <c r="T104" s="400"/>
      <c r="U104" s="320">
        <v>0</v>
      </c>
      <c r="V104" s="400"/>
      <c r="W104" s="321">
        <v>0</v>
      </c>
      <c r="X104" s="400"/>
      <c r="Y104" s="244">
        <v>0</v>
      </c>
      <c r="Z104" s="400"/>
      <c r="AA104" s="244">
        <v>0</v>
      </c>
      <c r="AB104" s="418"/>
      <c r="AC104" s="244">
        <v>0</v>
      </c>
      <c r="AD104" s="426"/>
      <c r="AE104" s="426"/>
      <c r="AF104" s="401"/>
      <c r="AG104" s="256"/>
      <c r="AH104" s="427"/>
      <c r="AI104" s="427"/>
      <c r="AJ104" s="427"/>
      <c r="AK104" s="266"/>
      <c r="AL104" s="4"/>
    </row>
    <row r="105" spans="1:38" ht="15" thickBot="1" x14ac:dyDescent="0.4">
      <c r="A105" s="300"/>
      <c r="B105" s="456"/>
      <c r="C105" s="411" t="s">
        <v>57</v>
      </c>
      <c r="D105" s="401"/>
      <c r="E105" s="411" t="s">
        <v>79</v>
      </c>
      <c r="F105" s="401"/>
      <c r="G105" s="411" t="s">
        <v>77</v>
      </c>
      <c r="H105" s="401"/>
      <c r="I105" s="411" t="s">
        <v>57</v>
      </c>
      <c r="J105" s="401"/>
      <c r="K105" s="411" t="s">
        <v>181</v>
      </c>
      <c r="L105" s="401"/>
      <c r="M105" s="578" t="s">
        <v>65</v>
      </c>
      <c r="N105" s="401"/>
      <c r="O105" s="578" t="s">
        <v>65</v>
      </c>
      <c r="P105" s="411"/>
      <c r="Q105" s="420" t="s">
        <v>63</v>
      </c>
      <c r="R105" s="401"/>
      <c r="S105" s="411" t="s">
        <v>228</v>
      </c>
      <c r="T105" s="401"/>
      <c r="U105" s="322" t="s">
        <v>206</v>
      </c>
      <c r="V105" s="249"/>
      <c r="W105" s="323" t="s">
        <v>659</v>
      </c>
      <c r="X105" s="401"/>
      <c r="Y105" s="411" t="s">
        <v>181</v>
      </c>
      <c r="Z105" s="401"/>
      <c r="AA105" s="411" t="s">
        <v>65</v>
      </c>
      <c r="AB105" s="401"/>
      <c r="AC105" s="411" t="s">
        <v>65</v>
      </c>
      <c r="AD105" s="411"/>
      <c r="AE105" s="411"/>
      <c r="AG105" s="280"/>
      <c r="AH105" s="442"/>
      <c r="AI105" s="442"/>
      <c r="AJ105" s="442"/>
      <c r="AK105" s="302"/>
      <c r="AL105" s="4"/>
    </row>
    <row r="106" spans="1:38" s="257" customFormat="1" x14ac:dyDescent="0.35">
      <c r="A106" s="267"/>
      <c r="B106" s="267"/>
      <c r="C106" s="429" t="s">
        <v>634</v>
      </c>
      <c r="D106" s="428"/>
      <c r="E106" s="429" t="s">
        <v>74</v>
      </c>
      <c r="F106" s="429"/>
      <c r="G106" s="429" t="s">
        <v>74</v>
      </c>
      <c r="H106" s="402"/>
      <c r="I106" s="429" t="s">
        <v>74</v>
      </c>
      <c r="J106" s="429"/>
      <c r="K106" s="429" t="s">
        <v>74</v>
      </c>
      <c r="L106" s="429"/>
      <c r="M106" s="429" t="s">
        <v>74</v>
      </c>
      <c r="N106" s="402"/>
      <c r="O106" s="429" t="s">
        <v>74</v>
      </c>
      <c r="P106" s="429"/>
      <c r="Q106" s="430" t="s">
        <v>101</v>
      </c>
      <c r="R106" s="429"/>
      <c r="S106" s="429" t="s">
        <v>74</v>
      </c>
      <c r="T106" s="428"/>
      <c r="U106" s="428" t="s">
        <v>634</v>
      </c>
      <c r="V106" s="428"/>
      <c r="W106" s="428" t="s">
        <v>634</v>
      </c>
      <c r="X106" s="428"/>
      <c r="Y106" s="428"/>
      <c r="Z106" s="428"/>
      <c r="AA106" s="429" t="s">
        <v>74</v>
      </c>
      <c r="AC106" s="429" t="s">
        <v>74</v>
      </c>
      <c r="AD106" s="429"/>
      <c r="AE106" s="429"/>
      <c r="AF106" s="402"/>
      <c r="AG106" s="256"/>
      <c r="AH106" s="427"/>
      <c r="AI106" s="427"/>
      <c r="AJ106" s="427"/>
      <c r="AK106" s="270"/>
      <c r="AL106" s="10"/>
    </row>
    <row r="107" spans="1:38" s="257" customFormat="1" ht="15" thickBot="1" x14ac:dyDescent="0.4">
      <c r="A107" s="267"/>
      <c r="B107" s="267"/>
      <c r="C107" s="429"/>
      <c r="D107" s="428"/>
      <c r="E107" s="429"/>
      <c r="F107" s="429"/>
      <c r="G107" s="429"/>
      <c r="H107" s="402"/>
      <c r="I107" s="429"/>
      <c r="J107" s="429"/>
      <c r="K107" s="429"/>
      <c r="L107" s="429"/>
      <c r="M107" s="429" t="s">
        <v>634</v>
      </c>
      <c r="N107" s="402"/>
      <c r="O107" s="429"/>
      <c r="P107" s="429"/>
      <c r="Q107" s="430"/>
      <c r="R107" s="429"/>
      <c r="S107" s="429"/>
      <c r="T107" s="428"/>
      <c r="U107" s="428"/>
      <c r="V107" s="428"/>
      <c r="W107" s="428"/>
      <c r="X107" s="428"/>
      <c r="Y107" s="428"/>
      <c r="Z107" s="428"/>
      <c r="AA107" s="428"/>
      <c r="AC107" s="428"/>
      <c r="AD107" s="428"/>
      <c r="AE107" s="428"/>
      <c r="AF107" s="402"/>
      <c r="AG107" s="256"/>
      <c r="AH107" s="427"/>
      <c r="AI107" s="427"/>
      <c r="AJ107" s="427"/>
      <c r="AK107" s="270"/>
      <c r="AL107" s="10"/>
    </row>
    <row r="108" spans="1:38" s="257" customFormat="1" ht="15" thickBot="1" x14ac:dyDescent="0.4">
      <c r="A108" s="287"/>
      <c r="B108" s="826" t="s">
        <v>625</v>
      </c>
      <c r="C108" s="827"/>
      <c r="D108" s="827"/>
      <c r="E108" s="827"/>
      <c r="F108" s="827"/>
      <c r="G108" s="827"/>
      <c r="H108" s="827"/>
      <c r="I108" s="827"/>
      <c r="J108" s="827"/>
      <c r="K108" s="827"/>
      <c r="L108" s="827"/>
      <c r="M108" s="827"/>
      <c r="N108" s="827"/>
      <c r="O108" s="827"/>
      <c r="P108" s="827"/>
      <c r="Q108" s="827"/>
      <c r="R108" s="827"/>
      <c r="S108" s="827"/>
      <c r="T108" s="827"/>
      <c r="U108" s="827"/>
      <c r="V108" s="827"/>
      <c r="W108" s="827"/>
      <c r="X108" s="827"/>
      <c r="Y108" s="827"/>
      <c r="Z108" s="827"/>
      <c r="AA108" s="827"/>
      <c r="AB108" s="827"/>
      <c r="AC108" s="828"/>
      <c r="AD108" s="282"/>
      <c r="AE108" s="282"/>
      <c r="AF108" s="273"/>
      <c r="AG108" s="274"/>
      <c r="AH108" s="275"/>
      <c r="AI108" s="275"/>
      <c r="AJ108" s="275"/>
      <c r="AK108" s="276"/>
      <c r="AL108" s="10"/>
    </row>
    <row r="109" spans="1:38" ht="15" thickBot="1" x14ac:dyDescent="0.4">
      <c r="A109" s="277"/>
      <c r="B109" s="277"/>
      <c r="C109" s="259"/>
      <c r="D109" s="258"/>
      <c r="E109" s="259"/>
      <c r="F109" s="258"/>
      <c r="G109" s="324"/>
      <c r="H109" s="309"/>
      <c r="I109" s="309"/>
      <c r="J109" s="309"/>
      <c r="K109" s="309"/>
      <c r="L109" s="309"/>
      <c r="M109" s="309"/>
      <c r="N109" s="258"/>
      <c r="O109" s="844" t="s">
        <v>653</v>
      </c>
      <c r="P109" s="845"/>
      <c r="Q109" s="846"/>
      <c r="R109" s="296"/>
      <c r="S109" s="296"/>
      <c r="T109" s="296"/>
      <c r="U109" s="296"/>
      <c r="V109" s="296"/>
      <c r="W109" s="296"/>
      <c r="X109" s="296"/>
      <c r="Y109" s="296"/>
      <c r="Z109" s="296"/>
      <c r="AA109" s="296"/>
      <c r="AB109" s="294" t="s">
        <v>660</v>
      </c>
      <c r="AC109" s="259"/>
      <c r="AD109" s="259"/>
      <c r="AE109" s="259"/>
      <c r="AF109" s="258"/>
      <c r="AG109" s="261"/>
      <c r="AH109" s="262"/>
      <c r="AI109" s="262"/>
      <c r="AJ109" s="262"/>
      <c r="AK109" s="263"/>
      <c r="AL109" s="4"/>
    </row>
    <row r="110" spans="1:38" x14ac:dyDescent="0.35">
      <c r="A110" s="264"/>
      <c r="B110" s="264"/>
      <c r="C110" s="400"/>
      <c r="D110" s="401"/>
      <c r="E110" s="400"/>
      <c r="F110" s="401"/>
      <c r="H110" s="451"/>
      <c r="I110" s="451"/>
      <c r="J110" s="451"/>
      <c r="K110" s="451"/>
      <c r="L110" s="451"/>
      <c r="M110" s="451"/>
      <c r="N110" s="401"/>
      <c r="O110" s="313" t="s">
        <v>655</v>
      </c>
      <c r="P110" s="432"/>
      <c r="Q110" s="325" t="s">
        <v>631</v>
      </c>
      <c r="R110" s="453"/>
      <c r="S110" s="453"/>
      <c r="T110" s="453"/>
      <c r="U110" s="453"/>
      <c r="V110" s="453"/>
      <c r="W110" s="453"/>
      <c r="X110" s="453"/>
      <c r="Y110" s="453"/>
      <c r="Z110" s="453"/>
      <c r="AA110" s="453"/>
      <c r="AB110" s="402"/>
      <c r="AC110" s="400"/>
      <c r="AD110" s="400"/>
      <c r="AE110" s="400"/>
      <c r="AF110" s="401"/>
      <c r="AG110" s="256"/>
      <c r="AH110" s="427"/>
      <c r="AI110" s="427"/>
      <c r="AJ110" s="427"/>
      <c r="AK110" s="266"/>
      <c r="AL110" s="4"/>
    </row>
    <row r="111" spans="1:38" x14ac:dyDescent="0.35">
      <c r="A111" s="264"/>
      <c r="B111" s="264"/>
      <c r="C111" s="411" t="s">
        <v>238</v>
      </c>
      <c r="D111" s="411"/>
      <c r="E111" s="411" t="s">
        <v>241</v>
      </c>
      <c r="F111" s="411"/>
      <c r="G111" s="411" t="s">
        <v>208</v>
      </c>
      <c r="H111" s="411"/>
      <c r="I111" s="411" t="s">
        <v>213</v>
      </c>
      <c r="J111" s="411"/>
      <c r="K111" s="411" t="s">
        <v>209</v>
      </c>
      <c r="L111" s="411"/>
      <c r="M111" s="411" t="s">
        <v>429</v>
      </c>
      <c r="N111" s="411"/>
      <c r="O111" s="315" t="s">
        <v>661</v>
      </c>
      <c r="P111" s="411"/>
      <c r="Q111" s="326" t="s">
        <v>662</v>
      </c>
      <c r="R111" s="411"/>
      <c r="S111" s="411" t="s">
        <v>27</v>
      </c>
      <c r="T111" s="411"/>
      <c r="U111" s="411" t="s">
        <v>245</v>
      </c>
      <c r="V111" s="411"/>
      <c r="W111" s="411" t="s">
        <v>250</v>
      </c>
      <c r="X111" s="411"/>
      <c r="Y111" s="411" t="s">
        <v>258</v>
      </c>
      <c r="Z111" s="411"/>
      <c r="AA111" s="411" t="s">
        <v>443</v>
      </c>
      <c r="AB111" s="411"/>
      <c r="AC111" s="411" t="s">
        <v>155</v>
      </c>
      <c r="AD111" s="411"/>
      <c r="AE111" s="411"/>
      <c r="AF111" s="401"/>
      <c r="AG111" s="265"/>
      <c r="AH111" s="435"/>
      <c r="AI111" s="435"/>
      <c r="AJ111" s="435"/>
      <c r="AK111" s="266"/>
      <c r="AL111" s="4"/>
    </row>
    <row r="112" spans="1:38" x14ac:dyDescent="0.35">
      <c r="A112" s="267"/>
      <c r="B112" s="269"/>
      <c r="C112" s="400">
        <v>0</v>
      </c>
      <c r="D112" s="400"/>
      <c r="E112" s="400">
        <v>0</v>
      </c>
      <c r="F112" s="400"/>
      <c r="G112" s="400">
        <v>0</v>
      </c>
      <c r="H112" s="400"/>
      <c r="I112" s="400">
        <v>0</v>
      </c>
      <c r="J112" s="400"/>
      <c r="K112" s="400">
        <v>0</v>
      </c>
      <c r="L112" s="400"/>
      <c r="M112" s="400">
        <v>0</v>
      </c>
      <c r="N112" s="400"/>
      <c r="O112" s="269">
        <v>0</v>
      </c>
      <c r="P112" s="400"/>
      <c r="Q112" s="327">
        <v>0</v>
      </c>
      <c r="R112" s="400"/>
      <c r="S112" s="400">
        <v>0</v>
      </c>
      <c r="T112" s="400"/>
      <c r="U112" s="400">
        <v>0</v>
      </c>
      <c r="V112" s="400"/>
      <c r="W112" s="400">
        <v>0</v>
      </c>
      <c r="X112" s="400"/>
      <c r="Y112" s="400">
        <v>0</v>
      </c>
      <c r="Z112" s="400"/>
      <c r="AA112" s="400">
        <v>0</v>
      </c>
      <c r="AB112" s="400"/>
      <c r="AC112" s="400">
        <v>0</v>
      </c>
      <c r="AD112" s="400"/>
      <c r="AE112" s="400"/>
      <c r="AF112" s="401"/>
      <c r="AG112" s="268"/>
      <c r="AH112" s="436"/>
      <c r="AI112" s="437"/>
      <c r="AJ112" s="437"/>
      <c r="AK112" s="266"/>
      <c r="AL112" s="4"/>
    </row>
    <row r="113" spans="1:38" s="254" customFormat="1" ht="15" thickBot="1" x14ac:dyDescent="0.4">
      <c r="A113" s="300">
        <v>109</v>
      </c>
      <c r="B113" s="300"/>
      <c r="C113" s="254">
        <v>110</v>
      </c>
      <c r="E113" s="254">
        <v>111</v>
      </c>
      <c r="G113" s="254">
        <v>112</v>
      </c>
      <c r="I113" s="254">
        <v>113</v>
      </c>
      <c r="K113" s="254">
        <v>114</v>
      </c>
      <c r="M113" s="254">
        <v>115</v>
      </c>
      <c r="O113" s="300">
        <v>116</v>
      </c>
      <c r="Q113" s="328">
        <v>117</v>
      </c>
      <c r="S113" s="254">
        <v>118</v>
      </c>
      <c r="U113" s="254">
        <v>119</v>
      </c>
      <c r="W113" s="254">
        <v>120</v>
      </c>
      <c r="Y113" s="254">
        <v>121</v>
      </c>
      <c r="AA113" s="254">
        <v>122</v>
      </c>
      <c r="AC113" s="254">
        <v>123</v>
      </c>
      <c r="AG113" s="301"/>
      <c r="AH113" s="446"/>
      <c r="AI113" s="447"/>
      <c r="AJ113" s="447"/>
      <c r="AK113" s="302"/>
      <c r="AL113" s="278"/>
    </row>
    <row r="114" spans="1:38" ht="15" thickBot="1" x14ac:dyDescent="0.4">
      <c r="A114" s="269"/>
      <c r="B114" s="359">
        <v>342</v>
      </c>
      <c r="C114" s="833" t="s">
        <v>12</v>
      </c>
      <c r="D114" s="414">
        <v>280</v>
      </c>
      <c r="E114" s="833" t="s">
        <v>12</v>
      </c>
      <c r="F114" s="414">
        <v>387.99599999999998</v>
      </c>
      <c r="G114" s="833" t="s">
        <v>12</v>
      </c>
      <c r="H114" s="414">
        <v>319</v>
      </c>
      <c r="I114" s="833" t="s">
        <v>12</v>
      </c>
      <c r="J114" s="414">
        <v>429.45299999999997</v>
      </c>
      <c r="K114" s="833" t="s">
        <v>12</v>
      </c>
      <c r="L114" s="414">
        <v>484.387</v>
      </c>
      <c r="M114" s="831"/>
      <c r="N114" s="414">
        <v>372.19400000000002</v>
      </c>
      <c r="O114" s="833" t="s">
        <v>15</v>
      </c>
      <c r="P114" s="414">
        <v>552.22299999999996</v>
      </c>
      <c r="Q114" s="833" t="s">
        <v>15</v>
      </c>
      <c r="R114" s="414">
        <v>396.82299999999998</v>
      </c>
      <c r="S114" s="833" t="s">
        <v>12</v>
      </c>
      <c r="T114" s="414">
        <v>357.99599999999998</v>
      </c>
      <c r="U114" s="833" t="s">
        <v>12</v>
      </c>
      <c r="V114" s="414">
        <v>401</v>
      </c>
      <c r="W114" s="823" t="s">
        <v>12</v>
      </c>
      <c r="X114" s="414">
        <v>395.00900000000001</v>
      </c>
      <c r="Y114" s="823" t="s">
        <v>12</v>
      </c>
      <c r="Z114" s="414">
        <v>445.37900000000002</v>
      </c>
      <c r="AA114" s="831"/>
      <c r="AB114" s="414">
        <v>396.995</v>
      </c>
      <c r="AC114" s="833" t="s">
        <v>12</v>
      </c>
      <c r="AD114" s="426"/>
      <c r="AE114" s="426"/>
      <c r="AF114" s="401"/>
      <c r="AG114" s="255">
        <v>12</v>
      </c>
      <c r="AH114" s="242">
        <v>3</v>
      </c>
      <c r="AI114" s="242">
        <v>12</v>
      </c>
      <c r="AJ114" s="577">
        <v>3</v>
      </c>
      <c r="AK114" s="319"/>
      <c r="AL114" s="4"/>
    </row>
    <row r="115" spans="1:38" ht="15" thickBot="1" x14ac:dyDescent="0.4">
      <c r="A115" s="269"/>
      <c r="B115" s="264"/>
      <c r="C115" s="834"/>
      <c r="D115" s="401"/>
      <c r="E115" s="834"/>
      <c r="F115" s="401"/>
      <c r="G115" s="834"/>
      <c r="H115" s="401"/>
      <c r="I115" s="834"/>
      <c r="J115" s="401"/>
      <c r="K115" s="834"/>
      <c r="L115" s="401"/>
      <c r="M115" s="832"/>
      <c r="N115" s="401"/>
      <c r="O115" s="834"/>
      <c r="P115" s="426"/>
      <c r="Q115" s="834"/>
      <c r="R115" s="401"/>
      <c r="S115" s="834"/>
      <c r="T115" s="401"/>
      <c r="U115" s="834"/>
      <c r="V115" s="401"/>
      <c r="W115" s="834"/>
      <c r="X115" s="401"/>
      <c r="Y115" s="834"/>
      <c r="Z115" s="401"/>
      <c r="AA115" s="841"/>
      <c r="AB115" s="401"/>
      <c r="AC115" s="840"/>
      <c r="AD115" s="426"/>
      <c r="AE115" s="426"/>
      <c r="AF115" s="401"/>
      <c r="AG115" s="256"/>
      <c r="AH115" s="427"/>
      <c r="AI115" s="427"/>
      <c r="AJ115" s="427"/>
      <c r="AK115" s="266"/>
      <c r="AL115" s="4"/>
    </row>
    <row r="116" spans="1:38" ht="6" customHeight="1" x14ac:dyDescent="0.35">
      <c r="A116" s="269"/>
      <c r="B116" s="264"/>
      <c r="C116" s="244">
        <v>0</v>
      </c>
      <c r="D116" s="400"/>
      <c r="E116" s="329" t="s">
        <v>12</v>
      </c>
      <c r="F116" s="400"/>
      <c r="G116" s="568"/>
      <c r="H116" s="400"/>
      <c r="I116" s="329">
        <v>0</v>
      </c>
      <c r="J116" s="400"/>
      <c r="K116" s="329" t="s">
        <v>12</v>
      </c>
      <c r="L116" s="400"/>
      <c r="M116" s="329">
        <v>0</v>
      </c>
      <c r="N116" s="400"/>
      <c r="O116" s="320">
        <v>0</v>
      </c>
      <c r="P116" s="426"/>
      <c r="Q116" s="321">
        <v>0</v>
      </c>
      <c r="R116" s="400"/>
      <c r="S116" s="244">
        <v>0</v>
      </c>
      <c r="T116" s="400"/>
      <c r="U116" s="244">
        <v>0</v>
      </c>
      <c r="V116" s="400"/>
      <c r="W116" s="244">
        <v>0</v>
      </c>
      <c r="X116" s="400"/>
      <c r="Y116" s="244">
        <v>0</v>
      </c>
      <c r="Z116" s="400"/>
      <c r="AA116" s="244">
        <v>0</v>
      </c>
      <c r="AB116" s="418"/>
      <c r="AC116" s="244">
        <v>0</v>
      </c>
      <c r="AD116" s="426"/>
      <c r="AE116" s="426"/>
      <c r="AF116" s="401"/>
      <c r="AG116" s="256"/>
      <c r="AH116" s="427"/>
      <c r="AI116" s="427"/>
      <c r="AJ116" s="427"/>
      <c r="AK116" s="266"/>
      <c r="AL116" s="4"/>
    </row>
    <row r="117" spans="1:38" ht="15" thickBot="1" x14ac:dyDescent="0.4">
      <c r="A117" s="300"/>
      <c r="B117" s="456"/>
      <c r="C117" s="411" t="s">
        <v>65</v>
      </c>
      <c r="D117" s="401"/>
      <c r="E117" s="411" t="s">
        <v>126</v>
      </c>
      <c r="F117" s="401"/>
      <c r="G117" s="411" t="s">
        <v>65</v>
      </c>
      <c r="H117" s="401"/>
      <c r="I117" s="411" t="s">
        <v>68</v>
      </c>
      <c r="J117" s="401"/>
      <c r="K117" s="411" t="s">
        <v>210</v>
      </c>
      <c r="L117" s="401"/>
      <c r="M117" s="411" t="s">
        <v>197</v>
      </c>
      <c r="N117" s="401"/>
      <c r="O117" s="322" t="s">
        <v>401</v>
      </c>
      <c r="P117" s="330"/>
      <c r="Q117" s="331" t="s">
        <v>132</v>
      </c>
      <c r="R117" s="401"/>
      <c r="S117" s="411" t="s">
        <v>181</v>
      </c>
      <c r="T117" s="401"/>
      <c r="U117" s="578" t="s">
        <v>77</v>
      </c>
      <c r="V117" s="401"/>
      <c r="W117" s="578" t="s">
        <v>57</v>
      </c>
      <c r="X117" s="401"/>
      <c r="Y117" s="411" t="s">
        <v>57</v>
      </c>
      <c r="Z117" s="401"/>
      <c r="AA117" s="411" t="s">
        <v>123</v>
      </c>
      <c r="AB117" s="401"/>
      <c r="AC117" s="578" t="s">
        <v>77</v>
      </c>
      <c r="AD117" s="411"/>
      <c r="AE117" s="411"/>
      <c r="AG117" s="280"/>
      <c r="AH117" s="442"/>
      <c r="AI117" s="442"/>
      <c r="AJ117" s="442"/>
      <c r="AK117" s="302"/>
      <c r="AL117" s="4"/>
    </row>
    <row r="118" spans="1:38" s="257" customFormat="1" x14ac:dyDescent="0.35">
      <c r="A118" s="267"/>
      <c r="B118" s="267"/>
      <c r="C118" s="429" t="s">
        <v>58</v>
      </c>
      <c r="D118" s="402"/>
      <c r="E118" s="429" t="s">
        <v>58</v>
      </c>
      <c r="F118" s="402"/>
      <c r="G118" s="429" t="s">
        <v>58</v>
      </c>
      <c r="H118" s="402"/>
      <c r="I118" s="429" t="s">
        <v>58</v>
      </c>
      <c r="J118" s="429"/>
      <c r="K118" s="429" t="s">
        <v>58</v>
      </c>
      <c r="L118" s="428"/>
      <c r="M118" s="429"/>
      <c r="N118" s="428"/>
      <c r="O118" s="428" t="s">
        <v>634</v>
      </c>
      <c r="P118" s="428"/>
      <c r="Q118" s="428" t="s">
        <v>634</v>
      </c>
      <c r="R118" s="428"/>
      <c r="S118" s="429" t="s">
        <v>74</v>
      </c>
      <c r="T118" s="428"/>
      <c r="U118" s="429" t="s">
        <v>74</v>
      </c>
      <c r="V118" s="402"/>
      <c r="W118" s="429" t="s">
        <v>74</v>
      </c>
      <c r="X118" s="428"/>
      <c r="Y118" s="429" t="s">
        <v>74</v>
      </c>
      <c r="Z118" s="428"/>
      <c r="AA118" s="429"/>
      <c r="AB118" s="428"/>
      <c r="AC118" s="429" t="s">
        <v>74</v>
      </c>
      <c r="AD118" s="429"/>
      <c r="AE118" s="429"/>
      <c r="AF118" s="402"/>
      <c r="AG118" s="256"/>
      <c r="AH118" s="427"/>
      <c r="AI118" s="427"/>
      <c r="AJ118" s="427"/>
      <c r="AK118" s="270"/>
      <c r="AL118" s="10"/>
    </row>
    <row r="119" spans="1:38" s="257" customFormat="1" ht="15" thickBot="1" x14ac:dyDescent="0.4">
      <c r="A119" s="267"/>
      <c r="B119" s="267"/>
      <c r="C119" s="428"/>
      <c r="D119" s="402"/>
      <c r="E119" s="428"/>
      <c r="F119" s="402"/>
      <c r="G119" s="428"/>
      <c r="H119" s="402"/>
      <c r="I119" s="428"/>
      <c r="J119" s="428"/>
      <c r="K119" s="428"/>
      <c r="L119" s="428"/>
      <c r="M119" s="428"/>
      <c r="N119" s="428"/>
      <c r="O119" s="428"/>
      <c r="P119" s="428"/>
      <c r="Q119" s="455"/>
      <c r="R119" s="428"/>
      <c r="S119" s="429"/>
      <c r="T119" s="428"/>
      <c r="U119" s="429"/>
      <c r="V119" s="402"/>
      <c r="W119" s="429"/>
      <c r="X119" s="429"/>
      <c r="Y119" s="428" t="s">
        <v>634</v>
      </c>
      <c r="Z119" s="428"/>
      <c r="AA119" s="428"/>
      <c r="AB119" s="428"/>
      <c r="AC119" s="429"/>
      <c r="AD119" s="429"/>
      <c r="AE119" s="429"/>
      <c r="AF119" s="402"/>
      <c r="AG119" s="256"/>
      <c r="AH119" s="427"/>
      <c r="AI119" s="427"/>
      <c r="AJ119" s="427"/>
      <c r="AK119" s="270"/>
      <c r="AL119" s="10"/>
    </row>
    <row r="120" spans="1:38" s="257" customFormat="1" ht="15" thickBot="1" x14ac:dyDescent="0.4">
      <c r="A120" s="287"/>
      <c r="B120" s="826" t="s">
        <v>625</v>
      </c>
      <c r="C120" s="827"/>
      <c r="D120" s="827"/>
      <c r="E120" s="827"/>
      <c r="F120" s="827"/>
      <c r="G120" s="827"/>
      <c r="H120" s="827"/>
      <c r="I120" s="827"/>
      <c r="J120" s="827"/>
      <c r="K120" s="827"/>
      <c r="L120" s="827"/>
      <c r="M120" s="827"/>
      <c r="N120" s="827"/>
      <c r="O120" s="827"/>
      <c r="P120" s="827"/>
      <c r="Q120" s="827"/>
      <c r="R120" s="827"/>
      <c r="S120" s="827"/>
      <c r="T120" s="827"/>
      <c r="U120" s="827"/>
      <c r="V120" s="827"/>
      <c r="W120" s="827"/>
      <c r="X120" s="827"/>
      <c r="Y120" s="827"/>
      <c r="Z120" s="827"/>
      <c r="AA120" s="827"/>
      <c r="AB120" s="827"/>
      <c r="AC120" s="828"/>
      <c r="AD120" s="282"/>
      <c r="AE120" s="282"/>
      <c r="AF120" s="273"/>
      <c r="AG120" s="274"/>
      <c r="AH120" s="275"/>
      <c r="AI120" s="275"/>
      <c r="AJ120" s="275"/>
      <c r="AK120" s="276"/>
      <c r="AL120" s="10"/>
    </row>
    <row r="121" spans="1:38" ht="15" thickBot="1" x14ac:dyDescent="0.4">
      <c r="A121" s="277"/>
      <c r="B121" s="277"/>
      <c r="C121" s="259"/>
      <c r="D121" s="258"/>
      <c r="E121" s="299"/>
      <c r="F121" s="258"/>
      <c r="G121" s="259"/>
      <c r="H121" s="332"/>
      <c r="I121" s="332"/>
      <c r="J121" s="258"/>
      <c r="K121" s="305"/>
      <c r="L121" s="333"/>
      <c r="M121" s="333"/>
      <c r="N121" s="333"/>
      <c r="O121" s="333"/>
      <c r="P121" s="333"/>
      <c r="Q121" s="844" t="s">
        <v>653</v>
      </c>
      <c r="R121" s="845"/>
      <c r="S121" s="845"/>
      <c r="T121" s="845"/>
      <c r="U121" s="845"/>
      <c r="V121" s="845"/>
      <c r="W121" s="845"/>
      <c r="X121" s="845"/>
      <c r="Y121" s="846"/>
      <c r="Z121" s="294"/>
      <c r="AA121" s="334"/>
      <c r="AB121" s="334"/>
      <c r="AC121" s="847"/>
      <c r="AD121" s="847"/>
      <c r="AE121" s="847"/>
      <c r="AF121" s="847"/>
      <c r="AG121" s="261"/>
      <c r="AH121" s="262"/>
      <c r="AI121" s="262"/>
      <c r="AJ121" s="262"/>
      <c r="AK121" s="263"/>
      <c r="AL121" s="4"/>
    </row>
    <row r="122" spans="1:38" x14ac:dyDescent="0.35">
      <c r="A122" s="264"/>
      <c r="B122" s="456"/>
      <c r="C122" s="254"/>
      <c r="E122" s="457"/>
      <c r="G122" s="458" t="s">
        <v>663</v>
      </c>
      <c r="H122" s="459"/>
      <c r="I122" s="459"/>
      <c r="K122" s="10" t="s">
        <v>631</v>
      </c>
      <c r="L122" s="9"/>
      <c r="M122" s="10" t="s">
        <v>631</v>
      </c>
      <c r="N122" s="9"/>
      <c r="O122" s="9" t="s">
        <v>655</v>
      </c>
      <c r="P122" s="9"/>
      <c r="Q122" s="335"/>
      <c r="R122" s="10"/>
      <c r="S122" s="10" t="s">
        <v>631</v>
      </c>
      <c r="T122" s="428"/>
      <c r="U122" s="10" t="s">
        <v>631</v>
      </c>
      <c r="V122" s="10"/>
      <c r="W122" s="10"/>
      <c r="X122" s="10"/>
      <c r="Y122" s="336"/>
      <c r="Z122" s="257"/>
      <c r="AA122" s="460"/>
      <c r="AB122" s="460"/>
      <c r="AC122" s="441"/>
      <c r="AD122" s="441"/>
      <c r="AE122" s="441"/>
      <c r="AF122" s="441"/>
      <c r="AG122" s="256"/>
      <c r="AH122" s="427"/>
      <c r="AI122" s="427"/>
      <c r="AJ122" s="427"/>
      <c r="AK122" s="266"/>
      <c r="AL122" s="4"/>
    </row>
    <row r="123" spans="1:38" x14ac:dyDescent="0.35">
      <c r="A123" s="264"/>
      <c r="B123" s="264"/>
      <c r="C123" s="411" t="s">
        <v>444</v>
      </c>
      <c r="D123" s="411"/>
      <c r="E123" s="411" t="s">
        <v>664</v>
      </c>
      <c r="F123" s="411"/>
      <c r="G123" s="411" t="s">
        <v>665</v>
      </c>
      <c r="H123" s="411"/>
      <c r="I123" s="411" t="s">
        <v>264</v>
      </c>
      <c r="J123" s="411"/>
      <c r="K123" s="411" t="s">
        <v>666</v>
      </c>
      <c r="L123" s="411"/>
      <c r="M123" s="411" t="s">
        <v>667</v>
      </c>
      <c r="N123" s="411"/>
      <c r="O123" s="411" t="s">
        <v>668</v>
      </c>
      <c r="P123" s="411"/>
      <c r="Q123" s="337" t="s">
        <v>669</v>
      </c>
      <c r="R123" s="411"/>
      <c r="S123" s="411" t="s">
        <v>670</v>
      </c>
      <c r="T123" s="411"/>
      <c r="U123" s="411" t="s">
        <v>671</v>
      </c>
      <c r="V123" s="411"/>
      <c r="W123" s="411" t="s">
        <v>672</v>
      </c>
      <c r="X123" s="411"/>
      <c r="Y123" s="316" t="s">
        <v>673</v>
      </c>
      <c r="Z123" s="411"/>
      <c r="AA123" s="411" t="s">
        <v>274</v>
      </c>
      <c r="AB123" s="411"/>
      <c r="AC123" s="411" t="s">
        <v>220</v>
      </c>
      <c r="AD123" s="411"/>
      <c r="AE123" s="411"/>
      <c r="AF123" s="401"/>
      <c r="AG123" s="265"/>
      <c r="AH123" s="435"/>
      <c r="AI123" s="435"/>
      <c r="AJ123" s="435"/>
      <c r="AK123" s="266"/>
      <c r="AL123" s="4"/>
    </row>
    <row r="124" spans="1:38" x14ac:dyDescent="0.35">
      <c r="A124" s="267"/>
      <c r="B124" s="269"/>
      <c r="C124" s="400">
        <v>0</v>
      </c>
      <c r="D124" s="400"/>
      <c r="E124" s="400">
        <v>0</v>
      </c>
      <c r="F124" s="400"/>
      <c r="G124" s="400">
        <v>0</v>
      </c>
      <c r="H124" s="400"/>
      <c r="I124" s="400">
        <v>0</v>
      </c>
      <c r="J124" s="400"/>
      <c r="K124" s="400">
        <v>0</v>
      </c>
      <c r="L124" s="400"/>
      <c r="M124" s="400">
        <v>0</v>
      </c>
      <c r="N124" s="400"/>
      <c r="O124" s="400">
        <v>0</v>
      </c>
      <c r="P124" s="400"/>
      <c r="Q124" s="338">
        <v>0</v>
      </c>
      <c r="R124" s="400"/>
      <c r="S124" s="400">
        <v>0</v>
      </c>
      <c r="T124" s="400"/>
      <c r="U124" s="400">
        <v>0</v>
      </c>
      <c r="V124" s="400"/>
      <c r="W124" s="400">
        <v>0</v>
      </c>
      <c r="X124" s="400"/>
      <c r="Y124" s="317">
        <v>0</v>
      </c>
      <c r="Z124" s="400"/>
      <c r="AA124" s="400">
        <v>0</v>
      </c>
      <c r="AB124" s="400"/>
      <c r="AC124" s="400">
        <v>0</v>
      </c>
      <c r="AD124" s="400"/>
      <c r="AE124" s="400"/>
      <c r="AF124" s="401"/>
      <c r="AG124" s="268"/>
      <c r="AH124" s="436"/>
      <c r="AI124" s="437"/>
      <c r="AJ124" s="437"/>
      <c r="AK124" s="266"/>
      <c r="AL124" s="4"/>
    </row>
    <row r="125" spans="1:38" s="254" customFormat="1" ht="15" thickBot="1" x14ac:dyDescent="0.4">
      <c r="A125" s="300">
        <v>123</v>
      </c>
      <c r="B125" s="300"/>
      <c r="E125" s="254">
        <v>125</v>
      </c>
      <c r="G125" s="254">
        <v>126</v>
      </c>
      <c r="I125" s="254">
        <v>127</v>
      </c>
      <c r="K125" s="254">
        <v>128</v>
      </c>
      <c r="M125" s="254">
        <v>129</v>
      </c>
      <c r="O125" s="254">
        <v>130</v>
      </c>
      <c r="Q125" s="339">
        <v>131</v>
      </c>
      <c r="S125" s="254">
        <v>132</v>
      </c>
      <c r="U125" s="254">
        <v>133</v>
      </c>
      <c r="W125" s="254">
        <v>134</v>
      </c>
      <c r="Y125" s="318">
        <v>135</v>
      </c>
      <c r="AA125" s="254">
        <v>136</v>
      </c>
      <c r="AC125" s="254">
        <v>137</v>
      </c>
      <c r="AG125" s="301"/>
      <c r="AH125" s="446"/>
      <c r="AI125" s="447"/>
      <c r="AJ125" s="447"/>
      <c r="AK125" s="302"/>
      <c r="AL125" s="278"/>
    </row>
    <row r="126" spans="1:38" ht="15" thickBot="1" x14ac:dyDescent="0.4">
      <c r="A126" s="269"/>
      <c r="B126" s="359">
        <v>374.005</v>
      </c>
      <c r="C126" s="831"/>
      <c r="D126" s="414">
        <v>433</v>
      </c>
      <c r="E126" s="833" t="s">
        <v>235</v>
      </c>
      <c r="F126" s="414">
        <v>390</v>
      </c>
      <c r="G126" s="833" t="s">
        <v>235</v>
      </c>
      <c r="H126" s="414">
        <v>406.995</v>
      </c>
      <c r="I126" s="833" t="s">
        <v>12</v>
      </c>
      <c r="J126" s="414">
        <v>411.48200000000003</v>
      </c>
      <c r="K126" s="833" t="s">
        <v>235</v>
      </c>
      <c r="L126" s="414">
        <v>566.68100000000004</v>
      </c>
      <c r="M126" s="833"/>
      <c r="N126" s="414">
        <v>326.63200000000001</v>
      </c>
      <c r="O126" s="831"/>
      <c r="P126" s="414">
        <v>371.99700000000001</v>
      </c>
      <c r="Q126" s="831"/>
      <c r="R126" s="414">
        <v>441</v>
      </c>
      <c r="S126" s="831"/>
      <c r="T126" s="414">
        <v>445</v>
      </c>
      <c r="U126" s="831"/>
      <c r="V126" s="414">
        <v>332.73099999999999</v>
      </c>
      <c r="W126" s="831"/>
      <c r="X126" s="414">
        <v>241.999</v>
      </c>
      <c r="Y126" s="831"/>
      <c r="Z126" s="414">
        <v>473.13099999999997</v>
      </c>
      <c r="AA126" s="831"/>
      <c r="AB126" s="414">
        <v>439.99900000000002</v>
      </c>
      <c r="AC126" s="833" t="s">
        <v>12</v>
      </c>
      <c r="AD126" s="426"/>
      <c r="AE126" s="426"/>
      <c r="AF126" s="401"/>
      <c r="AG126" s="255">
        <v>10</v>
      </c>
      <c r="AH126" s="242">
        <v>0</v>
      </c>
      <c r="AI126" s="242">
        <v>8</v>
      </c>
      <c r="AJ126" s="577"/>
      <c r="AK126" s="319"/>
      <c r="AL126" s="4"/>
    </row>
    <row r="127" spans="1:38" x14ac:dyDescent="0.35">
      <c r="A127" s="269"/>
      <c r="B127" s="264"/>
      <c r="C127" s="832"/>
      <c r="D127" s="401"/>
      <c r="E127" s="834"/>
      <c r="F127" s="401"/>
      <c r="G127" s="834"/>
      <c r="H127" s="401"/>
      <c r="I127" s="834"/>
      <c r="J127" s="401"/>
      <c r="K127" s="834"/>
      <c r="L127" s="401"/>
      <c r="M127" s="834"/>
      <c r="N127" s="401"/>
      <c r="O127" s="832"/>
      <c r="P127" s="426"/>
      <c r="Q127" s="832"/>
      <c r="R127" s="401"/>
      <c r="S127" s="832"/>
      <c r="T127" s="401"/>
      <c r="U127" s="832"/>
      <c r="V127" s="401"/>
      <c r="W127" s="832"/>
      <c r="X127" s="401"/>
      <c r="Y127" s="832"/>
      <c r="Z127" s="401"/>
      <c r="AA127" s="832"/>
      <c r="AB127" s="401"/>
      <c r="AC127" s="834"/>
      <c r="AD127" s="426"/>
      <c r="AE127" s="426"/>
      <c r="AF127" s="401"/>
      <c r="AG127" s="256"/>
      <c r="AH127" s="427"/>
      <c r="AI127" s="427"/>
      <c r="AJ127" s="427"/>
      <c r="AK127" s="266"/>
      <c r="AL127" s="4"/>
    </row>
    <row r="128" spans="1:38" ht="6" customHeight="1" x14ac:dyDescent="0.35">
      <c r="A128" s="269"/>
      <c r="B128" s="264"/>
      <c r="C128" s="244">
        <v>0</v>
      </c>
      <c r="D128" s="400"/>
      <c r="E128" s="244">
        <v>0</v>
      </c>
      <c r="F128" s="400"/>
      <c r="G128" s="244">
        <v>0</v>
      </c>
      <c r="H128" s="400"/>
      <c r="I128" s="244">
        <v>0</v>
      </c>
      <c r="J128" s="400"/>
      <c r="K128" s="244">
        <v>0</v>
      </c>
      <c r="L128" s="400"/>
      <c r="M128" s="244">
        <v>0</v>
      </c>
      <c r="N128" s="400"/>
      <c r="O128" s="244">
        <v>0</v>
      </c>
      <c r="P128" s="426"/>
      <c r="Q128" s="320">
        <v>0</v>
      </c>
      <c r="R128" s="400"/>
      <c r="S128" s="244">
        <v>0</v>
      </c>
      <c r="T128" s="400"/>
      <c r="U128" s="244">
        <v>0</v>
      </c>
      <c r="V128" s="400"/>
      <c r="W128" s="244">
        <v>0</v>
      </c>
      <c r="X128" s="400"/>
      <c r="Y128" s="321">
        <v>0</v>
      </c>
      <c r="Z128" s="400"/>
      <c r="AA128" s="244">
        <v>0</v>
      </c>
      <c r="AB128" s="418"/>
      <c r="AC128" s="244">
        <v>0</v>
      </c>
      <c r="AD128" s="426"/>
      <c r="AE128" s="426"/>
      <c r="AF128" s="401"/>
      <c r="AG128" s="256"/>
      <c r="AH128" s="427"/>
      <c r="AI128" s="427"/>
      <c r="AJ128" s="427"/>
      <c r="AK128" s="266"/>
      <c r="AL128" s="4"/>
    </row>
    <row r="129" spans="1:38" ht="15" thickBot="1" x14ac:dyDescent="0.4">
      <c r="A129" s="300"/>
      <c r="B129" s="456"/>
      <c r="C129" s="467" t="s">
        <v>77</v>
      </c>
      <c r="D129" s="401"/>
      <c r="E129" s="411" t="s">
        <v>65</v>
      </c>
      <c r="F129" s="401"/>
      <c r="G129" s="411" t="s">
        <v>150</v>
      </c>
      <c r="H129" s="401"/>
      <c r="I129" s="411" t="s">
        <v>77</v>
      </c>
      <c r="J129" s="401"/>
      <c r="K129" s="411" t="s">
        <v>640</v>
      </c>
      <c r="L129" s="401"/>
      <c r="M129" s="411" t="s">
        <v>674</v>
      </c>
      <c r="N129" s="401"/>
      <c r="O129" s="411" t="s">
        <v>206</v>
      </c>
      <c r="P129" s="411"/>
      <c r="Q129" s="340" t="s">
        <v>79</v>
      </c>
      <c r="R129" s="249"/>
      <c r="S129" s="330" t="s">
        <v>659</v>
      </c>
      <c r="T129" s="249"/>
      <c r="U129" s="330" t="s">
        <v>77</v>
      </c>
      <c r="V129" s="249"/>
      <c r="W129" s="330" t="s">
        <v>126</v>
      </c>
      <c r="X129" s="249"/>
      <c r="Y129" s="323" t="s">
        <v>206</v>
      </c>
      <c r="Z129" s="401"/>
      <c r="AA129" s="411" t="s">
        <v>275</v>
      </c>
      <c r="AB129" s="401"/>
      <c r="AC129" s="411" t="s">
        <v>77</v>
      </c>
      <c r="AD129" s="411"/>
      <c r="AE129" s="411"/>
      <c r="AF129" s="254"/>
      <c r="AG129" s="280"/>
      <c r="AH129" s="442"/>
      <c r="AI129" s="442"/>
      <c r="AJ129" s="442"/>
      <c r="AK129" s="302"/>
      <c r="AL129" s="4"/>
    </row>
    <row r="130" spans="1:38" s="257" customFormat="1" x14ac:dyDescent="0.35">
      <c r="A130" s="267"/>
      <c r="B130" s="267"/>
      <c r="C130" s="429"/>
      <c r="D130" s="428"/>
      <c r="E130" s="428"/>
      <c r="F130" s="402"/>
      <c r="G130" s="431"/>
      <c r="H130" s="402"/>
      <c r="I130" s="429" t="s">
        <v>74</v>
      </c>
      <c r="J130" s="402"/>
      <c r="K130" s="431"/>
      <c r="L130" s="402"/>
      <c r="M130" s="431" t="s">
        <v>634</v>
      </c>
      <c r="N130" s="402"/>
      <c r="O130" s="431" t="s">
        <v>634</v>
      </c>
      <c r="P130" s="431"/>
      <c r="Q130" s="449"/>
      <c r="R130" s="402"/>
      <c r="S130" s="431"/>
      <c r="T130" s="402"/>
      <c r="U130" s="431" t="s">
        <v>634</v>
      </c>
      <c r="V130" s="402"/>
      <c r="W130" s="10"/>
      <c r="X130" s="402"/>
      <c r="Y130" s="431"/>
      <c r="Z130" s="402"/>
      <c r="AA130" s="429" t="s">
        <v>74</v>
      </c>
      <c r="AB130" s="402"/>
      <c r="AC130" s="429" t="s">
        <v>74</v>
      </c>
      <c r="AD130" s="429"/>
      <c r="AE130" s="429"/>
      <c r="AF130" s="402"/>
      <c r="AG130" s="256"/>
      <c r="AH130" s="427"/>
      <c r="AI130" s="427"/>
      <c r="AJ130" s="427"/>
      <c r="AK130" s="270"/>
      <c r="AL130" s="10"/>
    </row>
    <row r="131" spans="1:38" s="257" customFormat="1" ht="15" thickBot="1" x14ac:dyDescent="0.4">
      <c r="A131" s="267"/>
      <c r="B131" s="267"/>
      <c r="C131" s="428"/>
      <c r="D131" s="428"/>
      <c r="E131" s="428"/>
      <c r="F131" s="402"/>
      <c r="G131" s="431"/>
      <c r="H131" s="402"/>
      <c r="I131" s="429"/>
      <c r="J131" s="402"/>
      <c r="K131" s="431"/>
      <c r="L131" s="402"/>
      <c r="M131" s="431"/>
      <c r="N131" s="402"/>
      <c r="O131" s="431"/>
      <c r="P131" s="431"/>
      <c r="Q131" s="449"/>
      <c r="R131" s="402"/>
      <c r="S131" s="431"/>
      <c r="T131" s="402"/>
      <c r="U131" s="431"/>
      <c r="V131" s="402"/>
      <c r="W131" s="10"/>
      <c r="X131" s="402"/>
      <c r="Y131" s="431"/>
      <c r="Z131" s="402"/>
      <c r="AA131" s="429"/>
      <c r="AB131" s="402"/>
      <c r="AC131" s="429"/>
      <c r="AD131" s="429"/>
      <c r="AE131" s="429"/>
      <c r="AF131" s="402"/>
      <c r="AG131" s="256"/>
      <c r="AH131" s="427"/>
      <c r="AI131" s="427"/>
      <c r="AJ131" s="427"/>
      <c r="AK131" s="270"/>
      <c r="AL131" s="10"/>
    </row>
    <row r="132" spans="1:38" s="257" customFormat="1" ht="15" thickBot="1" x14ac:dyDescent="0.4">
      <c r="A132" s="287"/>
      <c r="B132" s="826" t="s">
        <v>625</v>
      </c>
      <c r="C132" s="827"/>
      <c r="D132" s="827"/>
      <c r="E132" s="827"/>
      <c r="F132" s="827"/>
      <c r="G132" s="827"/>
      <c r="H132" s="827"/>
      <c r="I132" s="827"/>
      <c r="J132" s="827"/>
      <c r="K132" s="827"/>
      <c r="L132" s="827"/>
      <c r="M132" s="827"/>
      <c r="N132" s="827"/>
      <c r="O132" s="827"/>
      <c r="P132" s="827"/>
      <c r="Q132" s="827"/>
      <c r="R132" s="827"/>
      <c r="S132" s="827"/>
      <c r="T132" s="827"/>
      <c r="U132" s="827"/>
      <c r="V132" s="827"/>
      <c r="W132" s="827"/>
      <c r="X132" s="827"/>
      <c r="Y132" s="827"/>
      <c r="Z132" s="827"/>
      <c r="AA132" s="827"/>
      <c r="AB132" s="827"/>
      <c r="AC132" s="828"/>
      <c r="AD132" s="282"/>
      <c r="AE132" s="282"/>
      <c r="AF132" s="273"/>
      <c r="AG132" s="274"/>
      <c r="AH132" s="275"/>
      <c r="AI132" s="275"/>
      <c r="AJ132" s="275"/>
      <c r="AK132" s="276"/>
      <c r="AL132" s="10"/>
    </row>
    <row r="133" spans="1:38" s="257" customFormat="1" ht="15" thickBot="1" x14ac:dyDescent="0.4">
      <c r="A133" s="304"/>
      <c r="B133" s="304"/>
      <c r="C133" s="341"/>
      <c r="D133" s="341"/>
      <c r="E133" s="341"/>
      <c r="F133" s="294"/>
      <c r="G133" s="848" t="s">
        <v>653</v>
      </c>
      <c r="H133" s="849"/>
      <c r="I133" s="849"/>
      <c r="J133" s="849"/>
      <c r="K133" s="850"/>
      <c r="L133" s="294"/>
      <c r="M133" s="292"/>
      <c r="N133" s="294"/>
      <c r="O133" s="292"/>
      <c r="P133" s="292"/>
      <c r="Q133" s="307"/>
      <c r="R133" s="294"/>
      <c r="S133" s="292"/>
      <c r="T133" s="294"/>
      <c r="U133" s="292"/>
      <c r="V133" s="294"/>
      <c r="W133" s="851" t="s">
        <v>653</v>
      </c>
      <c r="X133" s="852"/>
      <c r="Y133" s="853"/>
      <c r="Z133" s="294"/>
      <c r="AA133" s="292"/>
      <c r="AB133" s="294"/>
      <c r="AC133" s="306"/>
      <c r="AD133" s="306"/>
      <c r="AE133" s="306"/>
      <c r="AF133" s="294"/>
      <c r="AG133" s="261"/>
      <c r="AH133" s="262"/>
      <c r="AI133" s="262"/>
      <c r="AJ133" s="262"/>
      <c r="AK133" s="312"/>
      <c r="AL133" s="10"/>
    </row>
    <row r="134" spans="1:38" x14ac:dyDescent="0.35">
      <c r="A134" s="279"/>
      <c r="B134" s="279"/>
      <c r="C134" s="451"/>
      <c r="D134" s="451" t="s">
        <v>641</v>
      </c>
      <c r="E134" s="451"/>
      <c r="G134" s="342" t="s">
        <v>631</v>
      </c>
      <c r="H134" s="257"/>
      <c r="I134" s="9" t="s">
        <v>655</v>
      </c>
      <c r="J134" s="257"/>
      <c r="K134" s="314" t="s">
        <v>675</v>
      </c>
      <c r="L134" s="451"/>
      <c r="M134" s="10"/>
      <c r="O134" s="254"/>
      <c r="P134" s="254"/>
      <c r="Q134" s="455"/>
      <c r="R134" s="9"/>
      <c r="S134" s="9"/>
      <c r="U134" s="254"/>
      <c r="V134" s="461" t="s">
        <v>638</v>
      </c>
      <c r="W134" s="313" t="s">
        <v>631</v>
      </c>
      <c r="X134" s="460"/>
      <c r="Y134" s="343"/>
      <c r="Z134" s="460"/>
      <c r="AA134" s="460"/>
      <c r="AB134" s="460"/>
      <c r="AC134" s="460"/>
      <c r="AD134" s="460"/>
      <c r="AE134" s="460"/>
      <c r="AG134" s="280"/>
      <c r="AH134" s="442"/>
      <c r="AI134" s="442"/>
      <c r="AJ134" s="442"/>
      <c r="AK134" s="302"/>
      <c r="AL134" s="4"/>
    </row>
    <row r="135" spans="1:38" x14ac:dyDescent="0.35">
      <c r="A135" s="264"/>
      <c r="B135" s="264"/>
      <c r="C135" s="411" t="s">
        <v>479</v>
      </c>
      <c r="D135" s="411"/>
      <c r="E135" s="411" t="s">
        <v>486</v>
      </c>
      <c r="F135" s="411"/>
      <c r="G135" s="315" t="s">
        <v>676</v>
      </c>
      <c r="H135" s="411"/>
      <c r="I135" s="411" t="s">
        <v>677</v>
      </c>
      <c r="J135" s="411"/>
      <c r="K135" s="316" t="s">
        <v>678</v>
      </c>
      <c r="L135" s="411"/>
      <c r="M135" s="411" t="s">
        <v>286</v>
      </c>
      <c r="N135" s="411"/>
      <c r="O135" s="411" t="s">
        <v>218</v>
      </c>
      <c r="P135" s="411"/>
      <c r="Q135" s="420" t="s">
        <v>370</v>
      </c>
      <c r="R135" s="411"/>
      <c r="S135" s="411" t="s">
        <v>205</v>
      </c>
      <c r="T135" s="411"/>
      <c r="U135" s="411" t="s">
        <v>544</v>
      </c>
      <c r="V135" s="411"/>
      <c r="W135" s="315" t="s">
        <v>679</v>
      </c>
      <c r="X135" s="411"/>
      <c r="Y135" s="316" t="s">
        <v>680</v>
      </c>
      <c r="Z135" s="411"/>
      <c r="AA135" s="411" t="s">
        <v>398</v>
      </c>
      <c r="AB135" s="411"/>
      <c r="AC135" s="411" t="s">
        <v>177</v>
      </c>
      <c r="AD135" s="411"/>
      <c r="AE135" s="411"/>
      <c r="AF135" s="401"/>
      <c r="AG135" s="265"/>
      <c r="AH135" s="435"/>
      <c r="AI135" s="435"/>
      <c r="AJ135" s="435"/>
      <c r="AK135" s="266"/>
      <c r="AL135" s="4"/>
    </row>
    <row r="136" spans="1:38" x14ac:dyDescent="0.35">
      <c r="A136" s="267"/>
      <c r="B136" s="269" t="s">
        <v>681</v>
      </c>
      <c r="C136" s="400">
        <v>0</v>
      </c>
      <c r="D136" s="400"/>
      <c r="E136" s="400">
        <v>0</v>
      </c>
      <c r="F136" s="400"/>
      <c r="G136" s="269">
        <v>0</v>
      </c>
      <c r="H136" s="400"/>
      <c r="I136" s="400">
        <v>0</v>
      </c>
      <c r="J136" s="400"/>
      <c r="K136" s="317">
        <v>0</v>
      </c>
      <c r="L136" s="400"/>
      <c r="M136" s="400">
        <v>0</v>
      </c>
      <c r="N136" s="400"/>
      <c r="O136" s="400">
        <v>0</v>
      </c>
      <c r="P136" s="400"/>
      <c r="Q136" s="422">
        <v>0</v>
      </c>
      <c r="R136" s="400"/>
      <c r="S136" s="400">
        <v>0</v>
      </c>
      <c r="T136" s="400"/>
      <c r="U136" s="400">
        <v>0</v>
      </c>
      <c r="V136" s="400"/>
      <c r="W136" s="269">
        <v>0</v>
      </c>
      <c r="X136" s="400"/>
      <c r="Y136" s="317">
        <v>0</v>
      </c>
      <c r="Z136" s="400"/>
      <c r="AA136" s="400">
        <v>0</v>
      </c>
      <c r="AB136" s="400"/>
      <c r="AC136" s="400">
        <v>0</v>
      </c>
      <c r="AD136" s="400"/>
      <c r="AE136" s="400"/>
      <c r="AF136" s="401"/>
      <c r="AG136" s="268"/>
      <c r="AH136" s="436"/>
      <c r="AI136" s="437"/>
      <c r="AJ136" s="437"/>
      <c r="AK136" s="266"/>
      <c r="AL136" s="4"/>
    </row>
    <row r="137" spans="1:38" s="254" customFormat="1" ht="15" thickBot="1" x14ac:dyDescent="0.4">
      <c r="A137" s="300">
        <v>137</v>
      </c>
      <c r="B137" s="300"/>
      <c r="C137" s="254">
        <v>138</v>
      </c>
      <c r="E137" s="254">
        <v>139</v>
      </c>
      <c r="G137" s="300">
        <v>140</v>
      </c>
      <c r="I137" s="254">
        <v>141</v>
      </c>
      <c r="K137" s="318">
        <v>142</v>
      </c>
      <c r="M137" s="254">
        <v>143</v>
      </c>
      <c r="O137" s="254">
        <v>144</v>
      </c>
      <c r="Q137" s="445" t="s">
        <v>789</v>
      </c>
      <c r="S137" s="254">
        <v>146</v>
      </c>
      <c r="U137" s="254">
        <v>147</v>
      </c>
      <c r="W137" s="300">
        <v>148</v>
      </c>
      <c r="Y137" s="318">
        <v>149</v>
      </c>
      <c r="AC137" s="254">
        <v>151</v>
      </c>
      <c r="AG137" s="301"/>
      <c r="AH137" s="446"/>
      <c r="AI137" s="447"/>
      <c r="AJ137" s="447"/>
      <c r="AK137" s="302"/>
      <c r="AL137" s="278"/>
    </row>
    <row r="138" spans="1:38" ht="15" thickBot="1" x14ac:dyDescent="0.4">
      <c r="A138" s="269"/>
      <c r="B138" s="359">
        <v>398.255</v>
      </c>
      <c r="C138" s="831"/>
      <c r="D138" s="414">
        <v>211.13499999999999</v>
      </c>
      <c r="E138" s="831"/>
      <c r="F138" s="414">
        <v>224</v>
      </c>
      <c r="G138" s="831"/>
      <c r="H138" s="414">
        <v>293.49299999999999</v>
      </c>
      <c r="I138" s="842" t="s">
        <v>15</v>
      </c>
      <c r="J138" s="414">
        <v>332.85599999999999</v>
      </c>
      <c r="K138" s="831"/>
      <c r="L138" s="414">
        <v>412.34500000000003</v>
      </c>
      <c r="M138" s="831"/>
      <c r="N138" s="414">
        <v>429.00299999999999</v>
      </c>
      <c r="O138" s="833" t="s">
        <v>12</v>
      </c>
      <c r="P138" s="414">
        <v>389</v>
      </c>
      <c r="Q138" s="831"/>
      <c r="R138" s="414">
        <v>418</v>
      </c>
      <c r="S138" s="833" t="s">
        <v>12</v>
      </c>
      <c r="T138" s="414">
        <v>365.834</v>
      </c>
      <c r="U138" s="831"/>
      <c r="V138" s="414">
        <v>236.06100000000001</v>
      </c>
      <c r="W138" s="831"/>
      <c r="X138" s="414">
        <v>424.99799999999999</v>
      </c>
      <c r="Y138" s="831"/>
      <c r="Z138" s="414">
        <v>413.45</v>
      </c>
      <c r="AA138" s="831"/>
      <c r="AB138" s="414">
        <v>458</v>
      </c>
      <c r="AC138" s="833" t="s">
        <v>12</v>
      </c>
      <c r="AD138" s="426"/>
      <c r="AE138" s="426"/>
      <c r="AF138" s="401"/>
      <c r="AG138" s="255">
        <v>13</v>
      </c>
      <c r="AH138" s="242">
        <v>1</v>
      </c>
      <c r="AI138" s="242">
        <v>11</v>
      </c>
      <c r="AJ138" s="577">
        <v>2</v>
      </c>
      <c r="AK138" s="319"/>
      <c r="AL138" s="4"/>
    </row>
    <row r="139" spans="1:38" x14ac:dyDescent="0.35">
      <c r="A139" s="269"/>
      <c r="B139" s="264"/>
      <c r="C139" s="832"/>
      <c r="D139" s="401"/>
      <c r="E139" s="832"/>
      <c r="F139" s="401"/>
      <c r="G139" s="832"/>
      <c r="H139" s="401"/>
      <c r="I139" s="843"/>
      <c r="J139" s="401"/>
      <c r="K139" s="832"/>
      <c r="L139" s="401"/>
      <c r="M139" s="832"/>
      <c r="N139" s="401"/>
      <c r="O139" s="834"/>
      <c r="P139" s="426"/>
      <c r="Q139" s="832"/>
      <c r="R139" s="401"/>
      <c r="S139" s="834"/>
      <c r="T139" s="401"/>
      <c r="U139" s="832"/>
      <c r="V139" s="401"/>
      <c r="W139" s="832"/>
      <c r="X139" s="401"/>
      <c r="Y139" s="832"/>
      <c r="Z139" s="401"/>
      <c r="AA139" s="832"/>
      <c r="AB139" s="401"/>
      <c r="AC139" s="834"/>
      <c r="AD139" s="426"/>
      <c r="AE139" s="426"/>
      <c r="AF139" s="401"/>
      <c r="AG139" s="256"/>
      <c r="AH139" s="427"/>
      <c r="AI139" s="427"/>
      <c r="AJ139" s="427"/>
      <c r="AK139" s="266"/>
      <c r="AL139" s="4"/>
    </row>
    <row r="140" spans="1:38" ht="6" customHeight="1" x14ac:dyDescent="0.35">
      <c r="A140" s="269"/>
      <c r="B140" s="264"/>
      <c r="C140" s="244">
        <v>0</v>
      </c>
      <c r="D140" s="400"/>
      <c r="E140" s="244">
        <v>0</v>
      </c>
      <c r="F140" s="400"/>
      <c r="G140" s="320">
        <v>0</v>
      </c>
      <c r="H140" s="400"/>
      <c r="I140" s="244">
        <v>0</v>
      </c>
      <c r="J140" s="400"/>
      <c r="K140" s="321">
        <v>0</v>
      </c>
      <c r="L140" s="400"/>
      <c r="M140" s="244">
        <v>0</v>
      </c>
      <c r="N140" s="400"/>
      <c r="O140" s="244" t="s">
        <v>12</v>
      </c>
      <c r="P140" s="426"/>
      <c r="Q140" s="244">
        <v>0</v>
      </c>
      <c r="R140" s="400"/>
      <c r="S140" s="244">
        <v>0</v>
      </c>
      <c r="T140" s="400"/>
      <c r="U140" s="244">
        <v>0</v>
      </c>
      <c r="V140" s="400"/>
      <c r="W140" s="320">
        <v>0</v>
      </c>
      <c r="X140" s="400"/>
      <c r="Y140" s="321">
        <v>0</v>
      </c>
      <c r="Z140" s="400"/>
      <c r="AA140" s="244">
        <v>0</v>
      </c>
      <c r="AB140" s="418"/>
      <c r="AC140" s="244">
        <v>0</v>
      </c>
      <c r="AD140" s="426"/>
      <c r="AE140" s="426"/>
      <c r="AF140" s="401"/>
      <c r="AG140" s="256"/>
      <c r="AH140" s="427"/>
      <c r="AI140" s="427"/>
      <c r="AJ140" s="427"/>
      <c r="AK140" s="266"/>
      <c r="AL140" s="4"/>
    </row>
    <row r="141" spans="1:38" ht="15" thickBot="1" x14ac:dyDescent="0.4">
      <c r="A141" s="300"/>
      <c r="B141" s="300"/>
      <c r="C141" s="411" t="s">
        <v>181</v>
      </c>
      <c r="D141" s="401"/>
      <c r="E141" s="411" t="s">
        <v>231</v>
      </c>
      <c r="F141" s="401"/>
      <c r="G141" s="322" t="s">
        <v>79</v>
      </c>
      <c r="H141" s="249"/>
      <c r="I141" s="330" t="s">
        <v>181</v>
      </c>
      <c r="J141" s="249"/>
      <c r="K141" s="323" t="s">
        <v>132</v>
      </c>
      <c r="L141" s="401"/>
      <c r="M141" s="578" t="s">
        <v>287</v>
      </c>
      <c r="N141" s="401"/>
      <c r="O141" s="467" t="s">
        <v>65</v>
      </c>
      <c r="P141" s="411"/>
      <c r="Q141" s="420" t="s">
        <v>77</v>
      </c>
      <c r="R141" s="401"/>
      <c r="S141" s="578" t="s">
        <v>206</v>
      </c>
      <c r="T141" s="401"/>
      <c r="U141" s="411" t="s">
        <v>200</v>
      </c>
      <c r="V141" s="401"/>
      <c r="W141" s="344" t="s">
        <v>200</v>
      </c>
      <c r="X141" s="249"/>
      <c r="Y141" s="323" t="s">
        <v>57</v>
      </c>
      <c r="Z141" s="401"/>
      <c r="AA141" s="411" t="s">
        <v>399</v>
      </c>
      <c r="AB141" s="401"/>
      <c r="AC141" s="411" t="s">
        <v>57</v>
      </c>
      <c r="AD141" s="411"/>
      <c r="AE141" s="411"/>
      <c r="AG141" s="280"/>
      <c r="AH141" s="442"/>
      <c r="AI141" s="442"/>
      <c r="AJ141" s="442"/>
      <c r="AK141" s="302"/>
      <c r="AL141" s="4"/>
    </row>
    <row r="142" spans="1:38" s="257" customFormat="1" ht="15" thickBot="1" x14ac:dyDescent="0.4">
      <c r="A142" s="271"/>
      <c r="B142" s="271"/>
      <c r="C142" s="429"/>
      <c r="E142" s="429"/>
      <c r="G142" s="429" t="s">
        <v>634</v>
      </c>
      <c r="I142" s="429" t="s">
        <v>634</v>
      </c>
      <c r="K142" s="429" t="s">
        <v>634</v>
      </c>
      <c r="M142" s="10" t="s">
        <v>91</v>
      </c>
      <c r="N142" s="9"/>
      <c r="O142" s="429" t="s">
        <v>58</v>
      </c>
      <c r="P142" s="429"/>
      <c r="Q142" s="455"/>
      <c r="R142" s="9"/>
      <c r="S142" s="429" t="s">
        <v>91</v>
      </c>
      <c r="T142" s="9"/>
      <c r="U142" s="9"/>
      <c r="V142" s="9"/>
      <c r="W142" s="9" t="s">
        <v>634</v>
      </c>
      <c r="X142" s="9"/>
      <c r="Y142" s="9"/>
      <c r="Z142" s="9"/>
      <c r="AA142" s="9"/>
      <c r="AC142" s="429" t="s">
        <v>91</v>
      </c>
      <c r="AD142" s="429"/>
      <c r="AE142" s="429"/>
      <c r="AG142" s="280"/>
      <c r="AH142" s="442"/>
      <c r="AI142" s="442"/>
      <c r="AJ142" s="442"/>
      <c r="AK142" s="281"/>
      <c r="AL142" s="10"/>
    </row>
    <row r="143" spans="1:38" s="257" customFormat="1" ht="15" thickBot="1" x14ac:dyDescent="0.4">
      <c r="A143" s="271"/>
      <c r="B143" s="826" t="s">
        <v>625</v>
      </c>
      <c r="C143" s="827"/>
      <c r="D143" s="827"/>
      <c r="E143" s="827"/>
      <c r="F143" s="827"/>
      <c r="G143" s="827"/>
      <c r="H143" s="827"/>
      <c r="I143" s="827"/>
      <c r="J143" s="827"/>
      <c r="K143" s="827"/>
      <c r="L143" s="827"/>
      <c r="M143" s="827"/>
      <c r="N143" s="827"/>
      <c r="O143" s="827"/>
      <c r="P143" s="827"/>
      <c r="Q143" s="827"/>
      <c r="R143" s="827"/>
      <c r="S143" s="827"/>
      <c r="T143" s="827"/>
      <c r="U143" s="827"/>
      <c r="V143" s="827"/>
      <c r="W143" s="827"/>
      <c r="X143" s="827"/>
      <c r="Y143" s="827"/>
      <c r="Z143" s="827"/>
      <c r="AA143" s="827"/>
      <c r="AB143" s="827"/>
      <c r="AC143" s="828"/>
      <c r="AD143" s="429"/>
      <c r="AE143" s="429"/>
      <c r="AG143" s="280"/>
      <c r="AH143" s="442"/>
      <c r="AI143" s="442"/>
      <c r="AJ143" s="442"/>
      <c r="AK143" s="281"/>
      <c r="AL143" s="10"/>
    </row>
    <row r="144" spans="1:38" s="257" customFormat="1" ht="15" thickBot="1" x14ac:dyDescent="0.4">
      <c r="A144" s="272"/>
      <c r="AD144" s="282"/>
      <c r="AE144" s="282"/>
      <c r="AF144" s="303"/>
      <c r="AG144" s="345"/>
      <c r="AH144" s="346"/>
      <c r="AI144" s="346"/>
      <c r="AJ144" s="346"/>
      <c r="AK144" s="347"/>
      <c r="AL144" s="10"/>
    </row>
    <row r="145" spans="1:38" s="257" customFormat="1" ht="15" thickBot="1" x14ac:dyDescent="0.4">
      <c r="A145" s="348"/>
      <c r="B145" s="348"/>
      <c r="C145" s="306"/>
      <c r="D145" s="311"/>
      <c r="E145" s="306"/>
      <c r="F145" s="311"/>
      <c r="G145" s="306"/>
      <c r="H145" s="311"/>
      <c r="I145" s="306"/>
      <c r="J145" s="311"/>
      <c r="K145" s="306"/>
      <c r="L145" s="311"/>
      <c r="M145" s="333"/>
      <c r="N145" s="333"/>
      <c r="O145" s="306"/>
      <c r="P145" s="306"/>
      <c r="Q145" s="349"/>
      <c r="R145" s="333"/>
      <c r="S145" s="306"/>
      <c r="T145" s="333"/>
      <c r="U145" s="350"/>
      <c r="V145" s="333"/>
      <c r="W145" s="848" t="s">
        <v>653</v>
      </c>
      <c r="X145" s="849"/>
      <c r="Y145" s="849"/>
      <c r="Z145" s="849"/>
      <c r="AA145" s="850"/>
      <c r="AB145" s="854" t="s">
        <v>682</v>
      </c>
      <c r="AC145" s="855"/>
      <c r="AD145" s="351"/>
      <c r="AE145" s="351"/>
      <c r="AF145" s="294"/>
      <c r="AG145" s="352"/>
      <c r="AH145" s="353"/>
      <c r="AI145" s="353"/>
      <c r="AJ145" s="353"/>
      <c r="AK145" s="354"/>
      <c r="AL145" s="10"/>
    </row>
    <row r="146" spans="1:38" x14ac:dyDescent="0.35">
      <c r="A146" s="264"/>
      <c r="B146" s="264"/>
      <c r="C146" s="400"/>
      <c r="D146" s="401"/>
      <c r="E146" s="400"/>
      <c r="F146" s="401"/>
      <c r="G146" s="400"/>
      <c r="H146" s="411"/>
      <c r="I146" s="400"/>
      <c r="J146" s="401"/>
      <c r="K146" s="418"/>
      <c r="L146" s="401"/>
      <c r="M146" s="400"/>
      <c r="N146" s="401"/>
      <c r="O146" s="400"/>
      <c r="P146" s="400"/>
      <c r="Q146" s="419"/>
      <c r="R146" s="401"/>
      <c r="S146" s="453"/>
      <c r="T146" s="453"/>
      <c r="U146" s="432" t="s">
        <v>655</v>
      </c>
      <c r="W146" s="313" t="s">
        <v>631</v>
      </c>
      <c r="X146" s="324"/>
      <c r="Y146" s="324"/>
      <c r="Z146" s="324"/>
      <c r="AA146" s="314" t="s">
        <v>655</v>
      </c>
      <c r="AB146" s="324"/>
      <c r="AC146" s="355"/>
      <c r="AF146" s="401"/>
      <c r="AG146" s="256"/>
      <c r="AH146" s="427"/>
      <c r="AI146" s="427"/>
      <c r="AJ146" s="427"/>
      <c r="AK146" s="266"/>
      <c r="AL146" s="4"/>
    </row>
    <row r="147" spans="1:38" x14ac:dyDescent="0.35">
      <c r="A147" s="264"/>
      <c r="B147" s="264"/>
      <c r="C147" s="411" t="s">
        <v>408</v>
      </c>
      <c r="D147" s="411"/>
      <c r="E147" s="411" t="s">
        <v>161</v>
      </c>
      <c r="F147" s="411"/>
      <c r="G147" s="411" t="s">
        <v>157</v>
      </c>
      <c r="H147" s="411"/>
      <c r="I147" s="411" t="s">
        <v>419</v>
      </c>
      <c r="J147" s="411"/>
      <c r="K147" s="411" t="s">
        <v>158</v>
      </c>
      <c r="L147" s="411"/>
      <c r="M147" s="411" t="s">
        <v>162</v>
      </c>
      <c r="N147" s="411"/>
      <c r="O147" s="411" t="s">
        <v>196</v>
      </c>
      <c r="P147" s="411"/>
      <c r="Q147" s="420" t="s">
        <v>234</v>
      </c>
      <c r="R147" s="411"/>
      <c r="S147" s="411" t="s">
        <v>237</v>
      </c>
      <c r="T147" s="411"/>
      <c r="U147" s="411" t="s">
        <v>683</v>
      </c>
      <c r="V147" s="411"/>
      <c r="W147" s="315" t="s">
        <v>684</v>
      </c>
      <c r="X147" s="411"/>
      <c r="Y147" s="411" t="s">
        <v>685</v>
      </c>
      <c r="Z147" s="411"/>
      <c r="AA147" s="316" t="s">
        <v>686</v>
      </c>
      <c r="AB147" s="411"/>
      <c r="AC147" s="316" t="s">
        <v>687</v>
      </c>
      <c r="AD147" s="411"/>
      <c r="AE147" s="411"/>
      <c r="AF147" s="401"/>
      <c r="AG147" s="265"/>
      <c r="AH147" s="435"/>
      <c r="AI147" s="435"/>
      <c r="AJ147" s="435"/>
      <c r="AK147" s="266"/>
      <c r="AL147" s="4"/>
    </row>
    <row r="148" spans="1:38" x14ac:dyDescent="0.35">
      <c r="A148" s="267"/>
      <c r="B148" s="269"/>
      <c r="C148" s="400">
        <v>0</v>
      </c>
      <c r="D148" s="400"/>
      <c r="E148" s="400">
        <v>0</v>
      </c>
      <c r="F148" s="400"/>
      <c r="G148" s="400">
        <v>0</v>
      </c>
      <c r="H148" s="400"/>
      <c r="I148" s="400">
        <v>0</v>
      </c>
      <c r="J148" s="400"/>
      <c r="K148" s="400">
        <v>0</v>
      </c>
      <c r="L148" s="400"/>
      <c r="M148" s="400">
        <v>0</v>
      </c>
      <c r="N148" s="400"/>
      <c r="O148" s="400">
        <v>0</v>
      </c>
      <c r="P148" s="400"/>
      <c r="Q148" s="422">
        <v>0</v>
      </c>
      <c r="R148" s="400"/>
      <c r="S148" s="400">
        <v>0</v>
      </c>
      <c r="T148" s="400"/>
      <c r="U148" s="400">
        <v>0</v>
      </c>
      <c r="V148" s="400"/>
      <c r="W148" s="269">
        <v>0</v>
      </c>
      <c r="X148" s="400"/>
      <c r="Y148" s="400">
        <v>0</v>
      </c>
      <c r="Z148" s="400"/>
      <c r="AA148" s="317">
        <v>0</v>
      </c>
      <c r="AB148" s="400"/>
      <c r="AC148" s="317">
        <v>0</v>
      </c>
      <c r="AD148" s="400"/>
      <c r="AE148" s="400"/>
      <c r="AF148" s="401"/>
      <c r="AG148" s="268"/>
      <c r="AH148" s="436"/>
      <c r="AI148" s="437"/>
      <c r="AJ148" s="437"/>
      <c r="AK148" s="266"/>
      <c r="AL148" s="4"/>
    </row>
    <row r="149" spans="1:38" s="254" customFormat="1" ht="15" thickBot="1" x14ac:dyDescent="0.4">
      <c r="A149" s="300">
        <v>151</v>
      </c>
      <c r="B149" s="300"/>
      <c r="C149" s="254">
        <v>152</v>
      </c>
      <c r="E149" s="254">
        <v>153</v>
      </c>
      <c r="G149" s="254">
        <v>154</v>
      </c>
      <c r="I149" s="254">
        <v>155</v>
      </c>
      <c r="K149" s="254">
        <v>156</v>
      </c>
      <c r="M149" s="254">
        <v>157</v>
      </c>
      <c r="O149" s="254">
        <v>158</v>
      </c>
      <c r="Q149" s="445">
        <v>159</v>
      </c>
      <c r="S149" s="254">
        <v>160</v>
      </c>
      <c r="U149" s="254">
        <v>161</v>
      </c>
      <c r="W149" s="300">
        <v>162</v>
      </c>
      <c r="Y149" s="254">
        <v>163</v>
      </c>
      <c r="AA149" s="318">
        <v>164</v>
      </c>
      <c r="AC149" s="318">
        <v>165</v>
      </c>
      <c r="AG149" s="301"/>
      <c r="AH149" s="446"/>
      <c r="AI149" s="447"/>
      <c r="AJ149" s="447"/>
      <c r="AK149" s="302"/>
      <c r="AL149" s="278"/>
    </row>
    <row r="150" spans="1:38" ht="15" thickBot="1" x14ac:dyDescent="0.4">
      <c r="A150" s="269"/>
      <c r="B150" s="359">
        <v>378.05200000000002</v>
      </c>
      <c r="C150" s="831"/>
      <c r="D150" s="414">
        <v>319</v>
      </c>
      <c r="E150" s="833" t="s">
        <v>12</v>
      </c>
      <c r="F150" s="414">
        <v>365</v>
      </c>
      <c r="G150" s="833" t="s">
        <v>12</v>
      </c>
      <c r="H150" s="414">
        <v>441</v>
      </c>
      <c r="I150" s="831"/>
      <c r="J150" s="414">
        <v>394</v>
      </c>
      <c r="K150" s="833" t="s">
        <v>12</v>
      </c>
      <c r="L150" s="414">
        <v>314</v>
      </c>
      <c r="M150" s="833" t="s">
        <v>12</v>
      </c>
      <c r="N150" s="414">
        <v>473.22</v>
      </c>
      <c r="O150" s="833" t="s">
        <v>12</v>
      </c>
      <c r="P150" s="414">
        <v>337</v>
      </c>
      <c r="Q150" s="831"/>
      <c r="R150" s="414">
        <v>337.57400000000001</v>
      </c>
      <c r="S150" s="833" t="s">
        <v>12</v>
      </c>
      <c r="T150" s="414">
        <v>402.80799999999999</v>
      </c>
      <c r="U150" s="831"/>
      <c r="V150" s="414">
        <v>344</v>
      </c>
      <c r="W150" s="831"/>
      <c r="X150" s="414">
        <v>383</v>
      </c>
      <c r="Y150" s="831"/>
      <c r="Z150" s="414">
        <v>376.82600000000002</v>
      </c>
      <c r="AA150" s="831"/>
      <c r="AB150" s="414">
        <v>481.108</v>
      </c>
      <c r="AC150" s="831"/>
      <c r="AD150" s="426"/>
      <c r="AE150" s="426"/>
      <c r="AF150" s="401"/>
      <c r="AG150" s="255">
        <v>14</v>
      </c>
      <c r="AH150" s="242">
        <v>1</v>
      </c>
      <c r="AI150" s="242">
        <v>12</v>
      </c>
      <c r="AJ150" s="577"/>
      <c r="AK150" s="319"/>
      <c r="AL150" s="4"/>
    </row>
    <row r="151" spans="1:38" ht="15" thickBot="1" x14ac:dyDescent="0.4">
      <c r="A151" s="269"/>
      <c r="B151" s="264"/>
      <c r="C151" s="841"/>
      <c r="D151" s="401"/>
      <c r="E151" s="840"/>
      <c r="F151" s="401"/>
      <c r="G151" s="840"/>
      <c r="H151" s="401"/>
      <c r="I151" s="841"/>
      <c r="J151" s="401"/>
      <c r="K151" s="840"/>
      <c r="L151" s="401"/>
      <c r="M151" s="840"/>
      <c r="N151" s="401"/>
      <c r="O151" s="840"/>
      <c r="P151" s="426"/>
      <c r="Q151" s="841"/>
      <c r="R151" s="401"/>
      <c r="S151" s="840"/>
      <c r="T151" s="401"/>
      <c r="U151" s="841"/>
      <c r="V151" s="401"/>
      <c r="W151" s="841"/>
      <c r="X151" s="401"/>
      <c r="Y151" s="841"/>
      <c r="Z151" s="401"/>
      <c r="AA151" s="841"/>
      <c r="AB151" s="401"/>
      <c r="AC151" s="841"/>
      <c r="AD151" s="426"/>
      <c r="AE151" s="426"/>
      <c r="AF151" s="401"/>
      <c r="AG151" s="256"/>
      <c r="AH151" s="427"/>
      <c r="AI151" s="427"/>
      <c r="AJ151" s="427"/>
      <c r="AK151" s="266"/>
      <c r="AL151" s="4"/>
    </row>
    <row r="152" spans="1:38" ht="6" customHeight="1" x14ac:dyDescent="0.35">
      <c r="A152" s="269"/>
      <c r="B152" s="264"/>
      <c r="C152" s="244">
        <v>0</v>
      </c>
      <c r="D152" s="400"/>
      <c r="E152" s="244" t="s">
        <v>12</v>
      </c>
      <c r="F152" s="400"/>
      <c r="G152" s="244">
        <v>0</v>
      </c>
      <c r="H152" s="400"/>
      <c r="I152" s="244">
        <v>0</v>
      </c>
      <c r="J152" s="400"/>
      <c r="K152" s="244">
        <v>0</v>
      </c>
      <c r="L152" s="400"/>
      <c r="M152" s="244">
        <v>0</v>
      </c>
      <c r="N152" s="400"/>
      <c r="O152" s="244">
        <v>0</v>
      </c>
      <c r="P152" s="426"/>
      <c r="Q152" s="244">
        <v>0</v>
      </c>
      <c r="R152" s="400"/>
      <c r="S152" s="244">
        <v>0</v>
      </c>
      <c r="T152" s="400"/>
      <c r="U152" s="244">
        <v>0</v>
      </c>
      <c r="V152" s="400"/>
      <c r="W152" s="320">
        <v>0</v>
      </c>
      <c r="X152" s="400"/>
      <c r="Y152" s="244">
        <v>0</v>
      </c>
      <c r="Z152" s="400"/>
      <c r="AA152" s="321">
        <v>0</v>
      </c>
      <c r="AB152" s="418"/>
      <c r="AC152" s="321">
        <v>0</v>
      </c>
      <c r="AD152" s="426"/>
      <c r="AE152" s="426"/>
      <c r="AF152" s="401"/>
      <c r="AG152" s="256"/>
      <c r="AH152" s="427"/>
      <c r="AI152" s="427"/>
      <c r="AJ152" s="427"/>
      <c r="AK152" s="266"/>
      <c r="AL152" s="4"/>
    </row>
    <row r="153" spans="1:38" ht="15" thickBot="1" x14ac:dyDescent="0.4">
      <c r="A153" s="300"/>
      <c r="B153" s="300"/>
      <c r="C153" s="411" t="s">
        <v>203</v>
      </c>
      <c r="D153" s="401"/>
      <c r="E153" s="411" t="s">
        <v>68</v>
      </c>
      <c r="F153" s="401"/>
      <c r="G153" s="411" t="s">
        <v>63</v>
      </c>
      <c r="H153" s="401"/>
      <c r="I153" s="411" t="s">
        <v>63</v>
      </c>
      <c r="J153" s="401"/>
      <c r="K153" s="411" t="s">
        <v>77</v>
      </c>
      <c r="L153" s="401"/>
      <c r="M153" s="411" t="s">
        <v>57</v>
      </c>
      <c r="N153" s="401"/>
      <c r="O153" s="411" t="s">
        <v>197</v>
      </c>
      <c r="P153" s="411"/>
      <c r="Q153" s="420" t="s">
        <v>65</v>
      </c>
      <c r="R153" s="401"/>
      <c r="S153" s="411" t="s">
        <v>170</v>
      </c>
      <c r="T153" s="401"/>
      <c r="U153" s="411" t="s">
        <v>203</v>
      </c>
      <c r="V153" s="401"/>
      <c r="W153" s="322" t="s">
        <v>65</v>
      </c>
      <c r="X153" s="249"/>
      <c r="Y153" s="330" t="s">
        <v>63</v>
      </c>
      <c r="Z153" s="249"/>
      <c r="AA153" s="323" t="s">
        <v>659</v>
      </c>
      <c r="AB153" s="249"/>
      <c r="AC153" s="356" t="s">
        <v>210</v>
      </c>
      <c r="AD153" s="462"/>
      <c r="AE153" s="462"/>
      <c r="AG153" s="280"/>
      <c r="AH153" s="442"/>
      <c r="AI153" s="442"/>
      <c r="AJ153" s="442"/>
      <c r="AK153" s="302"/>
      <c r="AL153" s="4"/>
    </row>
    <row r="154" spans="1:38" s="257" customFormat="1" x14ac:dyDescent="0.35">
      <c r="A154" s="271"/>
      <c r="B154" s="271"/>
      <c r="C154" s="10"/>
      <c r="D154" s="428"/>
      <c r="E154" s="429" t="s">
        <v>74</v>
      </c>
      <c r="F154" s="428"/>
      <c r="G154" s="429" t="s">
        <v>58</v>
      </c>
      <c r="I154" s="10"/>
      <c r="K154" s="429" t="s">
        <v>74</v>
      </c>
      <c r="M154" s="429" t="s">
        <v>58</v>
      </c>
      <c r="O154" s="429" t="s">
        <v>58</v>
      </c>
      <c r="P154" s="429"/>
      <c r="Q154" s="430"/>
      <c r="S154" s="429" t="s">
        <v>91</v>
      </c>
      <c r="U154" s="429" t="s">
        <v>634</v>
      </c>
      <c r="W154" s="429" t="s">
        <v>634</v>
      </c>
      <c r="Y154" s="429"/>
      <c r="AA154" s="429" t="s">
        <v>634</v>
      </c>
      <c r="AC154" s="429"/>
      <c r="AD154" s="429"/>
      <c r="AE154" s="429"/>
      <c r="AG154" s="280"/>
      <c r="AH154" s="442"/>
      <c r="AI154" s="442"/>
      <c r="AJ154" s="442"/>
      <c r="AK154" s="281"/>
      <c r="AL154" s="10"/>
    </row>
    <row r="155" spans="1:38" s="257" customFormat="1" ht="15" thickBot="1" x14ac:dyDescent="0.4">
      <c r="A155" s="271"/>
      <c r="B155" s="271"/>
      <c r="C155" s="429"/>
      <c r="D155" s="428"/>
      <c r="E155" s="429"/>
      <c r="F155" s="428"/>
      <c r="G155" s="429"/>
      <c r="I155" s="429"/>
      <c r="K155" s="429"/>
      <c r="M155" s="429"/>
      <c r="O155" s="429"/>
      <c r="P155" s="429"/>
      <c r="Q155" s="430"/>
      <c r="S155" s="429"/>
      <c r="U155" s="429"/>
      <c r="W155" s="429"/>
      <c r="Y155" s="429"/>
      <c r="AA155" s="429"/>
      <c r="AC155" s="429"/>
      <c r="AD155" s="431"/>
      <c r="AE155" s="431"/>
      <c r="AF155" s="402"/>
      <c r="AG155" s="280"/>
      <c r="AH155" s="442"/>
      <c r="AI155" s="442"/>
      <c r="AJ155" s="442"/>
      <c r="AK155" s="281"/>
      <c r="AL155" s="10"/>
    </row>
    <row r="156" spans="1:38" s="257" customFormat="1" ht="15" thickBot="1" x14ac:dyDescent="0.4">
      <c r="A156" s="272"/>
      <c r="B156" s="826" t="s">
        <v>625</v>
      </c>
      <c r="C156" s="827"/>
      <c r="D156" s="827"/>
      <c r="E156" s="827"/>
      <c r="F156" s="827"/>
      <c r="G156" s="827"/>
      <c r="H156" s="827"/>
      <c r="I156" s="827"/>
      <c r="J156" s="827"/>
      <c r="K156" s="827"/>
      <c r="L156" s="827"/>
      <c r="M156" s="827"/>
      <c r="N156" s="827"/>
      <c r="O156" s="827"/>
      <c r="P156" s="827"/>
      <c r="Q156" s="827"/>
      <c r="R156" s="827"/>
      <c r="S156" s="827"/>
      <c r="T156" s="827"/>
      <c r="U156" s="827"/>
      <c r="V156" s="827"/>
      <c r="W156" s="827"/>
      <c r="X156" s="827"/>
      <c r="Y156" s="827"/>
      <c r="Z156" s="827"/>
      <c r="AA156" s="828"/>
      <c r="AB156" s="856" t="s">
        <v>688</v>
      </c>
      <c r="AC156" s="857"/>
      <c r="AD156" s="282"/>
      <c r="AE156" s="282"/>
      <c r="AF156" s="273"/>
      <c r="AG156" s="345"/>
      <c r="AH156" s="346"/>
      <c r="AI156" s="346"/>
      <c r="AJ156" s="346"/>
      <c r="AK156" s="347"/>
      <c r="AL156" s="10"/>
    </row>
    <row r="157" spans="1:38" ht="15" thickBot="1" x14ac:dyDescent="0.4">
      <c r="A157" s="277"/>
      <c r="B157" s="858" t="s">
        <v>682</v>
      </c>
      <c r="C157" s="854"/>
      <c r="D157" s="854"/>
      <c r="E157" s="854"/>
      <c r="F157" s="854"/>
      <c r="G157" s="855"/>
      <c r="H157" s="260"/>
      <c r="I157" s="259"/>
      <c r="J157" s="258"/>
      <c r="K157" s="291"/>
      <c r="L157" s="258"/>
      <c r="M157" s="350" t="s">
        <v>631</v>
      </c>
      <c r="N157" s="324"/>
      <c r="O157" s="350" t="s">
        <v>631</v>
      </c>
      <c r="P157" s="350"/>
      <c r="Q157" s="350" t="s">
        <v>631</v>
      </c>
      <c r="R157" s="258"/>
      <c r="S157" s="259"/>
      <c r="T157" s="294"/>
      <c r="U157" s="357"/>
      <c r="V157" s="294"/>
      <c r="W157" s="259"/>
      <c r="X157" s="258"/>
      <c r="Y157" s="259"/>
      <c r="Z157" s="258"/>
      <c r="AA157" s="259"/>
      <c r="AB157" s="258"/>
      <c r="AC157" s="259"/>
      <c r="AD157" s="259"/>
      <c r="AE157" s="259"/>
      <c r="AF157" s="258"/>
      <c r="AG157" s="261"/>
      <c r="AH157" s="262"/>
      <c r="AI157" s="262"/>
      <c r="AJ157" s="262"/>
      <c r="AK157" s="263"/>
      <c r="AL157" s="4"/>
    </row>
    <row r="158" spans="1:38" x14ac:dyDescent="0.35">
      <c r="A158" s="264"/>
      <c r="B158" s="264"/>
      <c r="C158" s="411" t="s">
        <v>689</v>
      </c>
      <c r="D158" s="411"/>
      <c r="E158" s="411" t="s">
        <v>690</v>
      </c>
      <c r="F158" s="411"/>
      <c r="G158" s="358" t="s">
        <v>691</v>
      </c>
      <c r="H158" s="411"/>
      <c r="I158" s="411" t="s">
        <v>692</v>
      </c>
      <c r="J158" s="411"/>
      <c r="K158" s="411" t="s">
        <v>693</v>
      </c>
      <c r="L158" s="411"/>
      <c r="M158" s="411" t="s">
        <v>694</v>
      </c>
      <c r="N158" s="411"/>
      <c r="O158" s="411" t="s">
        <v>552</v>
      </c>
      <c r="P158" s="411"/>
      <c r="Q158" s="420" t="s">
        <v>695</v>
      </c>
      <c r="R158" s="411"/>
      <c r="S158" s="411" t="s">
        <v>505</v>
      </c>
      <c r="T158" s="411"/>
      <c r="U158" s="411" t="s">
        <v>164</v>
      </c>
      <c r="V158" s="411"/>
      <c r="W158" s="411" t="s">
        <v>195</v>
      </c>
      <c r="X158" s="411"/>
      <c r="Y158" s="411" t="s">
        <v>165</v>
      </c>
      <c r="Z158" s="411"/>
      <c r="AA158" s="411" t="s">
        <v>176</v>
      </c>
      <c r="AB158" s="411"/>
      <c r="AC158" s="411" t="s">
        <v>166</v>
      </c>
      <c r="AD158" s="411"/>
      <c r="AE158" s="411"/>
      <c r="AF158" s="401"/>
      <c r="AG158" s="265"/>
      <c r="AH158" s="435"/>
      <c r="AI158" s="435"/>
      <c r="AJ158" s="435"/>
      <c r="AK158" s="266"/>
      <c r="AL158" s="4"/>
    </row>
    <row r="159" spans="1:38" x14ac:dyDescent="0.35">
      <c r="A159" s="267"/>
      <c r="B159" s="269"/>
      <c r="C159" s="400">
        <v>0</v>
      </c>
      <c r="D159" s="400"/>
      <c r="E159" s="400">
        <v>0</v>
      </c>
      <c r="F159" s="400"/>
      <c r="G159" s="317">
        <v>0</v>
      </c>
      <c r="H159" s="400"/>
      <c r="I159" s="400">
        <v>0</v>
      </c>
      <c r="J159" s="400"/>
      <c r="K159" s="400">
        <v>0</v>
      </c>
      <c r="L159" s="400"/>
      <c r="M159" s="400">
        <v>0</v>
      </c>
      <c r="N159" s="400"/>
      <c r="O159" s="400">
        <v>0</v>
      </c>
      <c r="P159" s="400"/>
      <c r="Q159" s="422">
        <v>0</v>
      </c>
      <c r="R159" s="400"/>
      <c r="S159" s="400">
        <v>0</v>
      </c>
      <c r="T159" s="400"/>
      <c r="U159" s="400">
        <v>0</v>
      </c>
      <c r="V159" s="400"/>
      <c r="W159" s="400">
        <v>0</v>
      </c>
      <c r="X159" s="400"/>
      <c r="Y159" s="400">
        <v>0</v>
      </c>
      <c r="Z159" s="400"/>
      <c r="AA159" s="400">
        <v>0</v>
      </c>
      <c r="AB159" s="400"/>
      <c r="AC159" s="400">
        <v>0</v>
      </c>
      <c r="AD159" s="400"/>
      <c r="AE159" s="400"/>
      <c r="AF159" s="401"/>
      <c r="AG159" s="268"/>
      <c r="AH159" s="436"/>
      <c r="AI159" s="437"/>
      <c r="AJ159" s="437"/>
      <c r="AK159" s="266"/>
      <c r="AL159" s="4"/>
    </row>
    <row r="160" spans="1:38" s="254" customFormat="1" ht="15" thickBot="1" x14ac:dyDescent="0.4">
      <c r="A160" s="269">
        <v>165</v>
      </c>
      <c r="B160" s="269"/>
      <c r="C160" s="400">
        <v>166</v>
      </c>
      <c r="D160" s="400"/>
      <c r="E160" s="400">
        <v>167</v>
      </c>
      <c r="F160" s="400"/>
      <c r="G160" s="317">
        <v>168</v>
      </c>
      <c r="H160" s="400"/>
      <c r="I160" s="400">
        <v>169</v>
      </c>
      <c r="J160" s="400"/>
      <c r="K160" s="400">
        <v>170</v>
      </c>
      <c r="L160" s="400"/>
      <c r="M160" s="400">
        <v>171</v>
      </c>
      <c r="N160" s="400"/>
      <c r="O160" s="400">
        <v>172</v>
      </c>
      <c r="P160" s="400"/>
      <c r="Q160" s="422">
        <v>173</v>
      </c>
      <c r="R160" s="400"/>
      <c r="S160" s="400">
        <v>174</v>
      </c>
      <c r="T160" s="400"/>
      <c r="U160" s="400">
        <v>175</v>
      </c>
      <c r="V160" s="400"/>
      <c r="W160" s="400">
        <v>176</v>
      </c>
      <c r="X160" s="400"/>
      <c r="Y160" s="400">
        <v>177</v>
      </c>
      <c r="Z160" s="400"/>
      <c r="AA160" s="400">
        <v>178</v>
      </c>
      <c r="AB160" s="400"/>
      <c r="AC160" s="400">
        <v>179</v>
      </c>
      <c r="AD160" s="400"/>
      <c r="AE160" s="400"/>
      <c r="AF160" s="400"/>
      <c r="AG160" s="268"/>
      <c r="AH160" s="436"/>
      <c r="AI160" s="438"/>
      <c r="AJ160" s="438"/>
      <c r="AK160" s="266"/>
      <c r="AL160" s="278"/>
    </row>
    <row r="161" spans="1:38" ht="15" thickBot="1" x14ac:dyDescent="0.4">
      <c r="A161" s="269"/>
      <c r="B161" s="359">
        <v>317</v>
      </c>
      <c r="C161" s="831"/>
      <c r="D161" s="414">
        <v>341</v>
      </c>
      <c r="E161" s="831"/>
      <c r="F161" s="414">
        <v>329.47</v>
      </c>
      <c r="G161" s="831"/>
      <c r="H161" s="414">
        <v>523.19299999999998</v>
      </c>
      <c r="I161" s="831"/>
      <c r="J161" s="414">
        <v>328</v>
      </c>
      <c r="K161" s="831"/>
      <c r="L161" s="414">
        <v>389</v>
      </c>
      <c r="M161" s="831"/>
      <c r="N161" s="414">
        <v>396</v>
      </c>
      <c r="O161" s="831"/>
      <c r="P161" s="414">
        <v>350</v>
      </c>
      <c r="Q161" s="831"/>
      <c r="R161" s="414">
        <v>397.48</v>
      </c>
      <c r="S161" s="831"/>
      <c r="T161" s="414">
        <v>323.99799999999999</v>
      </c>
      <c r="U161" s="833" t="s">
        <v>12</v>
      </c>
      <c r="V161" s="414">
        <v>426</v>
      </c>
      <c r="W161" s="833" t="s">
        <v>12</v>
      </c>
      <c r="X161" s="414">
        <v>374</v>
      </c>
      <c r="Y161" s="833" t="s">
        <v>12</v>
      </c>
      <c r="Z161" s="414">
        <v>461</v>
      </c>
      <c r="AA161" s="833" t="s">
        <v>12</v>
      </c>
      <c r="AB161" s="414">
        <v>372</v>
      </c>
      <c r="AC161" s="833" t="s">
        <v>12</v>
      </c>
      <c r="AD161" s="426"/>
      <c r="AE161" s="426"/>
      <c r="AF161" s="401"/>
      <c r="AG161" s="255">
        <v>14</v>
      </c>
      <c r="AH161" s="242">
        <v>0</v>
      </c>
      <c r="AI161" s="242">
        <v>13</v>
      </c>
      <c r="AJ161" s="577"/>
      <c r="AK161" s="319"/>
      <c r="AL161" s="4"/>
    </row>
    <row r="162" spans="1:38" ht="15" thickBot="1" x14ac:dyDescent="0.4">
      <c r="A162" s="269"/>
      <c r="B162" s="264"/>
      <c r="C162" s="832"/>
      <c r="D162" s="401"/>
      <c r="E162" s="832"/>
      <c r="F162" s="401"/>
      <c r="G162" s="832"/>
      <c r="H162" s="401"/>
      <c r="I162" s="832"/>
      <c r="J162" s="401"/>
      <c r="K162" s="832"/>
      <c r="L162" s="401"/>
      <c r="M162" s="832"/>
      <c r="N162" s="401"/>
      <c r="O162" s="832"/>
      <c r="P162" s="426"/>
      <c r="Q162" s="832"/>
      <c r="R162" s="401"/>
      <c r="S162" s="841"/>
      <c r="T162" s="401"/>
      <c r="U162" s="834"/>
      <c r="V162" s="401"/>
      <c r="W162" s="834"/>
      <c r="X162" s="401"/>
      <c r="Y162" s="840"/>
      <c r="Z162" s="401"/>
      <c r="AA162" s="840"/>
      <c r="AB162" s="401"/>
      <c r="AC162" s="840"/>
      <c r="AD162" s="426"/>
      <c r="AE162" s="426"/>
      <c r="AF162" s="401"/>
      <c r="AG162" s="256"/>
      <c r="AH162" s="427"/>
      <c r="AI162" s="427"/>
      <c r="AJ162" s="427"/>
      <c r="AK162" s="266"/>
      <c r="AL162" s="4"/>
    </row>
    <row r="163" spans="1:38" ht="6" customHeight="1" x14ac:dyDescent="0.35">
      <c r="A163" s="269"/>
      <c r="B163" s="264"/>
      <c r="C163" s="244">
        <v>0</v>
      </c>
      <c r="D163" s="400"/>
      <c r="E163" s="244">
        <v>0</v>
      </c>
      <c r="F163" s="400"/>
      <c r="G163" s="321">
        <v>0</v>
      </c>
      <c r="H163" s="400"/>
      <c r="I163" s="244">
        <v>0</v>
      </c>
      <c r="J163" s="400"/>
      <c r="K163" s="244">
        <v>0</v>
      </c>
      <c r="L163" s="400"/>
      <c r="M163" s="244">
        <v>0</v>
      </c>
      <c r="N163" s="400"/>
      <c r="O163" s="244">
        <v>0</v>
      </c>
      <c r="P163" s="426"/>
      <c r="Q163" s="244">
        <v>0</v>
      </c>
      <c r="R163" s="400"/>
      <c r="S163" s="244">
        <v>0</v>
      </c>
      <c r="T163" s="400"/>
      <c r="U163" s="244">
        <v>0</v>
      </c>
      <c r="V163" s="400"/>
      <c r="W163" s="244">
        <v>0</v>
      </c>
      <c r="X163" s="400"/>
      <c r="Y163" s="244">
        <v>0</v>
      </c>
      <c r="Z163" s="400"/>
      <c r="AA163" s="244">
        <v>0</v>
      </c>
      <c r="AB163" s="418"/>
      <c r="AC163" s="244">
        <v>0</v>
      </c>
      <c r="AD163" s="426"/>
      <c r="AE163" s="426"/>
      <c r="AF163" s="401"/>
      <c r="AG163" s="256"/>
      <c r="AH163" s="427"/>
      <c r="AI163" s="427"/>
      <c r="AJ163" s="427"/>
      <c r="AK163" s="266"/>
      <c r="AL163" s="4"/>
    </row>
    <row r="164" spans="1:38" ht="15" thickBot="1" x14ac:dyDescent="0.4">
      <c r="A164" s="269"/>
      <c r="B164" s="248"/>
      <c r="C164" s="330" t="s">
        <v>77</v>
      </c>
      <c r="D164" s="249"/>
      <c r="E164" s="330" t="s">
        <v>57</v>
      </c>
      <c r="F164" s="249"/>
      <c r="G164" s="356" t="s">
        <v>696</v>
      </c>
      <c r="H164" s="401"/>
      <c r="I164" s="411" t="s">
        <v>697</v>
      </c>
      <c r="J164" s="401"/>
      <c r="K164" s="411" t="s">
        <v>698</v>
      </c>
      <c r="L164" s="401"/>
      <c r="M164" s="411" t="s">
        <v>63</v>
      </c>
      <c r="N164" s="401"/>
      <c r="O164" s="411" t="s">
        <v>77</v>
      </c>
      <c r="P164" s="411"/>
      <c r="Q164" s="420" t="s">
        <v>65</v>
      </c>
      <c r="R164" s="401"/>
      <c r="S164" s="411" t="s">
        <v>132</v>
      </c>
      <c r="T164" s="401"/>
      <c r="U164" s="411" t="s">
        <v>63</v>
      </c>
      <c r="V164" s="401"/>
      <c r="W164" s="411" t="s">
        <v>77</v>
      </c>
      <c r="X164" s="401"/>
      <c r="Y164" s="411" t="s">
        <v>63</v>
      </c>
      <c r="Z164" s="401"/>
      <c r="AA164" s="411" t="s">
        <v>63</v>
      </c>
      <c r="AB164" s="401"/>
      <c r="AC164" s="411" t="s">
        <v>63</v>
      </c>
      <c r="AD164" s="411"/>
      <c r="AE164" s="411"/>
      <c r="AF164" s="401"/>
      <c r="AG164" s="256"/>
      <c r="AH164" s="427"/>
      <c r="AI164" s="427"/>
      <c r="AJ164" s="427"/>
      <c r="AK164" s="266"/>
      <c r="AL164" s="4"/>
    </row>
    <row r="165" spans="1:38" s="257" customFormat="1" x14ac:dyDescent="0.35">
      <c r="A165" s="267"/>
      <c r="B165" s="267"/>
      <c r="C165" s="431"/>
      <c r="D165" s="402"/>
      <c r="E165" s="431"/>
      <c r="F165" s="402"/>
      <c r="G165" s="431"/>
      <c r="H165" s="402"/>
      <c r="I165" s="428"/>
      <c r="J165" s="428"/>
      <c r="K165" s="428"/>
      <c r="L165" s="428"/>
      <c r="M165" s="455" t="s">
        <v>634</v>
      </c>
      <c r="N165" s="428"/>
      <c r="O165" s="455" t="s">
        <v>634</v>
      </c>
      <c r="P165" s="428"/>
      <c r="Q165" s="455" t="s">
        <v>634</v>
      </c>
      <c r="R165" s="428"/>
      <c r="S165" s="428"/>
      <c r="T165" s="402"/>
      <c r="U165" s="429" t="s">
        <v>74</v>
      </c>
      <c r="V165" s="402"/>
      <c r="W165" s="429" t="s">
        <v>74</v>
      </c>
      <c r="X165" s="402"/>
      <c r="Y165" s="429" t="s">
        <v>74</v>
      </c>
      <c r="Z165" s="428"/>
      <c r="AA165" s="429" t="s">
        <v>101</v>
      </c>
      <c r="AB165" s="428"/>
      <c r="AC165" s="429" t="s">
        <v>74</v>
      </c>
      <c r="AD165" s="429"/>
      <c r="AE165" s="429"/>
      <c r="AF165" s="402"/>
      <c r="AG165" s="256"/>
      <c r="AH165" s="427"/>
      <c r="AI165" s="427"/>
      <c r="AJ165" s="427"/>
      <c r="AK165" s="270"/>
      <c r="AL165" s="10"/>
    </row>
    <row r="166" spans="1:38" s="257" customFormat="1" ht="15" thickBot="1" x14ac:dyDescent="0.4">
      <c r="A166" s="267"/>
      <c r="B166" s="267"/>
      <c r="C166" s="431"/>
      <c r="D166" s="402"/>
      <c r="E166" s="431"/>
      <c r="F166" s="402"/>
      <c r="G166" s="431"/>
      <c r="H166" s="402"/>
      <c r="I166" s="428"/>
      <c r="J166" s="428"/>
      <c r="K166" s="428"/>
      <c r="L166" s="428"/>
      <c r="M166" s="428"/>
      <c r="N166" s="428"/>
      <c r="O166" s="428"/>
      <c r="P166" s="428"/>
      <c r="Q166" s="455"/>
      <c r="R166" s="428"/>
      <c r="S166" s="428"/>
      <c r="T166" s="402"/>
      <c r="U166" s="429"/>
      <c r="V166" s="402"/>
      <c r="W166" s="429"/>
      <c r="X166" s="402"/>
      <c r="Y166" s="429"/>
      <c r="Z166" s="428"/>
      <c r="AA166" s="429"/>
      <c r="AB166" s="428"/>
      <c r="AC166" s="429"/>
      <c r="AD166" s="429"/>
      <c r="AE166" s="429"/>
      <c r="AF166" s="402"/>
      <c r="AG166" s="256"/>
      <c r="AH166" s="427"/>
      <c r="AI166" s="427"/>
      <c r="AJ166" s="427"/>
      <c r="AK166" s="270"/>
      <c r="AL166" s="10"/>
    </row>
    <row r="167" spans="1:38" s="257" customFormat="1" ht="18" customHeight="1" thickBot="1" x14ac:dyDescent="0.4">
      <c r="A167" s="287"/>
      <c r="B167" s="856" t="s">
        <v>688</v>
      </c>
      <c r="C167" s="859"/>
      <c r="D167" s="859"/>
      <c r="E167" s="859"/>
      <c r="F167" s="859"/>
      <c r="G167" s="360"/>
      <c r="H167" s="826" t="s">
        <v>625</v>
      </c>
      <c r="I167" s="827"/>
      <c r="J167" s="827"/>
      <c r="K167" s="827"/>
      <c r="L167" s="827"/>
      <c r="M167" s="827"/>
      <c r="N167" s="827"/>
      <c r="O167" s="827"/>
      <c r="P167" s="827"/>
      <c r="Q167" s="827"/>
      <c r="R167" s="827"/>
      <c r="S167" s="827"/>
      <c r="T167" s="827"/>
      <c r="U167" s="827"/>
      <c r="V167" s="827"/>
      <c r="W167" s="827"/>
      <c r="X167" s="827"/>
      <c r="Y167" s="827"/>
      <c r="Z167" s="827"/>
      <c r="AA167" s="827"/>
      <c r="AB167" s="827"/>
      <c r="AC167" s="828"/>
      <c r="AD167" s="282"/>
      <c r="AE167" s="282"/>
      <c r="AF167" s="273"/>
      <c r="AG167" s="274"/>
      <c r="AH167" s="275"/>
      <c r="AI167" s="275"/>
      <c r="AJ167" s="275"/>
      <c r="AK167" s="276"/>
      <c r="AL167" s="10"/>
    </row>
    <row r="168" spans="1:38" x14ac:dyDescent="0.35">
      <c r="A168" s="277"/>
      <c r="B168" s="277"/>
      <c r="C168" s="259"/>
      <c r="D168" s="361" t="s">
        <v>641</v>
      </c>
      <c r="E168" s="350"/>
      <c r="F168" s="258"/>
      <c r="G168" s="259"/>
      <c r="H168" s="260"/>
      <c r="I168" s="259"/>
      <c r="J168" s="258"/>
      <c r="K168" s="291"/>
      <c r="L168" s="258"/>
      <c r="M168" s="259"/>
      <c r="N168" s="258"/>
      <c r="O168" s="259"/>
      <c r="P168" s="259"/>
      <c r="Q168" s="293"/>
      <c r="R168" s="258"/>
      <c r="S168" s="351"/>
      <c r="T168" s="258"/>
      <c r="U168" s="259"/>
      <c r="V168" s="258"/>
      <c r="W168" s="259"/>
      <c r="X168" s="258"/>
      <c r="Y168" s="259"/>
      <c r="Z168" s="258"/>
      <c r="AA168" s="259"/>
      <c r="AB168" s="258"/>
      <c r="AC168" s="259"/>
      <c r="AD168" s="259"/>
      <c r="AE168" s="259"/>
      <c r="AF168" s="258"/>
      <c r="AG168" s="261"/>
      <c r="AH168" s="262"/>
      <c r="AI168" s="262"/>
      <c r="AJ168" s="262"/>
      <c r="AK168" s="263"/>
      <c r="AL168" s="4"/>
    </row>
    <row r="169" spans="1:38" x14ac:dyDescent="0.35">
      <c r="A169" s="264"/>
      <c r="B169" s="264"/>
      <c r="C169" s="411" t="s">
        <v>517</v>
      </c>
      <c r="D169" s="411"/>
      <c r="E169" s="411" t="s">
        <v>514</v>
      </c>
      <c r="F169" s="411"/>
      <c r="G169" s="411" t="s">
        <v>163</v>
      </c>
      <c r="H169" s="411"/>
      <c r="I169" s="411" t="s">
        <v>174</v>
      </c>
      <c r="J169" s="411"/>
      <c r="K169" s="411" t="s">
        <v>175</v>
      </c>
      <c r="L169" s="411"/>
      <c r="M169" s="411" t="s">
        <v>202</v>
      </c>
      <c r="N169" s="411"/>
      <c r="O169" s="411" t="s">
        <v>185</v>
      </c>
      <c r="P169" s="411"/>
      <c r="Q169" s="420" t="s">
        <v>186</v>
      </c>
      <c r="R169" s="411"/>
      <c r="S169" s="411" t="s">
        <v>172</v>
      </c>
      <c r="T169" s="411"/>
      <c r="U169" s="411" t="s">
        <v>173</v>
      </c>
      <c r="V169" s="411"/>
      <c r="W169" s="411" t="s">
        <v>179</v>
      </c>
      <c r="X169" s="411"/>
      <c r="Y169" s="411" t="s">
        <v>191</v>
      </c>
      <c r="Z169" s="411"/>
      <c r="AA169" s="411" t="s">
        <v>190</v>
      </c>
      <c r="AB169" s="411"/>
      <c r="AC169" s="411" t="s">
        <v>193</v>
      </c>
      <c r="AD169" s="411"/>
      <c r="AE169" s="411"/>
      <c r="AF169" s="401"/>
      <c r="AG169" s="265"/>
      <c r="AH169" s="435"/>
      <c r="AI169" s="435"/>
      <c r="AJ169" s="435"/>
      <c r="AK169" s="266"/>
      <c r="AL169" s="4"/>
    </row>
    <row r="170" spans="1:38" x14ac:dyDescent="0.35">
      <c r="A170" s="267"/>
      <c r="B170" s="269"/>
      <c r="C170" s="400">
        <v>0</v>
      </c>
      <c r="D170" s="400"/>
      <c r="E170" s="400">
        <v>0</v>
      </c>
      <c r="F170" s="400"/>
      <c r="G170" s="400">
        <v>0</v>
      </c>
      <c r="H170" s="400"/>
      <c r="I170" s="400">
        <v>0</v>
      </c>
      <c r="J170" s="400"/>
      <c r="K170" s="400">
        <v>0</v>
      </c>
      <c r="L170" s="400"/>
      <c r="M170" s="400">
        <v>0</v>
      </c>
      <c r="N170" s="400"/>
      <c r="O170" s="400">
        <v>0</v>
      </c>
      <c r="P170" s="400"/>
      <c r="Q170" s="422">
        <v>0</v>
      </c>
      <c r="R170" s="400"/>
      <c r="S170" s="400">
        <v>0</v>
      </c>
      <c r="T170" s="400"/>
      <c r="U170" s="400">
        <v>0</v>
      </c>
      <c r="V170" s="400"/>
      <c r="W170" s="400">
        <v>0</v>
      </c>
      <c r="X170" s="400"/>
      <c r="Y170" s="400">
        <v>0</v>
      </c>
      <c r="Z170" s="400"/>
      <c r="AA170" s="400">
        <v>0</v>
      </c>
      <c r="AB170" s="400"/>
      <c r="AC170" s="400">
        <v>0</v>
      </c>
      <c r="AD170" s="400"/>
      <c r="AE170" s="400"/>
      <c r="AF170" s="401"/>
      <c r="AG170" s="268"/>
      <c r="AH170" s="436"/>
      <c r="AI170" s="437"/>
      <c r="AJ170" s="437"/>
      <c r="AK170" s="266"/>
      <c r="AL170" s="4"/>
    </row>
    <row r="171" spans="1:38" s="254" customFormat="1" ht="15" thickBot="1" x14ac:dyDescent="0.4">
      <c r="A171" s="269">
        <v>179</v>
      </c>
      <c r="B171" s="269"/>
      <c r="C171" s="400"/>
      <c r="D171" s="400"/>
      <c r="E171" s="400"/>
      <c r="F171" s="400"/>
      <c r="G171" s="400"/>
      <c r="H171" s="400"/>
      <c r="I171" s="400"/>
      <c r="J171" s="400"/>
      <c r="K171" s="400" t="s">
        <v>789</v>
      </c>
      <c r="L171" s="400"/>
      <c r="M171" s="400"/>
      <c r="N171" s="400"/>
      <c r="O171" s="400">
        <v>186</v>
      </c>
      <c r="P171" s="400"/>
      <c r="Q171" s="422">
        <v>187</v>
      </c>
      <c r="R171" s="400"/>
      <c r="S171" s="400">
        <v>188</v>
      </c>
      <c r="T171" s="400"/>
      <c r="U171" s="400">
        <v>189</v>
      </c>
      <c r="V171" s="400"/>
      <c r="W171" s="400">
        <v>190</v>
      </c>
      <c r="X171" s="400"/>
      <c r="Y171" s="400">
        <v>191</v>
      </c>
      <c r="Z171" s="400"/>
      <c r="AA171" s="400">
        <v>192</v>
      </c>
      <c r="AB171" s="400"/>
      <c r="AC171" s="400">
        <v>193</v>
      </c>
      <c r="AD171" s="400"/>
      <c r="AE171" s="400"/>
      <c r="AF171" s="400"/>
      <c r="AG171" s="268"/>
      <c r="AH171" s="436"/>
      <c r="AI171" s="438"/>
      <c r="AJ171" s="438"/>
      <c r="AK171" s="266"/>
      <c r="AL171" s="278"/>
    </row>
    <row r="172" spans="1:38" ht="15" thickBot="1" x14ac:dyDescent="0.4">
      <c r="A172" s="269"/>
      <c r="B172" s="359">
        <v>440.64499999999998</v>
      </c>
      <c r="C172" s="831"/>
      <c r="D172" s="414">
        <v>220.202</v>
      </c>
      <c r="E172" s="831"/>
      <c r="F172" s="414">
        <v>386.00099999999998</v>
      </c>
      <c r="G172" s="833" t="s">
        <v>12</v>
      </c>
      <c r="H172" s="414">
        <v>425</v>
      </c>
      <c r="I172" s="833" t="s">
        <v>12</v>
      </c>
      <c r="J172" s="414">
        <v>380</v>
      </c>
      <c r="K172" s="833" t="s">
        <v>12</v>
      </c>
      <c r="L172" s="414">
        <v>354.38799999999998</v>
      </c>
      <c r="M172" s="833" t="s">
        <v>12</v>
      </c>
      <c r="N172" s="414">
        <v>357.99599999999998</v>
      </c>
      <c r="O172" s="833" t="s">
        <v>12</v>
      </c>
      <c r="P172" s="414">
        <v>300</v>
      </c>
      <c r="Q172" s="833" t="s">
        <v>12</v>
      </c>
      <c r="R172" s="414">
        <v>407</v>
      </c>
      <c r="S172" s="833" t="s">
        <v>12</v>
      </c>
      <c r="T172" s="414">
        <v>373</v>
      </c>
      <c r="U172" s="833" t="s">
        <v>12</v>
      </c>
      <c r="V172" s="414">
        <v>414</v>
      </c>
      <c r="W172" s="833" t="s">
        <v>12</v>
      </c>
      <c r="X172" s="414">
        <v>357</v>
      </c>
      <c r="Y172" s="833" t="s">
        <v>12</v>
      </c>
      <c r="Z172" s="414">
        <v>423</v>
      </c>
      <c r="AA172" s="833" t="s">
        <v>12</v>
      </c>
      <c r="AB172" s="414">
        <v>381</v>
      </c>
      <c r="AC172" s="833" t="s">
        <v>12</v>
      </c>
      <c r="AD172" s="426"/>
      <c r="AE172" s="426"/>
      <c r="AF172" s="401"/>
      <c r="AG172" s="255">
        <v>14</v>
      </c>
      <c r="AH172" s="242">
        <v>12</v>
      </c>
      <c r="AI172" s="242">
        <v>13</v>
      </c>
      <c r="AJ172" s="577"/>
      <c r="AK172" s="243"/>
      <c r="AL172" s="4"/>
    </row>
    <row r="173" spans="1:38" ht="15" thickBot="1" x14ac:dyDescent="0.4">
      <c r="A173" s="269"/>
      <c r="B173" s="264"/>
      <c r="C173" s="832"/>
      <c r="D173" s="401"/>
      <c r="E173" s="832"/>
      <c r="F173" s="401"/>
      <c r="G173" s="840"/>
      <c r="H173" s="401"/>
      <c r="I173" s="840"/>
      <c r="J173" s="401"/>
      <c r="K173" s="840"/>
      <c r="L173" s="401"/>
      <c r="M173" s="840"/>
      <c r="N173" s="401"/>
      <c r="O173" s="840"/>
      <c r="P173" s="426"/>
      <c r="Q173" s="840"/>
      <c r="R173" s="401"/>
      <c r="S173" s="840"/>
      <c r="T173" s="401"/>
      <c r="U173" s="840"/>
      <c r="V173" s="401"/>
      <c r="W173" s="840"/>
      <c r="X173" s="401"/>
      <c r="Y173" s="840"/>
      <c r="Z173" s="401"/>
      <c r="AA173" s="840"/>
      <c r="AB173" s="401"/>
      <c r="AC173" s="834"/>
      <c r="AD173" s="426"/>
      <c r="AE173" s="426"/>
      <c r="AF173" s="401"/>
      <c r="AG173" s="256"/>
      <c r="AH173" s="427"/>
      <c r="AI173" s="427"/>
      <c r="AJ173" s="427"/>
      <c r="AK173" s="266"/>
      <c r="AL173" s="4"/>
    </row>
    <row r="174" spans="1:38" ht="6" customHeight="1" x14ac:dyDescent="0.35">
      <c r="A174" s="269"/>
      <c r="B174" s="264"/>
      <c r="C174" s="244">
        <v>0</v>
      </c>
      <c r="D174" s="400"/>
      <c r="E174" s="244">
        <v>0</v>
      </c>
      <c r="F174" s="400"/>
      <c r="G174" s="244" t="s">
        <v>12</v>
      </c>
      <c r="H174" s="400"/>
      <c r="I174" s="244" t="s">
        <v>12</v>
      </c>
      <c r="J174" s="400"/>
      <c r="K174" s="244" t="s">
        <v>12</v>
      </c>
      <c r="L174" s="400"/>
      <c r="M174" s="244" t="s">
        <v>12</v>
      </c>
      <c r="N174" s="400"/>
      <c r="O174" s="244" t="s">
        <v>12</v>
      </c>
      <c r="P174" s="426"/>
      <c r="Q174" s="244" t="s">
        <v>12</v>
      </c>
      <c r="R174" s="400"/>
      <c r="S174" s="244" t="s">
        <v>12</v>
      </c>
      <c r="T174" s="400"/>
      <c r="U174" s="244" t="s">
        <v>12</v>
      </c>
      <c r="V174" s="400"/>
      <c r="W174" s="244" t="s">
        <v>12</v>
      </c>
      <c r="X174" s="400"/>
      <c r="Y174" s="244" t="s">
        <v>12</v>
      </c>
      <c r="Z174" s="400"/>
      <c r="AA174" s="244" t="s">
        <v>12</v>
      </c>
      <c r="AB174" s="418"/>
      <c r="AC174" s="244" t="s">
        <v>12</v>
      </c>
      <c r="AD174" s="426"/>
      <c r="AE174" s="426"/>
      <c r="AF174" s="401"/>
      <c r="AG174" s="256"/>
      <c r="AH174" s="427"/>
      <c r="AI174" s="427"/>
      <c r="AJ174" s="427"/>
      <c r="AK174" s="266"/>
      <c r="AL174" s="4"/>
    </row>
    <row r="175" spans="1:38" x14ac:dyDescent="0.35">
      <c r="A175" s="269"/>
      <c r="B175" s="264"/>
      <c r="C175" s="411" t="s">
        <v>231</v>
      </c>
      <c r="D175" s="401"/>
      <c r="E175" s="411" t="s">
        <v>197</v>
      </c>
      <c r="F175" s="401"/>
      <c r="G175" s="411" t="s">
        <v>63</v>
      </c>
      <c r="H175" s="401"/>
      <c r="I175" s="411" t="s">
        <v>65</v>
      </c>
      <c r="J175" s="401"/>
      <c r="K175" s="411" t="s">
        <v>68</v>
      </c>
      <c r="L175" s="401"/>
      <c r="M175" s="411" t="s">
        <v>203</v>
      </c>
      <c r="N175" s="401"/>
      <c r="O175" s="411" t="s">
        <v>79</v>
      </c>
      <c r="P175" s="411"/>
      <c r="Q175" s="420" t="s">
        <v>65</v>
      </c>
      <c r="R175" s="401"/>
      <c r="S175" s="411" t="s">
        <v>77</v>
      </c>
      <c r="T175" s="401"/>
      <c r="U175" s="411" t="s">
        <v>77</v>
      </c>
      <c r="V175" s="401"/>
      <c r="W175" s="411" t="s">
        <v>77</v>
      </c>
      <c r="X175" s="401"/>
      <c r="Y175" s="411" t="s">
        <v>65</v>
      </c>
      <c r="Z175" s="401"/>
      <c r="AA175" s="411" t="s">
        <v>63</v>
      </c>
      <c r="AB175" s="401"/>
      <c r="AC175" s="411" t="s">
        <v>63</v>
      </c>
      <c r="AD175" s="411"/>
      <c r="AE175" s="411"/>
      <c r="AF175" s="401"/>
      <c r="AG175" s="256"/>
      <c r="AH175" s="427"/>
      <c r="AI175" s="427"/>
      <c r="AJ175" s="427"/>
      <c r="AK175" s="266"/>
      <c r="AL175" s="4"/>
    </row>
    <row r="176" spans="1:38" s="257" customFormat="1" x14ac:dyDescent="0.35">
      <c r="A176" s="271"/>
      <c r="B176" s="271"/>
      <c r="C176" s="428"/>
      <c r="D176" s="428"/>
      <c r="E176" s="428"/>
      <c r="F176" s="428"/>
      <c r="G176" s="429" t="s">
        <v>74</v>
      </c>
      <c r="H176" s="428"/>
      <c r="I176" s="429" t="s">
        <v>101</v>
      </c>
      <c r="J176" s="428"/>
      <c r="K176" s="429" t="s">
        <v>101</v>
      </c>
      <c r="L176" s="428"/>
      <c r="M176" s="429" t="s">
        <v>101</v>
      </c>
      <c r="N176" s="428"/>
      <c r="O176" s="429" t="s">
        <v>101</v>
      </c>
      <c r="P176" s="429"/>
      <c r="Q176" s="430" t="s">
        <v>74</v>
      </c>
      <c r="S176" s="429" t="s">
        <v>74</v>
      </c>
      <c r="U176" s="429" t="s">
        <v>74</v>
      </c>
      <c r="W176" s="429" t="s">
        <v>101</v>
      </c>
      <c r="X176" s="428"/>
      <c r="Y176" s="429" t="s">
        <v>74</v>
      </c>
      <c r="Z176" s="428"/>
      <c r="AA176" s="429" t="s">
        <v>74</v>
      </c>
      <c r="AC176" s="429" t="s">
        <v>91</v>
      </c>
      <c r="AD176" s="429"/>
      <c r="AE176" s="429"/>
      <c r="AG176" s="280"/>
      <c r="AH176" s="442"/>
      <c r="AI176" s="442"/>
      <c r="AJ176" s="442"/>
      <c r="AK176" s="281"/>
      <c r="AL176" s="10"/>
    </row>
    <row r="177" spans="1:38" s="257" customFormat="1" ht="15" thickBot="1" x14ac:dyDescent="0.4">
      <c r="A177" s="271"/>
      <c r="B177" s="271"/>
      <c r="C177" s="428"/>
      <c r="D177" s="428"/>
      <c r="E177" s="428"/>
      <c r="F177" s="428"/>
      <c r="G177" s="429"/>
      <c r="H177" s="428"/>
      <c r="I177" s="429"/>
      <c r="J177" s="428"/>
      <c r="K177" s="429"/>
      <c r="L177" s="428"/>
      <c r="M177" s="429"/>
      <c r="N177" s="428"/>
      <c r="O177" s="429"/>
      <c r="P177" s="429"/>
      <c r="Q177" s="430"/>
      <c r="S177" s="429"/>
      <c r="U177" s="429"/>
      <c r="W177" s="429"/>
      <c r="X177" s="428"/>
      <c r="Y177" s="429"/>
      <c r="Z177" s="428"/>
      <c r="AA177" s="429"/>
      <c r="AC177" s="429"/>
      <c r="AD177" s="429"/>
      <c r="AE177" s="429"/>
      <c r="AG177" s="280"/>
      <c r="AH177" s="442"/>
      <c r="AI177" s="442"/>
      <c r="AJ177" s="442"/>
      <c r="AK177" s="281"/>
      <c r="AL177" s="10"/>
    </row>
    <row r="178" spans="1:38" s="257" customFormat="1" ht="15" thickBot="1" x14ac:dyDescent="0.4">
      <c r="A178" s="272"/>
      <c r="B178" s="826" t="s">
        <v>625</v>
      </c>
      <c r="C178" s="827"/>
      <c r="D178" s="827"/>
      <c r="E178" s="827"/>
      <c r="F178" s="827"/>
      <c r="G178" s="827"/>
      <c r="H178" s="827"/>
      <c r="I178" s="827"/>
      <c r="J178" s="827"/>
      <c r="K178" s="827"/>
      <c r="L178" s="827"/>
      <c r="M178" s="827"/>
      <c r="N178" s="827"/>
      <c r="O178" s="827"/>
      <c r="P178" s="827"/>
      <c r="Q178" s="827"/>
      <c r="R178" s="827"/>
      <c r="S178" s="827"/>
      <c r="T178" s="827"/>
      <c r="U178" s="827"/>
      <c r="V178" s="827"/>
      <c r="W178" s="827"/>
      <c r="X178" s="827"/>
      <c r="Y178" s="827"/>
      <c r="Z178" s="827"/>
      <c r="AA178" s="827"/>
      <c r="AB178" s="827"/>
      <c r="AC178" s="828"/>
      <c r="AD178" s="282"/>
      <c r="AE178" s="282"/>
      <c r="AF178" s="303"/>
      <c r="AG178" s="345"/>
      <c r="AH178" s="346"/>
      <c r="AI178" s="346"/>
      <c r="AJ178" s="346"/>
      <c r="AK178" s="347"/>
      <c r="AL178" s="10"/>
    </row>
    <row r="179" spans="1:38" x14ac:dyDescent="0.35">
      <c r="A179" s="277"/>
      <c r="B179" s="304"/>
      <c r="C179" s="259"/>
      <c r="D179" s="258"/>
      <c r="E179" s="299"/>
      <c r="F179" s="258"/>
      <c r="G179" s="259"/>
      <c r="H179" s="260"/>
      <c r="I179" s="259"/>
      <c r="J179" s="258"/>
      <c r="K179" s="362"/>
      <c r="L179" s="311" t="s">
        <v>699</v>
      </c>
      <c r="M179" s="357"/>
      <c r="N179" s="294"/>
      <c r="O179" s="357"/>
      <c r="P179" s="357"/>
      <c r="Q179" s="307"/>
      <c r="R179" s="324"/>
      <c r="S179" s="357"/>
      <c r="T179" s="294"/>
      <c r="U179" s="259"/>
      <c r="V179" s="294"/>
      <c r="W179" s="259"/>
      <c r="X179" s="258"/>
      <c r="Y179" s="324"/>
      <c r="Z179" s="258"/>
      <c r="AA179" s="294"/>
      <c r="AB179" s="258"/>
      <c r="AC179" s="259"/>
      <c r="AD179" s="259"/>
      <c r="AE179" s="259"/>
      <c r="AF179" s="258"/>
      <c r="AG179" s="261"/>
      <c r="AH179" s="262"/>
      <c r="AI179" s="262"/>
      <c r="AJ179" s="262"/>
      <c r="AK179" s="263"/>
      <c r="AL179" s="4"/>
    </row>
    <row r="180" spans="1:38" x14ac:dyDescent="0.35">
      <c r="A180" s="264"/>
      <c r="B180" s="264"/>
      <c r="C180" s="411" t="s">
        <v>183</v>
      </c>
      <c r="D180" s="411"/>
      <c r="E180" s="411" t="s">
        <v>215</v>
      </c>
      <c r="F180" s="411"/>
      <c r="G180" s="411" t="s">
        <v>184</v>
      </c>
      <c r="H180" s="411"/>
      <c r="I180" s="411" t="s">
        <v>515</v>
      </c>
      <c r="J180" s="411"/>
      <c r="K180" s="411" t="s">
        <v>700</v>
      </c>
      <c r="L180" s="411"/>
      <c r="M180" s="411" t="s">
        <v>701</v>
      </c>
      <c r="N180" s="411"/>
      <c r="O180" s="411" t="s">
        <v>221</v>
      </c>
      <c r="P180" s="411"/>
      <c r="Q180" s="420" t="s">
        <v>216</v>
      </c>
      <c r="R180" s="411"/>
      <c r="S180" s="411" t="s">
        <v>187</v>
      </c>
      <c r="T180" s="411"/>
      <c r="U180" s="411" t="s">
        <v>554</v>
      </c>
      <c r="V180" s="411"/>
      <c r="W180" s="411" t="s">
        <v>236</v>
      </c>
      <c r="X180" s="411"/>
      <c r="Y180" s="411" t="s">
        <v>702</v>
      </c>
      <c r="Z180" s="411"/>
      <c r="AA180" s="411" t="s">
        <v>224</v>
      </c>
      <c r="AB180" s="411"/>
      <c r="AC180" s="411" t="s">
        <v>226</v>
      </c>
      <c r="AD180" s="411"/>
      <c r="AE180" s="411"/>
      <c r="AF180" s="411"/>
      <c r="AG180" s="363"/>
      <c r="AH180" s="463"/>
      <c r="AI180" s="463"/>
      <c r="AJ180" s="463"/>
      <c r="AK180" s="266"/>
      <c r="AL180" s="4"/>
    </row>
    <row r="181" spans="1:38" x14ac:dyDescent="0.35">
      <c r="A181" s="267"/>
      <c r="B181" s="269"/>
      <c r="C181" s="400">
        <v>0</v>
      </c>
      <c r="D181" s="400"/>
      <c r="E181" s="400">
        <v>0</v>
      </c>
      <c r="F181" s="400"/>
      <c r="G181" s="400">
        <v>0</v>
      </c>
      <c r="H181" s="400"/>
      <c r="I181" s="400">
        <v>0</v>
      </c>
      <c r="J181" s="400"/>
      <c r="K181" s="400">
        <v>0</v>
      </c>
      <c r="L181" s="400"/>
      <c r="M181" s="400">
        <v>0</v>
      </c>
      <c r="N181" s="400"/>
      <c r="O181" s="400">
        <v>0</v>
      </c>
      <c r="P181" s="400"/>
      <c r="Q181" s="422">
        <v>0</v>
      </c>
      <c r="R181" s="400"/>
      <c r="S181" s="400">
        <v>0</v>
      </c>
      <c r="T181" s="400"/>
      <c r="U181" s="400">
        <v>0</v>
      </c>
      <c r="V181" s="400"/>
      <c r="W181" s="400">
        <v>0</v>
      </c>
      <c r="X181" s="400"/>
      <c r="Y181" s="400">
        <v>0</v>
      </c>
      <c r="Z181" s="400"/>
      <c r="AA181" s="400">
        <v>0</v>
      </c>
      <c r="AB181" s="400"/>
      <c r="AC181" s="400">
        <v>0</v>
      </c>
      <c r="AD181" s="400"/>
      <c r="AE181" s="400"/>
      <c r="AF181" s="400"/>
      <c r="AG181" s="265"/>
      <c r="AH181" s="463"/>
      <c r="AI181" s="463"/>
      <c r="AJ181" s="463"/>
      <c r="AK181" s="364"/>
      <c r="AL181" s="4"/>
    </row>
    <row r="182" spans="1:38" s="254" customFormat="1" ht="15" thickBot="1" x14ac:dyDescent="0.4">
      <c r="A182" s="269">
        <v>193</v>
      </c>
      <c r="B182" s="269"/>
      <c r="C182" s="400">
        <v>194</v>
      </c>
      <c r="D182" s="400"/>
      <c r="E182" s="400"/>
      <c r="F182" s="400"/>
      <c r="G182" s="400" t="s">
        <v>789</v>
      </c>
      <c r="H182" s="400"/>
      <c r="I182" s="400"/>
      <c r="J182" s="400"/>
      <c r="K182" s="400">
        <v>198</v>
      </c>
      <c r="L182" s="400"/>
      <c r="M182" s="254">
        <v>199</v>
      </c>
      <c r="N182" s="400"/>
      <c r="O182" s="254">
        <v>200</v>
      </c>
      <c r="Q182" s="422">
        <v>201</v>
      </c>
      <c r="R182" s="400"/>
      <c r="S182" s="400">
        <v>202</v>
      </c>
      <c r="T182" s="400"/>
      <c r="U182" s="400">
        <v>203</v>
      </c>
      <c r="V182" s="400"/>
      <c r="W182" s="400">
        <v>204</v>
      </c>
      <c r="X182" s="400"/>
      <c r="Y182" s="400" t="s">
        <v>789</v>
      </c>
      <c r="Z182" s="400"/>
      <c r="AA182" s="400" t="s">
        <v>789</v>
      </c>
      <c r="AB182" s="400"/>
      <c r="AC182" s="400" t="s">
        <v>789</v>
      </c>
      <c r="AD182" s="400"/>
      <c r="AE182" s="400"/>
      <c r="AF182" s="400"/>
      <c r="AG182" s="265"/>
      <c r="AH182" s="463"/>
      <c r="AI182" s="463"/>
      <c r="AJ182" s="463"/>
      <c r="AK182" s="364"/>
      <c r="AL182" s="278"/>
    </row>
    <row r="183" spans="1:38" ht="15" thickBot="1" x14ac:dyDescent="0.4">
      <c r="A183" s="269"/>
      <c r="B183" s="359">
        <v>456</v>
      </c>
      <c r="C183" s="833" t="s">
        <v>12</v>
      </c>
      <c r="D183" s="414">
        <v>381</v>
      </c>
      <c r="E183" s="833" t="s">
        <v>12</v>
      </c>
      <c r="F183" s="414">
        <v>382</v>
      </c>
      <c r="G183" s="822" t="s">
        <v>12</v>
      </c>
      <c r="H183" s="414">
        <v>341</v>
      </c>
      <c r="I183" s="810"/>
      <c r="J183" s="414">
        <v>352.37400000000002</v>
      </c>
      <c r="K183" s="831"/>
      <c r="L183" s="414">
        <v>226.42</v>
      </c>
      <c r="M183" s="831"/>
      <c r="N183" s="414">
        <v>352</v>
      </c>
      <c r="O183" s="822" t="s">
        <v>12</v>
      </c>
      <c r="P183" s="414">
        <v>332</v>
      </c>
      <c r="Q183" s="822" t="s">
        <v>12</v>
      </c>
      <c r="R183" s="414">
        <v>255</v>
      </c>
      <c r="S183" s="822" t="s">
        <v>12</v>
      </c>
      <c r="T183" s="414">
        <v>377</v>
      </c>
      <c r="U183" s="810"/>
      <c r="V183" s="414">
        <v>325</v>
      </c>
      <c r="W183" s="822" t="s">
        <v>12</v>
      </c>
      <c r="X183" s="414">
        <v>368.88499999999999</v>
      </c>
      <c r="Y183" s="810"/>
      <c r="Z183" s="414">
        <v>351.00400000000002</v>
      </c>
      <c r="AA183" s="822" t="s">
        <v>12</v>
      </c>
      <c r="AB183" s="414">
        <v>409</v>
      </c>
      <c r="AC183" s="833" t="s">
        <v>12</v>
      </c>
      <c r="AD183" s="426"/>
      <c r="AE183" s="426"/>
      <c r="AF183" s="414"/>
      <c r="AG183" s="255">
        <v>14</v>
      </c>
      <c r="AH183" s="242">
        <v>8</v>
      </c>
      <c r="AI183" s="242">
        <v>8</v>
      </c>
      <c r="AJ183" s="577"/>
      <c r="AK183" s="365"/>
      <c r="AL183" s="4"/>
    </row>
    <row r="184" spans="1:38" ht="15" thickBot="1" x14ac:dyDescent="0.4">
      <c r="A184" s="269"/>
      <c r="B184" s="264"/>
      <c r="C184" s="834"/>
      <c r="D184" s="401"/>
      <c r="E184" s="834"/>
      <c r="F184" s="401"/>
      <c r="G184" s="860"/>
      <c r="H184" s="401"/>
      <c r="I184" s="861"/>
      <c r="J184" s="426"/>
      <c r="K184" s="832"/>
      <c r="L184" s="401"/>
      <c r="M184" s="832"/>
      <c r="N184" s="401"/>
      <c r="O184" s="860"/>
      <c r="P184" s="426"/>
      <c r="Q184" s="860"/>
      <c r="R184" s="401"/>
      <c r="S184" s="860"/>
      <c r="T184" s="401"/>
      <c r="U184" s="861"/>
      <c r="V184" s="401"/>
      <c r="W184" s="860"/>
      <c r="X184" s="401"/>
      <c r="Y184" s="861"/>
      <c r="Z184" s="401"/>
      <c r="AA184" s="860"/>
      <c r="AB184" s="401"/>
      <c r="AC184" s="834"/>
      <c r="AD184" s="426"/>
      <c r="AE184" s="426"/>
      <c r="AF184" s="401"/>
      <c r="AG184" s="256"/>
      <c r="AH184" s="463"/>
      <c r="AI184" s="463"/>
      <c r="AJ184" s="463"/>
      <c r="AK184" s="366"/>
      <c r="AL184" s="4"/>
    </row>
    <row r="185" spans="1:38" ht="6" customHeight="1" x14ac:dyDescent="0.35">
      <c r="A185" s="269"/>
      <c r="B185" s="264"/>
      <c r="C185" s="244">
        <v>0</v>
      </c>
      <c r="D185" s="400"/>
      <c r="E185" s="244" t="s">
        <v>12</v>
      </c>
      <c r="F185" s="400"/>
      <c r="G185" s="244" t="s">
        <v>12</v>
      </c>
      <c r="H185" s="400"/>
      <c r="I185" s="244">
        <v>0</v>
      </c>
      <c r="J185" s="400"/>
      <c r="K185" s="512"/>
      <c r="L185" s="400"/>
      <c r="M185" s="512"/>
      <c r="N185" s="400"/>
      <c r="O185" s="244">
        <v>0</v>
      </c>
      <c r="P185" s="426"/>
      <c r="Q185" s="244">
        <v>0</v>
      </c>
      <c r="R185" s="400"/>
      <c r="S185" s="244">
        <v>0</v>
      </c>
      <c r="T185" s="400"/>
      <c r="U185" s="512"/>
      <c r="V185" s="400"/>
      <c r="W185" s="244">
        <v>0</v>
      </c>
      <c r="X185" s="400"/>
      <c r="Y185" s="512"/>
      <c r="Z185" s="400"/>
      <c r="AA185" s="244" t="s">
        <v>12</v>
      </c>
      <c r="AB185" s="418"/>
      <c r="AC185" s="244" t="s">
        <v>12</v>
      </c>
      <c r="AD185" s="426"/>
      <c r="AE185" s="426"/>
      <c r="AF185" s="400"/>
      <c r="AG185" s="367"/>
      <c r="AH185" s="463"/>
      <c r="AI185" s="463"/>
      <c r="AJ185" s="463"/>
      <c r="AK185" s="368"/>
      <c r="AL185" s="4"/>
    </row>
    <row r="186" spans="1:38" x14ac:dyDescent="0.35">
      <c r="A186" s="269"/>
      <c r="B186" s="264"/>
      <c r="C186" s="411" t="s">
        <v>63</v>
      </c>
      <c r="D186" s="401"/>
      <c r="E186" s="411" t="s">
        <v>65</v>
      </c>
      <c r="F186" s="401"/>
      <c r="G186" s="411" t="s">
        <v>68</v>
      </c>
      <c r="H186" s="401"/>
      <c r="I186" s="411" t="s">
        <v>79</v>
      </c>
      <c r="J186" s="401"/>
      <c r="K186" s="411" t="s">
        <v>170</v>
      </c>
      <c r="L186" s="401"/>
      <c r="M186" s="411" t="s">
        <v>703</v>
      </c>
      <c r="N186" s="401"/>
      <c r="O186" s="411" t="s">
        <v>68</v>
      </c>
      <c r="P186" s="411"/>
      <c r="Q186" s="420" t="s">
        <v>79</v>
      </c>
      <c r="R186" s="401"/>
      <c r="S186" s="411" t="s">
        <v>79</v>
      </c>
      <c r="T186" s="401"/>
      <c r="U186" s="411" t="s">
        <v>77</v>
      </c>
      <c r="V186" s="401"/>
      <c r="W186" s="411" t="s">
        <v>65</v>
      </c>
      <c r="X186" s="401"/>
      <c r="Y186" s="411" t="s">
        <v>150</v>
      </c>
      <c r="Z186" s="401"/>
      <c r="AA186" s="411" t="s">
        <v>65</v>
      </c>
      <c r="AB186" s="401"/>
      <c r="AC186" s="411" t="s">
        <v>77</v>
      </c>
      <c r="AD186" s="411"/>
      <c r="AE186" s="411"/>
      <c r="AF186" s="401"/>
      <c r="AG186" s="363"/>
      <c r="AH186" s="463"/>
      <c r="AI186" s="463"/>
      <c r="AJ186" s="463"/>
      <c r="AK186" s="368"/>
      <c r="AL186" s="4"/>
    </row>
    <row r="187" spans="1:38" s="257" customFormat="1" ht="12.75" customHeight="1" x14ac:dyDescent="0.35">
      <c r="A187" s="271"/>
      <c r="B187" s="271"/>
      <c r="C187" s="429" t="s">
        <v>101</v>
      </c>
      <c r="E187" s="429" t="s">
        <v>101</v>
      </c>
      <c r="F187" s="464"/>
      <c r="G187" s="429" t="s">
        <v>74</v>
      </c>
      <c r="H187" s="464"/>
      <c r="I187" s="429"/>
      <c r="J187" s="464"/>
      <c r="L187" s="464"/>
      <c r="M187" s="464"/>
      <c r="N187" s="464"/>
      <c r="O187" s="429" t="s">
        <v>74</v>
      </c>
      <c r="P187" s="429"/>
      <c r="Q187" s="430" t="s">
        <v>74</v>
      </c>
      <c r="R187" s="428"/>
      <c r="S187" s="429" t="s">
        <v>74</v>
      </c>
      <c r="T187" s="428"/>
      <c r="U187" s="428"/>
      <c r="V187" s="429"/>
      <c r="W187" s="429" t="s">
        <v>101</v>
      </c>
      <c r="X187" s="428"/>
      <c r="Y187" s="429"/>
      <c r="Z187" s="428"/>
      <c r="AA187" s="429" t="s">
        <v>101</v>
      </c>
      <c r="AC187" s="429" t="s">
        <v>101</v>
      </c>
      <c r="AD187" s="429"/>
      <c r="AE187" s="429"/>
      <c r="AG187" s="280"/>
      <c r="AH187" s="442"/>
      <c r="AI187" s="442"/>
      <c r="AJ187" s="442"/>
      <c r="AK187" s="281"/>
      <c r="AL187" s="10"/>
    </row>
    <row r="188" spans="1:38" ht="15" thickBot="1" x14ac:dyDescent="0.4">
      <c r="A188" s="264"/>
      <c r="B188" s="264"/>
      <c r="C188" s="400"/>
      <c r="D188" s="401"/>
      <c r="E188" s="400"/>
      <c r="F188" s="401"/>
      <c r="G188" s="400"/>
      <c r="H188" s="411"/>
      <c r="I188" s="400"/>
      <c r="J188" s="401"/>
      <c r="K188" s="9"/>
      <c r="L188" s="9"/>
      <c r="M188" s="9"/>
      <c r="N188" s="9"/>
      <c r="O188" s="10"/>
      <c r="P188" s="9"/>
      <c r="Q188" s="455"/>
      <c r="R188" s="9"/>
      <c r="S188" s="10"/>
      <c r="T188" s="402"/>
      <c r="U188" s="465"/>
      <c r="V188" s="402"/>
      <c r="W188" s="9"/>
      <c r="X188" s="401"/>
      <c r="Y188" s="400"/>
      <c r="Z188" s="401"/>
      <c r="AA188" s="441"/>
      <c r="AB188" s="401"/>
      <c r="AC188" s="441"/>
      <c r="AD188" s="441"/>
      <c r="AE188" s="441"/>
      <c r="AF188" s="401"/>
      <c r="AG188" s="256"/>
      <c r="AH188" s="427"/>
      <c r="AI188" s="427"/>
      <c r="AJ188" s="427"/>
      <c r="AK188" s="266"/>
      <c r="AL188" s="4"/>
    </row>
    <row r="189" spans="1:38" ht="15" thickBot="1" x14ac:dyDescent="0.4">
      <c r="A189" s="248"/>
      <c r="B189" s="826" t="s">
        <v>625</v>
      </c>
      <c r="C189" s="827"/>
      <c r="D189" s="827"/>
      <c r="E189" s="827"/>
      <c r="F189" s="827"/>
      <c r="G189" s="827"/>
      <c r="H189" s="827"/>
      <c r="I189" s="827"/>
      <c r="J189" s="827"/>
      <c r="K189" s="827"/>
      <c r="L189" s="827"/>
      <c r="M189" s="827"/>
      <c r="N189" s="827"/>
      <c r="O189" s="827"/>
      <c r="P189" s="827"/>
      <c r="Q189" s="827"/>
      <c r="R189" s="827"/>
      <c r="S189" s="827"/>
      <c r="T189" s="827"/>
      <c r="U189" s="827"/>
      <c r="V189" s="827"/>
      <c r="W189" s="827"/>
      <c r="X189" s="827"/>
      <c r="Y189" s="827"/>
      <c r="Z189" s="827"/>
      <c r="AA189" s="827"/>
      <c r="AB189" s="827"/>
      <c r="AC189" s="828"/>
      <c r="AD189" s="282"/>
      <c r="AE189" s="282"/>
      <c r="AF189" s="249"/>
      <c r="AG189" s="274"/>
      <c r="AH189" s="275"/>
      <c r="AI189" s="275"/>
      <c r="AJ189" s="275"/>
      <c r="AK189" s="283"/>
      <c r="AL189" s="4"/>
    </row>
    <row r="190" spans="1:38" ht="15" thickBot="1" x14ac:dyDescent="0.4">
      <c r="A190" s="277"/>
      <c r="B190" s="277"/>
      <c r="C190" s="259"/>
      <c r="D190" s="258"/>
      <c r="E190" s="259"/>
      <c r="F190" s="258"/>
      <c r="G190" s="259"/>
      <c r="H190" s="260"/>
      <c r="I190" s="259"/>
      <c r="J190" s="258"/>
      <c r="K190" s="305"/>
      <c r="L190" s="305"/>
      <c r="M190" s="305"/>
      <c r="N190" s="305"/>
      <c r="O190" s="299"/>
      <c r="P190" s="299"/>
      <c r="Q190" s="369"/>
      <c r="R190" s="305"/>
      <c r="S190" s="370"/>
      <c r="T190" s="370"/>
      <c r="U190" s="862" t="s">
        <v>653</v>
      </c>
      <c r="V190" s="863"/>
      <c r="W190" s="864"/>
      <c r="X190" s="258"/>
      <c r="Y190" s="865" t="s">
        <v>682</v>
      </c>
      <c r="Z190" s="866"/>
      <c r="AA190" s="867"/>
      <c r="AB190" s="258"/>
      <c r="AC190" s="259"/>
      <c r="AD190" s="259"/>
      <c r="AE190" s="259"/>
      <c r="AF190" s="258"/>
      <c r="AG190" s="261"/>
      <c r="AH190" s="262"/>
      <c r="AI190" s="262"/>
      <c r="AJ190" s="262"/>
      <c r="AK190" s="263"/>
      <c r="AL190" s="4"/>
    </row>
    <row r="191" spans="1:38" x14ac:dyDescent="0.35">
      <c r="A191" s="264"/>
      <c r="B191" s="264"/>
      <c r="C191" s="411" t="s">
        <v>192</v>
      </c>
      <c r="D191" s="411"/>
      <c r="E191" s="411" t="s">
        <v>188</v>
      </c>
      <c r="F191" s="411"/>
      <c r="G191" s="411" t="s">
        <v>189</v>
      </c>
      <c r="H191" s="411"/>
      <c r="I191" s="411" t="s">
        <v>243</v>
      </c>
      <c r="J191" s="411"/>
      <c r="K191" s="411" t="s">
        <v>217</v>
      </c>
      <c r="L191" s="411"/>
      <c r="M191" s="411" t="s">
        <v>704</v>
      </c>
      <c r="N191" s="411"/>
      <c r="O191" s="411" t="s">
        <v>219</v>
      </c>
      <c r="P191" s="411"/>
      <c r="Q191" s="420" t="s">
        <v>233</v>
      </c>
      <c r="R191" s="411"/>
      <c r="S191" s="411" t="s">
        <v>705</v>
      </c>
      <c r="T191" s="411"/>
      <c r="U191" s="315" t="s">
        <v>706</v>
      </c>
      <c r="V191" s="411"/>
      <c r="W191" s="316" t="s">
        <v>707</v>
      </c>
      <c r="X191" s="411"/>
      <c r="Y191" s="315" t="s">
        <v>708</v>
      </c>
      <c r="Z191" s="411"/>
      <c r="AA191" s="316" t="s">
        <v>709</v>
      </c>
      <c r="AB191" s="411"/>
      <c r="AC191" s="411" t="s">
        <v>483</v>
      </c>
      <c r="AD191" s="411"/>
      <c r="AE191" s="411"/>
      <c r="AF191" s="401"/>
      <c r="AG191" s="265"/>
      <c r="AH191" s="435"/>
      <c r="AI191" s="435"/>
      <c r="AJ191" s="435"/>
      <c r="AK191" s="266"/>
      <c r="AL191" s="4"/>
    </row>
    <row r="192" spans="1:38" x14ac:dyDescent="0.35">
      <c r="A192" s="267"/>
      <c r="B192" s="269"/>
      <c r="C192" s="400">
        <v>0</v>
      </c>
      <c r="D192" s="400"/>
      <c r="E192" s="400">
        <v>0</v>
      </c>
      <c r="F192" s="400"/>
      <c r="G192" s="400">
        <v>0</v>
      </c>
      <c r="H192" s="400"/>
      <c r="I192" s="400">
        <v>0</v>
      </c>
      <c r="J192" s="400"/>
      <c r="K192" s="400">
        <v>0</v>
      </c>
      <c r="L192" s="400"/>
      <c r="M192" s="400">
        <v>0</v>
      </c>
      <c r="N192" s="400"/>
      <c r="O192" s="400">
        <v>0</v>
      </c>
      <c r="P192" s="400"/>
      <c r="Q192" s="422">
        <v>0</v>
      </c>
      <c r="R192" s="400"/>
      <c r="S192" s="400">
        <v>0</v>
      </c>
      <c r="T192" s="400"/>
      <c r="U192" s="269">
        <v>0</v>
      </c>
      <c r="V192" s="400"/>
      <c r="W192" s="317">
        <v>0</v>
      </c>
      <c r="X192" s="400"/>
      <c r="Y192" s="269">
        <v>0</v>
      </c>
      <c r="Z192" s="400"/>
      <c r="AA192" s="317">
        <v>0</v>
      </c>
      <c r="AB192" s="400"/>
      <c r="AC192" s="400">
        <v>0</v>
      </c>
      <c r="AD192" s="400"/>
      <c r="AE192" s="400"/>
      <c r="AF192" s="401"/>
      <c r="AG192" s="268"/>
      <c r="AH192" s="436"/>
      <c r="AI192" s="437"/>
      <c r="AJ192" s="437"/>
      <c r="AK192" s="266"/>
      <c r="AL192" s="4"/>
    </row>
    <row r="193" spans="1:38" s="254" customFormat="1" ht="15" thickBot="1" x14ac:dyDescent="0.4">
      <c r="A193" s="300">
        <v>207</v>
      </c>
      <c r="B193" s="300"/>
      <c r="C193" s="254">
        <v>208</v>
      </c>
      <c r="E193" s="254">
        <v>209</v>
      </c>
      <c r="G193" s="254">
        <v>210</v>
      </c>
      <c r="I193" s="254">
        <v>211</v>
      </c>
      <c r="K193" s="254">
        <v>212</v>
      </c>
      <c r="M193" s="254">
        <v>213</v>
      </c>
      <c r="O193" s="400"/>
      <c r="Q193" s="445">
        <v>215</v>
      </c>
      <c r="S193" s="254">
        <v>216</v>
      </c>
      <c r="U193" s="300">
        <v>217</v>
      </c>
      <c r="W193" s="318">
        <v>218</v>
      </c>
      <c r="Y193" s="300">
        <v>219</v>
      </c>
      <c r="AA193" s="318">
        <v>220</v>
      </c>
      <c r="AC193" s="254">
        <v>221</v>
      </c>
      <c r="AG193" s="301"/>
      <c r="AH193" s="446"/>
      <c r="AI193" s="447"/>
      <c r="AJ193" s="447"/>
      <c r="AK193" s="302"/>
      <c r="AL193" s="278"/>
    </row>
    <row r="194" spans="1:38" ht="15" thickBot="1" x14ac:dyDescent="0.4">
      <c r="A194" s="269"/>
      <c r="B194" s="359">
        <v>405</v>
      </c>
      <c r="C194" s="833" t="s">
        <v>12</v>
      </c>
      <c r="D194" s="414">
        <v>376</v>
      </c>
      <c r="E194" s="833" t="s">
        <v>12</v>
      </c>
      <c r="F194" s="414">
        <v>439</v>
      </c>
      <c r="G194" s="833" t="s">
        <v>12</v>
      </c>
      <c r="H194" s="414">
        <v>326.84500000000003</v>
      </c>
      <c r="I194" s="831"/>
      <c r="J194" s="414">
        <v>382.99900000000002</v>
      </c>
      <c r="K194" s="833" t="s">
        <v>12</v>
      </c>
      <c r="L194" s="414">
        <v>416</v>
      </c>
      <c r="M194" s="810"/>
      <c r="N194" s="414">
        <v>410</v>
      </c>
      <c r="O194" s="833" t="s">
        <v>12</v>
      </c>
      <c r="P194" s="414">
        <v>336</v>
      </c>
      <c r="Q194" s="833" t="s">
        <v>12</v>
      </c>
      <c r="R194" s="414">
        <v>353</v>
      </c>
      <c r="S194" s="831"/>
      <c r="T194" s="414">
        <v>372</v>
      </c>
      <c r="U194" s="831"/>
      <c r="V194" s="414">
        <v>396.12799999999999</v>
      </c>
      <c r="W194" s="831"/>
      <c r="X194" s="414">
        <v>360.99799999999999</v>
      </c>
      <c r="Y194" s="831"/>
      <c r="Z194" s="414">
        <v>466</v>
      </c>
      <c r="AA194" s="831"/>
      <c r="AB194" s="414">
        <v>366</v>
      </c>
      <c r="AC194" s="831"/>
      <c r="AD194" s="466"/>
      <c r="AE194" s="466"/>
      <c r="AF194" s="401"/>
      <c r="AG194" s="255">
        <v>14</v>
      </c>
      <c r="AH194" s="242">
        <v>13</v>
      </c>
      <c r="AI194" s="242">
        <v>11</v>
      </c>
      <c r="AJ194" s="577"/>
      <c r="AK194" s="243"/>
      <c r="AL194" s="4"/>
    </row>
    <row r="195" spans="1:38" ht="15" thickBot="1" x14ac:dyDescent="0.4">
      <c r="A195" s="269"/>
      <c r="B195" s="264"/>
      <c r="C195" s="834"/>
      <c r="D195" s="401"/>
      <c r="E195" s="834"/>
      <c r="F195" s="401"/>
      <c r="G195" s="834"/>
      <c r="H195" s="401"/>
      <c r="I195" s="832"/>
      <c r="J195" s="401"/>
      <c r="K195" s="834"/>
      <c r="L195" s="401"/>
      <c r="M195" s="861"/>
      <c r="N195" s="401"/>
      <c r="O195" s="834"/>
      <c r="P195" s="426"/>
      <c r="Q195" s="834"/>
      <c r="R195" s="401"/>
      <c r="S195" s="832"/>
      <c r="T195" s="401"/>
      <c r="U195" s="832"/>
      <c r="V195" s="401"/>
      <c r="W195" s="832"/>
      <c r="X195" s="401"/>
      <c r="Y195" s="832"/>
      <c r="Z195" s="401"/>
      <c r="AA195" s="832"/>
      <c r="AB195" s="401"/>
      <c r="AC195" s="832"/>
      <c r="AD195" s="466"/>
      <c r="AE195" s="466"/>
      <c r="AF195" s="401"/>
      <c r="AG195" s="256"/>
      <c r="AH195" s="427"/>
      <c r="AI195" s="427"/>
      <c r="AJ195" s="427"/>
      <c r="AK195" s="266"/>
      <c r="AL195" s="4"/>
    </row>
    <row r="196" spans="1:38" ht="6" customHeight="1" x14ac:dyDescent="0.35">
      <c r="A196" s="269"/>
      <c r="B196" s="264"/>
      <c r="C196" s="244" t="s">
        <v>12</v>
      </c>
      <c r="D196" s="400"/>
      <c r="E196" s="244" t="s">
        <v>12</v>
      </c>
      <c r="F196" s="400"/>
      <c r="G196" s="244" t="s">
        <v>12</v>
      </c>
      <c r="H196" s="400"/>
      <c r="I196" s="244">
        <v>0</v>
      </c>
      <c r="J196" s="400"/>
      <c r="K196" s="512"/>
      <c r="L196" s="400"/>
      <c r="M196" s="512">
        <v>0</v>
      </c>
      <c r="N196" s="400"/>
      <c r="O196" s="244" t="s">
        <v>12</v>
      </c>
      <c r="P196" s="426"/>
      <c r="Q196" s="512"/>
      <c r="R196" s="400"/>
      <c r="S196" s="512">
        <v>0</v>
      </c>
      <c r="T196" s="400"/>
      <c r="U196" s="566" t="s">
        <v>907</v>
      </c>
      <c r="V196" s="400"/>
      <c r="W196" s="567">
        <v>0</v>
      </c>
      <c r="X196" s="400"/>
      <c r="Y196" s="566"/>
      <c r="Z196" s="400"/>
      <c r="AA196" s="567"/>
      <c r="AB196" s="418"/>
      <c r="AC196" s="512"/>
      <c r="AD196" s="466"/>
      <c r="AE196" s="466"/>
      <c r="AF196" s="401"/>
      <c r="AG196" s="256"/>
      <c r="AH196" s="427"/>
      <c r="AI196" s="427"/>
      <c r="AJ196" s="427"/>
      <c r="AK196" s="266"/>
      <c r="AL196" s="4"/>
    </row>
    <row r="197" spans="1:38" ht="15" thickBot="1" x14ac:dyDescent="0.4">
      <c r="A197" s="300"/>
      <c r="B197" s="456"/>
      <c r="C197" s="411" t="s">
        <v>65</v>
      </c>
      <c r="D197" s="401"/>
      <c r="E197" s="411" t="s">
        <v>65</v>
      </c>
      <c r="F197" s="401"/>
      <c r="G197" s="411" t="s">
        <v>77</v>
      </c>
      <c r="H197" s="401"/>
      <c r="I197" s="411" t="s">
        <v>132</v>
      </c>
      <c r="J197" s="401"/>
      <c r="K197" s="411" t="s">
        <v>63</v>
      </c>
      <c r="L197" s="401"/>
      <c r="M197" s="411" t="s">
        <v>77</v>
      </c>
      <c r="N197" s="401"/>
      <c r="O197" s="411" t="s">
        <v>65</v>
      </c>
      <c r="P197" s="411"/>
      <c r="Q197" s="420" t="s">
        <v>79</v>
      </c>
      <c r="R197" s="401"/>
      <c r="S197" s="411" t="s">
        <v>65</v>
      </c>
      <c r="T197" s="401"/>
      <c r="U197" s="322" t="s">
        <v>65</v>
      </c>
      <c r="V197" s="249"/>
      <c r="W197" s="323" t="s">
        <v>703</v>
      </c>
      <c r="X197" s="401"/>
      <c r="Y197" s="344" t="s">
        <v>696</v>
      </c>
      <c r="Z197" s="249"/>
      <c r="AA197" s="323" t="s">
        <v>63</v>
      </c>
      <c r="AB197" s="401"/>
      <c r="AC197" s="411" t="s">
        <v>65</v>
      </c>
      <c r="AD197" s="467"/>
      <c r="AE197" s="467"/>
      <c r="AG197" s="280"/>
      <c r="AH197" s="442"/>
      <c r="AI197" s="442"/>
      <c r="AJ197" s="442"/>
      <c r="AK197" s="302"/>
      <c r="AL197" s="4"/>
    </row>
    <row r="198" spans="1:38" s="257" customFormat="1" x14ac:dyDescent="0.35">
      <c r="A198" s="271"/>
      <c r="B198" s="271"/>
      <c r="C198" s="429" t="s">
        <v>74</v>
      </c>
      <c r="E198" s="429" t="s">
        <v>74</v>
      </c>
      <c r="G198" s="429" t="s">
        <v>74</v>
      </c>
      <c r="I198" s="429">
        <v>0</v>
      </c>
      <c r="K198" s="429" t="s">
        <v>74</v>
      </c>
      <c r="M198" s="429"/>
      <c r="O198" s="429" t="s">
        <v>74</v>
      </c>
      <c r="P198" s="429"/>
      <c r="Q198" s="430" t="s">
        <v>74</v>
      </c>
      <c r="S198" s="429"/>
      <c r="U198" s="429"/>
      <c r="W198" s="429" t="s">
        <v>631</v>
      </c>
      <c r="Y198" s="429"/>
      <c r="AA198" s="429"/>
      <c r="AC198" s="429"/>
      <c r="AD198" s="429"/>
      <c r="AE198" s="429"/>
      <c r="AG198" s="280"/>
      <c r="AH198" s="442"/>
      <c r="AI198" s="442"/>
      <c r="AJ198" s="442"/>
      <c r="AK198" s="281"/>
      <c r="AL198" s="10"/>
    </row>
    <row r="199" spans="1:38" s="257" customFormat="1" ht="15" thickBot="1" x14ac:dyDescent="0.4">
      <c r="A199" s="271"/>
      <c r="B199" s="271"/>
      <c r="C199" s="429"/>
      <c r="E199" s="429"/>
      <c r="G199" s="429"/>
      <c r="I199" s="429"/>
      <c r="K199" s="429"/>
      <c r="M199" s="429"/>
      <c r="O199" s="429"/>
      <c r="P199" s="429"/>
      <c r="Q199" s="430"/>
      <c r="S199" s="429"/>
      <c r="U199" s="429"/>
      <c r="W199" s="429"/>
      <c r="Y199" s="429"/>
      <c r="AA199" s="429"/>
      <c r="AC199" s="429"/>
      <c r="AD199" s="429"/>
      <c r="AE199" s="429"/>
      <c r="AG199" s="280"/>
      <c r="AH199" s="442"/>
      <c r="AI199" s="442"/>
      <c r="AJ199" s="442"/>
      <c r="AK199" s="281"/>
      <c r="AL199" s="10"/>
    </row>
    <row r="200" spans="1:38" ht="15" thickBot="1" x14ac:dyDescent="0.4">
      <c r="A200" s="248"/>
      <c r="B200" s="826" t="s">
        <v>625</v>
      </c>
      <c r="C200" s="827"/>
      <c r="D200" s="827"/>
      <c r="E200" s="827"/>
      <c r="F200" s="827"/>
      <c r="G200" s="827"/>
      <c r="H200" s="827"/>
      <c r="I200" s="827"/>
      <c r="J200" s="827"/>
      <c r="K200" s="827"/>
      <c r="L200" s="827"/>
      <c r="M200" s="827"/>
      <c r="N200" s="827"/>
      <c r="O200" s="827"/>
      <c r="P200" s="827"/>
      <c r="Q200" s="827"/>
      <c r="R200" s="827"/>
      <c r="S200" s="827"/>
      <c r="T200" s="827"/>
      <c r="U200" s="827"/>
      <c r="V200" s="827"/>
      <c r="W200" s="827"/>
      <c r="X200" s="828"/>
      <c r="Y200" s="858" t="s">
        <v>688</v>
      </c>
      <c r="Z200" s="854"/>
      <c r="AA200" s="854"/>
      <c r="AB200" s="854"/>
      <c r="AC200" s="855"/>
      <c r="AD200" s="371"/>
      <c r="AE200" s="371"/>
      <c r="AF200" s="249"/>
      <c r="AG200" s="274"/>
      <c r="AH200" s="275"/>
      <c r="AI200" s="275"/>
      <c r="AJ200" s="275"/>
      <c r="AK200" s="283"/>
      <c r="AL200" s="4"/>
    </row>
    <row r="201" spans="1:38" x14ac:dyDescent="0.35">
      <c r="A201" s="277"/>
      <c r="B201" s="277"/>
      <c r="C201" s="260" t="s">
        <v>474</v>
      </c>
      <c r="D201" s="260"/>
      <c r="E201" s="260" t="s">
        <v>248</v>
      </c>
      <c r="F201" s="260"/>
      <c r="G201" s="260" t="s">
        <v>359</v>
      </c>
      <c r="H201" s="260"/>
      <c r="I201" s="260" t="s">
        <v>470</v>
      </c>
      <c r="J201" s="260"/>
      <c r="K201" s="260" t="s">
        <v>246</v>
      </c>
      <c r="L201" s="260"/>
      <c r="M201" s="260" t="s">
        <v>251</v>
      </c>
      <c r="N201" s="260"/>
      <c r="O201" s="260" t="s">
        <v>265</v>
      </c>
      <c r="P201" s="260"/>
      <c r="Q201" s="284" t="s">
        <v>253</v>
      </c>
      <c r="R201" s="260"/>
      <c r="S201" s="260" t="s">
        <v>254</v>
      </c>
      <c r="T201" s="260"/>
      <c r="U201" s="260" t="s">
        <v>268</v>
      </c>
      <c r="V201" s="260"/>
      <c r="W201" s="260" t="s">
        <v>269</v>
      </c>
      <c r="X201" s="260"/>
      <c r="Y201" s="260" t="s">
        <v>400</v>
      </c>
      <c r="Z201" s="260"/>
      <c r="AA201" s="260" t="s">
        <v>368</v>
      </c>
      <c r="AB201" s="260"/>
      <c r="AC201" s="260" t="s">
        <v>28</v>
      </c>
      <c r="AD201" s="372"/>
      <c r="AE201" s="372"/>
      <c r="AF201" s="258"/>
      <c r="AG201" s="285"/>
      <c r="AH201" s="286"/>
      <c r="AI201" s="286"/>
      <c r="AJ201" s="286"/>
      <c r="AK201" s="263"/>
      <c r="AL201" s="4"/>
    </row>
    <row r="202" spans="1:38" x14ac:dyDescent="0.35">
      <c r="A202" s="267"/>
      <c r="B202" s="269"/>
      <c r="C202" s="400">
        <v>0</v>
      </c>
      <c r="D202" s="400"/>
      <c r="E202" s="400">
        <v>0</v>
      </c>
      <c r="F202" s="400"/>
      <c r="G202" s="400">
        <v>0</v>
      </c>
      <c r="H202" s="400"/>
      <c r="I202" s="400">
        <v>0</v>
      </c>
      <c r="J202" s="400"/>
      <c r="K202" s="400">
        <v>0</v>
      </c>
      <c r="L202" s="400"/>
      <c r="M202" s="400">
        <v>0</v>
      </c>
      <c r="N202" s="400"/>
      <c r="O202" s="400">
        <v>0</v>
      </c>
      <c r="P202" s="400"/>
      <c r="Q202" s="422">
        <v>0</v>
      </c>
      <c r="R202" s="400"/>
      <c r="S202" s="400">
        <v>0</v>
      </c>
      <c r="T202" s="400"/>
      <c r="U202" s="400">
        <v>0</v>
      </c>
      <c r="V202" s="400"/>
      <c r="W202" s="400">
        <v>0</v>
      </c>
      <c r="X202" s="400"/>
      <c r="Y202" s="400">
        <v>0</v>
      </c>
      <c r="Z202" s="400"/>
      <c r="AA202" s="400">
        <v>0</v>
      </c>
      <c r="AB202" s="400"/>
      <c r="AC202" s="400">
        <v>0</v>
      </c>
      <c r="AD202" s="254"/>
      <c r="AE202" s="254"/>
      <c r="AF202" s="401"/>
      <c r="AG202" s="268"/>
      <c r="AH202" s="436"/>
      <c r="AI202" s="437"/>
      <c r="AJ202" s="437"/>
      <c r="AK202" s="266"/>
      <c r="AL202" s="4"/>
    </row>
    <row r="203" spans="1:38" s="254" customFormat="1" ht="15" thickBot="1" x14ac:dyDescent="0.4">
      <c r="A203" s="269">
        <v>221</v>
      </c>
      <c r="B203" s="269"/>
      <c r="C203" s="400">
        <v>222</v>
      </c>
      <c r="D203" s="400"/>
      <c r="E203" s="400">
        <v>223</v>
      </c>
      <c r="F203" s="400"/>
      <c r="G203" s="400">
        <v>224</v>
      </c>
      <c r="H203" s="400"/>
      <c r="I203" s="400">
        <v>225</v>
      </c>
      <c r="J203" s="400"/>
      <c r="K203" s="400">
        <v>226</v>
      </c>
      <c r="L203" s="400"/>
      <c r="M203" s="400">
        <v>227</v>
      </c>
      <c r="N203" s="400"/>
      <c r="O203" s="400">
        <v>228</v>
      </c>
      <c r="P203" s="400"/>
      <c r="Q203" s="422">
        <v>229</v>
      </c>
      <c r="R203" s="400"/>
      <c r="S203" s="400">
        <v>230</v>
      </c>
      <c r="T203" s="400"/>
      <c r="U203" s="400">
        <v>231</v>
      </c>
      <c r="V203" s="400"/>
      <c r="W203" s="400">
        <v>232</v>
      </c>
      <c r="X203" s="400"/>
      <c r="Y203" s="400">
        <v>233</v>
      </c>
      <c r="Z203" s="400"/>
      <c r="AA203" s="400"/>
      <c r="AB203" s="400"/>
      <c r="AC203" s="400">
        <v>235</v>
      </c>
      <c r="AF203" s="400"/>
      <c r="AG203" s="268"/>
      <c r="AH203" s="436"/>
      <c r="AI203" s="438"/>
      <c r="AJ203" s="438"/>
      <c r="AK203" s="266"/>
      <c r="AL203" s="278"/>
    </row>
    <row r="204" spans="1:38" ht="15" thickBot="1" x14ac:dyDescent="0.4">
      <c r="A204" s="269"/>
      <c r="B204" s="359">
        <v>375</v>
      </c>
      <c r="C204" s="831"/>
      <c r="D204" s="414">
        <v>374.76100000000002</v>
      </c>
      <c r="E204" s="833" t="s">
        <v>12</v>
      </c>
      <c r="F204" s="414">
        <v>390.99900000000002</v>
      </c>
      <c r="G204" s="831"/>
      <c r="H204" s="414">
        <v>397</v>
      </c>
      <c r="I204" s="831"/>
      <c r="J204" s="414">
        <v>336</v>
      </c>
      <c r="K204" s="868" t="s">
        <v>12</v>
      </c>
      <c r="L204" s="414">
        <v>383.41899999999998</v>
      </c>
      <c r="M204" s="833" t="s">
        <v>12</v>
      </c>
      <c r="N204" s="414">
        <v>323.00099999999998</v>
      </c>
      <c r="O204" s="833" t="s">
        <v>12</v>
      </c>
      <c r="P204" s="414">
        <v>335</v>
      </c>
      <c r="Q204" s="833" t="s">
        <v>12</v>
      </c>
      <c r="R204" s="414">
        <v>337</v>
      </c>
      <c r="S204" s="833" t="s">
        <v>12</v>
      </c>
      <c r="T204" s="414">
        <v>339</v>
      </c>
      <c r="U204" s="831"/>
      <c r="V204" s="414">
        <v>351</v>
      </c>
      <c r="W204" s="831"/>
      <c r="X204" s="414">
        <v>377.05099999999999</v>
      </c>
      <c r="Y204" s="831"/>
      <c r="Z204" s="414">
        <v>413.99900000000002</v>
      </c>
      <c r="AA204" s="831"/>
      <c r="AB204" s="414">
        <v>418.00400000000002</v>
      </c>
      <c r="AC204" s="833" t="s">
        <v>12</v>
      </c>
      <c r="AD204" s="466"/>
      <c r="AE204" s="466"/>
      <c r="AF204" s="401"/>
      <c r="AG204" s="255">
        <v>14</v>
      </c>
      <c r="AH204" s="242">
        <v>14</v>
      </c>
      <c r="AI204" s="242">
        <v>13</v>
      </c>
      <c r="AJ204" s="577"/>
      <c r="AK204" s="243"/>
      <c r="AL204" s="4"/>
    </row>
    <row r="205" spans="1:38" ht="15" thickBot="1" x14ac:dyDescent="0.4">
      <c r="A205" s="269"/>
      <c r="B205" s="264"/>
      <c r="C205" s="832"/>
      <c r="D205" s="401"/>
      <c r="E205" s="840"/>
      <c r="F205" s="401"/>
      <c r="G205" s="832"/>
      <c r="H205" s="401"/>
      <c r="I205" s="841"/>
      <c r="J205" s="401"/>
      <c r="K205" s="869"/>
      <c r="L205" s="401"/>
      <c r="M205" s="840"/>
      <c r="N205" s="401"/>
      <c r="O205" s="840"/>
      <c r="P205" s="426"/>
      <c r="Q205" s="840"/>
      <c r="R205" s="401"/>
      <c r="S205" s="840"/>
      <c r="T205" s="401"/>
      <c r="U205" s="841"/>
      <c r="V205" s="401"/>
      <c r="W205" s="841"/>
      <c r="X205" s="401"/>
      <c r="Y205" s="841"/>
      <c r="Z205" s="401"/>
      <c r="AA205" s="841"/>
      <c r="AB205" s="401"/>
      <c r="AC205" s="840"/>
      <c r="AD205" s="466"/>
      <c r="AE205" s="466"/>
      <c r="AF205" s="401"/>
      <c r="AG205" s="256"/>
      <c r="AH205" s="427"/>
      <c r="AI205" s="427"/>
      <c r="AJ205" s="427"/>
      <c r="AK205" s="266"/>
      <c r="AL205" s="4"/>
    </row>
    <row r="206" spans="1:38" ht="6" customHeight="1" x14ac:dyDescent="0.35">
      <c r="A206" s="269"/>
      <c r="B206" s="264"/>
      <c r="C206" s="512"/>
      <c r="D206" s="400"/>
      <c r="E206" s="244" t="s">
        <v>12</v>
      </c>
      <c r="F206" s="400"/>
      <c r="G206" s="512"/>
      <c r="H206" s="400"/>
      <c r="I206" s="512"/>
      <c r="J206" s="400"/>
      <c r="K206" s="244" t="s">
        <v>12</v>
      </c>
      <c r="L206" s="400"/>
      <c r="M206" s="512"/>
      <c r="N206" s="400"/>
      <c r="O206" s="512"/>
      <c r="P206" s="426"/>
      <c r="Q206" s="512"/>
      <c r="R206" s="400"/>
      <c r="S206" s="244" t="s">
        <v>12</v>
      </c>
      <c r="T206" s="400"/>
      <c r="U206" s="512"/>
      <c r="V206" s="400"/>
      <c r="W206" s="512"/>
      <c r="X206" s="400"/>
      <c r="Y206" s="512"/>
      <c r="Z206" s="400"/>
      <c r="AA206" s="512"/>
      <c r="AB206" s="418"/>
      <c r="AC206" s="512"/>
      <c r="AD206" s="466"/>
      <c r="AE206" s="466"/>
      <c r="AF206" s="401"/>
      <c r="AG206" s="256"/>
      <c r="AH206" s="427"/>
      <c r="AI206" s="427"/>
      <c r="AJ206" s="427"/>
      <c r="AK206" s="266"/>
      <c r="AL206" s="4"/>
    </row>
    <row r="207" spans="1:38" x14ac:dyDescent="0.35">
      <c r="A207" s="269"/>
      <c r="B207" s="264"/>
      <c r="C207" s="411" t="s">
        <v>68</v>
      </c>
      <c r="D207" s="401"/>
      <c r="E207" s="411" t="s">
        <v>126</v>
      </c>
      <c r="F207" s="401"/>
      <c r="G207" s="411" t="s">
        <v>65</v>
      </c>
      <c r="H207" s="401"/>
      <c r="I207" s="411" t="s">
        <v>65</v>
      </c>
      <c r="J207" s="401"/>
      <c r="K207" s="411" t="s">
        <v>65</v>
      </c>
      <c r="L207" s="401"/>
      <c r="M207" s="411" t="s">
        <v>203</v>
      </c>
      <c r="N207" s="401"/>
      <c r="O207" s="411" t="s">
        <v>68</v>
      </c>
      <c r="P207" s="411"/>
      <c r="Q207" s="420" t="s">
        <v>68</v>
      </c>
      <c r="R207" s="401"/>
      <c r="S207" s="411" t="s">
        <v>65</v>
      </c>
      <c r="T207" s="401"/>
      <c r="U207" s="411" t="s">
        <v>65</v>
      </c>
      <c r="V207" s="401"/>
      <c r="W207" s="411" t="s">
        <v>65</v>
      </c>
      <c r="X207" s="401"/>
      <c r="Y207" s="411" t="s">
        <v>401</v>
      </c>
      <c r="Z207" s="401"/>
      <c r="AA207" s="411" t="s">
        <v>77</v>
      </c>
      <c r="AB207" s="401"/>
      <c r="AC207" s="411" t="s">
        <v>77</v>
      </c>
      <c r="AD207" s="467"/>
      <c r="AE207" s="467"/>
      <c r="AF207" s="401"/>
      <c r="AG207" s="256"/>
      <c r="AH207" s="427"/>
      <c r="AI207" s="427"/>
      <c r="AJ207" s="427"/>
      <c r="AK207" s="266"/>
      <c r="AL207" s="4"/>
    </row>
    <row r="208" spans="1:38" s="257" customFormat="1" x14ac:dyDescent="0.35">
      <c r="A208" s="267"/>
      <c r="B208" s="267"/>
      <c r="C208" s="431"/>
      <c r="D208" s="402"/>
      <c r="E208" s="429" t="s">
        <v>101</v>
      </c>
      <c r="F208" s="428"/>
      <c r="G208" s="429"/>
      <c r="I208" s="429"/>
      <c r="K208" s="429" t="s">
        <v>101</v>
      </c>
      <c r="M208" s="429" t="s">
        <v>101</v>
      </c>
      <c r="O208" s="429" t="s">
        <v>101</v>
      </c>
      <c r="P208" s="429"/>
      <c r="Q208" s="430" t="s">
        <v>101</v>
      </c>
      <c r="S208" s="429" t="s">
        <v>101</v>
      </c>
      <c r="T208" s="428"/>
      <c r="U208" s="429" t="s">
        <v>101</v>
      </c>
      <c r="V208" s="468"/>
      <c r="W208" s="429">
        <v>0</v>
      </c>
      <c r="Y208" s="429"/>
      <c r="AA208" s="429"/>
      <c r="AC208" s="429" t="s">
        <v>101</v>
      </c>
      <c r="AD208" s="429"/>
      <c r="AE208" s="429"/>
      <c r="AF208" s="428"/>
      <c r="AG208" s="256"/>
      <c r="AH208" s="427"/>
      <c r="AI208" s="427"/>
      <c r="AJ208" s="427"/>
      <c r="AK208" s="270"/>
      <c r="AL208" s="10"/>
    </row>
    <row r="209" spans="1:38" s="257" customFormat="1" ht="15" thickBot="1" x14ac:dyDescent="0.4">
      <c r="A209" s="267"/>
      <c r="B209" s="271"/>
      <c r="C209" s="429"/>
      <c r="E209" s="373"/>
      <c r="F209" s="374"/>
      <c r="G209" s="373"/>
      <c r="H209" s="374"/>
      <c r="I209" s="373"/>
      <c r="J209" s="374"/>
      <c r="K209" s="373"/>
      <c r="M209" s="373"/>
      <c r="N209" s="373"/>
      <c r="O209" s="373"/>
      <c r="P209" s="373"/>
      <c r="Q209" s="375"/>
      <c r="S209" s="373"/>
      <c r="T209" s="428"/>
      <c r="U209" s="429"/>
      <c r="V209" s="468"/>
      <c r="W209" s="429"/>
      <c r="Y209" s="429"/>
      <c r="AA209" s="429"/>
      <c r="AC209" s="373"/>
      <c r="AD209" s="429"/>
      <c r="AE209" s="429"/>
      <c r="AF209" s="428"/>
      <c r="AG209" s="256"/>
      <c r="AH209" s="427"/>
      <c r="AI209" s="427"/>
      <c r="AJ209" s="427"/>
      <c r="AK209" s="270"/>
      <c r="AL209" s="10"/>
    </row>
    <row r="210" spans="1:38" s="257" customFormat="1" ht="15" thickBot="1" x14ac:dyDescent="0.4">
      <c r="A210" s="287"/>
      <c r="B210" s="870" t="s">
        <v>688</v>
      </c>
      <c r="C210" s="871"/>
      <c r="D210" s="871"/>
      <c r="E210" s="871"/>
      <c r="F210" s="871"/>
      <c r="G210" s="871"/>
      <c r="H210" s="871"/>
      <c r="I210" s="871"/>
      <c r="J210" s="871"/>
      <c r="K210" s="871"/>
      <c r="L210" s="871"/>
      <c r="M210" s="871"/>
      <c r="N210" s="871"/>
      <c r="O210" s="871"/>
      <c r="P210" s="871"/>
      <c r="Q210" s="871"/>
      <c r="R210" s="871"/>
      <c r="S210" s="871"/>
      <c r="T210" s="871"/>
      <c r="U210" s="871"/>
      <c r="V210" s="871"/>
      <c r="W210" s="871"/>
      <c r="X210" s="871"/>
      <c r="Y210" s="871"/>
      <c r="Z210" s="871"/>
      <c r="AA210" s="871"/>
      <c r="AB210" s="871"/>
      <c r="AC210" s="872"/>
      <c r="AD210" s="303"/>
      <c r="AE210" s="303"/>
      <c r="AF210" s="374"/>
      <c r="AG210" s="274"/>
      <c r="AH210" s="275"/>
      <c r="AI210" s="275"/>
      <c r="AJ210" s="275"/>
      <c r="AK210" s="276"/>
      <c r="AL210" s="10"/>
    </row>
    <row r="211" spans="1:38" x14ac:dyDescent="0.35">
      <c r="A211" s="277"/>
      <c r="B211" s="277"/>
      <c r="C211" s="259"/>
      <c r="D211" s="258"/>
      <c r="E211" s="259"/>
      <c r="F211" s="294"/>
      <c r="G211" s="259"/>
      <c r="H211" s="260"/>
      <c r="I211" s="259"/>
      <c r="J211" s="258"/>
      <c r="K211" s="291"/>
      <c r="L211" s="258"/>
      <c r="M211" s="259"/>
      <c r="N211" s="258"/>
      <c r="O211" s="259"/>
      <c r="P211" s="351" t="s">
        <v>711</v>
      </c>
      <c r="Q211" s="293"/>
      <c r="R211" s="258"/>
      <c r="S211" s="259"/>
      <c r="T211" s="258"/>
      <c r="U211" s="259"/>
      <c r="V211" s="294"/>
      <c r="W211" s="259"/>
      <c r="X211" s="258"/>
      <c r="Y211" s="299"/>
      <c r="Z211" s="258"/>
      <c r="AA211" s="259"/>
      <c r="AB211" s="258"/>
      <c r="AC211" s="259"/>
      <c r="AD211" s="376"/>
      <c r="AE211" s="376"/>
      <c r="AF211" s="258"/>
      <c r="AG211" s="261"/>
      <c r="AH211" s="262"/>
      <c r="AI211" s="262"/>
      <c r="AJ211" s="262"/>
      <c r="AK211" s="263"/>
      <c r="AL211" s="4"/>
    </row>
    <row r="212" spans="1:38" x14ac:dyDescent="0.35">
      <c r="A212" s="264"/>
      <c r="B212" s="264"/>
      <c r="C212" s="411" t="s">
        <v>397</v>
      </c>
      <c r="D212" s="411"/>
      <c r="E212" s="411" t="s">
        <v>255</v>
      </c>
      <c r="F212" s="411"/>
      <c r="G212" s="411" t="s">
        <v>266</v>
      </c>
      <c r="H212" s="411"/>
      <c r="I212" s="411" t="s">
        <v>267</v>
      </c>
      <c r="J212" s="411"/>
      <c r="K212" s="411" t="s">
        <v>712</v>
      </c>
      <c r="L212" s="411"/>
      <c r="M212" s="411" t="s">
        <v>713</v>
      </c>
      <c r="N212" s="411"/>
      <c r="O212" s="411" t="s">
        <v>714</v>
      </c>
      <c r="P212" s="411"/>
      <c r="Q212" s="420" t="s">
        <v>715</v>
      </c>
      <c r="R212" s="411"/>
      <c r="S212" s="411" t="s">
        <v>716</v>
      </c>
      <c r="T212" s="411"/>
      <c r="U212" s="411" t="s">
        <v>364</v>
      </c>
      <c r="V212" s="411"/>
      <c r="W212" s="411" t="s">
        <v>260</v>
      </c>
      <c r="X212" s="411"/>
      <c r="Y212" s="411" t="s">
        <v>262</v>
      </c>
      <c r="Z212" s="411"/>
      <c r="AA212" s="411" t="s">
        <v>256</v>
      </c>
      <c r="AB212" s="411"/>
      <c r="AC212" s="411" t="s">
        <v>263</v>
      </c>
      <c r="AD212" s="467"/>
      <c r="AE212" s="467"/>
      <c r="AF212" s="401"/>
      <c r="AG212" s="265"/>
      <c r="AH212" s="435"/>
      <c r="AI212" s="435"/>
      <c r="AJ212" s="435"/>
      <c r="AK212" s="266"/>
      <c r="AL212" s="4"/>
    </row>
    <row r="213" spans="1:38" x14ac:dyDescent="0.35">
      <c r="A213" s="267"/>
      <c r="B213" s="269"/>
      <c r="C213" s="400">
        <v>0</v>
      </c>
      <c r="D213" s="400"/>
      <c r="E213" s="400">
        <v>0</v>
      </c>
      <c r="F213" s="400"/>
      <c r="G213" s="400">
        <v>0</v>
      </c>
      <c r="H213" s="400"/>
      <c r="I213" s="400">
        <v>0</v>
      </c>
      <c r="J213" s="400"/>
      <c r="K213" s="400">
        <v>0</v>
      </c>
      <c r="L213" s="400"/>
      <c r="M213" s="400">
        <v>0</v>
      </c>
      <c r="N213" s="400"/>
      <c r="O213" s="400">
        <v>0</v>
      </c>
      <c r="P213" s="400"/>
      <c r="Q213" s="422">
        <v>0</v>
      </c>
      <c r="R213" s="400"/>
      <c r="S213" s="400">
        <v>0</v>
      </c>
      <c r="T213" s="400"/>
      <c r="U213" s="400">
        <v>0</v>
      </c>
      <c r="V213" s="400"/>
      <c r="W213" s="400">
        <v>0</v>
      </c>
      <c r="X213" s="400"/>
      <c r="Y213" s="400">
        <v>0</v>
      </c>
      <c r="Z213" s="400"/>
      <c r="AA213" s="400">
        <v>0</v>
      </c>
      <c r="AB213" s="400"/>
      <c r="AC213" s="400">
        <v>0</v>
      </c>
      <c r="AD213" s="254"/>
      <c r="AE213" s="254"/>
      <c r="AF213" s="401"/>
      <c r="AG213" s="268"/>
      <c r="AH213" s="436"/>
      <c r="AI213" s="437"/>
      <c r="AJ213" s="437"/>
      <c r="AK213" s="266"/>
      <c r="AL213" s="4"/>
    </row>
    <row r="214" spans="1:38" s="254" customFormat="1" ht="15" thickBot="1" x14ac:dyDescent="0.4">
      <c r="A214" s="269">
        <v>235</v>
      </c>
      <c r="B214" s="269"/>
      <c r="C214" s="400">
        <v>236</v>
      </c>
      <c r="D214" s="400"/>
      <c r="E214" s="400">
        <v>237</v>
      </c>
      <c r="F214" s="400"/>
      <c r="G214" s="400">
        <v>238</v>
      </c>
      <c r="H214" s="400"/>
      <c r="I214" s="400" t="s">
        <v>789</v>
      </c>
      <c r="J214" s="400"/>
      <c r="K214" s="400">
        <v>240</v>
      </c>
      <c r="L214" s="400"/>
      <c r="M214" s="400">
        <v>241</v>
      </c>
      <c r="N214" s="400"/>
      <c r="O214" s="400">
        <v>242</v>
      </c>
      <c r="P214" s="400"/>
      <c r="Q214" s="422">
        <v>243</v>
      </c>
      <c r="R214" s="400"/>
      <c r="S214" s="400">
        <v>244</v>
      </c>
      <c r="T214" s="400"/>
      <c r="U214" s="400">
        <v>245</v>
      </c>
      <c r="V214" s="400"/>
      <c r="W214" s="400">
        <v>246</v>
      </c>
      <c r="X214" s="400"/>
      <c r="Y214" s="400">
        <v>247</v>
      </c>
      <c r="Z214" s="400"/>
      <c r="AA214" s="400">
        <v>248</v>
      </c>
      <c r="AB214" s="400"/>
      <c r="AC214" s="400">
        <v>249</v>
      </c>
      <c r="AF214" s="400"/>
      <c r="AG214" s="268"/>
      <c r="AH214" s="436"/>
      <c r="AI214" s="438"/>
      <c r="AJ214" s="438"/>
      <c r="AK214" s="266"/>
      <c r="AL214" s="278"/>
    </row>
    <row r="215" spans="1:38" ht="15" thickBot="1" x14ac:dyDescent="0.4">
      <c r="A215" s="269"/>
      <c r="B215" s="359">
        <v>417</v>
      </c>
      <c r="C215" s="831"/>
      <c r="D215" s="414">
        <v>383</v>
      </c>
      <c r="E215" s="833" t="s">
        <v>12</v>
      </c>
      <c r="F215" s="414">
        <v>426</v>
      </c>
      <c r="G215" s="831"/>
      <c r="H215" s="414">
        <v>410.673</v>
      </c>
      <c r="I215" s="873"/>
      <c r="J215" s="414">
        <v>385.99700000000001</v>
      </c>
      <c r="K215" s="831"/>
      <c r="L215" s="414">
        <v>305</v>
      </c>
      <c r="M215" s="831"/>
      <c r="N215" s="414">
        <v>423</v>
      </c>
      <c r="O215" s="831"/>
      <c r="P215" s="414">
        <v>302.48899999999998</v>
      </c>
      <c r="Q215" s="831"/>
      <c r="R215" s="414">
        <v>361</v>
      </c>
      <c r="S215" s="831"/>
      <c r="T215" s="414">
        <v>370.99700000000001</v>
      </c>
      <c r="U215" s="831"/>
      <c r="V215" s="414">
        <v>402.00299999999999</v>
      </c>
      <c r="W215" s="831"/>
      <c r="X215" s="414">
        <v>398</v>
      </c>
      <c r="Y215" s="831"/>
      <c r="Z215" s="414">
        <v>420</v>
      </c>
      <c r="AA215" s="833" t="s">
        <v>12</v>
      </c>
      <c r="AB215" s="414">
        <v>400</v>
      </c>
      <c r="AC215" s="831"/>
      <c r="AD215" s="466"/>
      <c r="AE215" s="466"/>
      <c r="AF215" s="401"/>
      <c r="AG215" s="255">
        <v>14</v>
      </c>
      <c r="AH215" s="242">
        <v>11</v>
      </c>
      <c r="AI215" s="242">
        <v>13</v>
      </c>
      <c r="AJ215" s="577"/>
      <c r="AK215" s="243"/>
      <c r="AL215" s="4"/>
    </row>
    <row r="216" spans="1:38" ht="15" thickBot="1" x14ac:dyDescent="0.4">
      <c r="A216" s="269"/>
      <c r="B216" s="264"/>
      <c r="C216" s="841"/>
      <c r="D216" s="401"/>
      <c r="E216" s="834"/>
      <c r="F216" s="401"/>
      <c r="G216" s="832"/>
      <c r="H216" s="401"/>
      <c r="I216" s="874"/>
      <c r="J216" s="401"/>
      <c r="K216" s="832"/>
      <c r="L216" s="401"/>
      <c r="M216" s="832"/>
      <c r="N216" s="401"/>
      <c r="O216" s="832"/>
      <c r="P216" s="426"/>
      <c r="Q216" s="832"/>
      <c r="R216" s="401"/>
      <c r="S216" s="832"/>
      <c r="T216" s="401"/>
      <c r="U216" s="832"/>
      <c r="V216" s="401"/>
      <c r="W216" s="832"/>
      <c r="X216" s="401"/>
      <c r="Y216" s="832"/>
      <c r="Z216" s="401"/>
      <c r="AA216" s="834"/>
      <c r="AB216" s="401"/>
      <c r="AC216" s="832"/>
      <c r="AD216" s="466"/>
      <c r="AE216" s="466"/>
      <c r="AF216" s="401"/>
      <c r="AG216" s="256"/>
      <c r="AH216" s="427"/>
      <c r="AI216" s="427"/>
      <c r="AJ216" s="427"/>
      <c r="AK216" s="266"/>
      <c r="AL216" s="4"/>
    </row>
    <row r="217" spans="1:38" ht="6" customHeight="1" x14ac:dyDescent="0.35">
      <c r="A217" s="269"/>
      <c r="B217" s="264"/>
      <c r="C217" s="512"/>
      <c r="D217" s="400"/>
      <c r="E217" s="244" t="s">
        <v>12</v>
      </c>
      <c r="F217" s="400"/>
      <c r="G217" s="512"/>
      <c r="H217" s="400"/>
      <c r="I217" s="512" t="s">
        <v>907</v>
      </c>
      <c r="J217" s="400"/>
      <c r="K217" s="512" t="s">
        <v>907</v>
      </c>
      <c r="L217" s="400"/>
      <c r="M217" s="609">
        <v>0</v>
      </c>
      <c r="N217" s="400"/>
      <c r="O217" s="244">
        <v>0</v>
      </c>
      <c r="P217" s="426"/>
      <c r="Q217" s="244">
        <v>0</v>
      </c>
      <c r="R217" s="400"/>
      <c r="S217" s="244">
        <v>0</v>
      </c>
      <c r="T217" s="400"/>
      <c r="U217" s="512"/>
      <c r="V217" s="400"/>
      <c r="W217" s="512"/>
      <c r="X217" s="400"/>
      <c r="Y217" s="512"/>
      <c r="Z217" s="400"/>
      <c r="AA217" s="512"/>
      <c r="AB217" s="418"/>
      <c r="AC217" s="512"/>
      <c r="AD217" s="466"/>
      <c r="AE217" s="466"/>
      <c r="AF217" s="401"/>
      <c r="AG217" s="256"/>
      <c r="AH217" s="427"/>
      <c r="AI217" s="427"/>
      <c r="AJ217" s="427"/>
      <c r="AK217" s="266"/>
      <c r="AL217" s="4"/>
    </row>
    <row r="218" spans="1:38" x14ac:dyDescent="0.35">
      <c r="A218" s="269"/>
      <c r="B218" s="264"/>
      <c r="C218" s="411" t="s">
        <v>77</v>
      </c>
      <c r="D218" s="401"/>
      <c r="E218" s="411" t="s">
        <v>65</v>
      </c>
      <c r="F218" s="401"/>
      <c r="G218" s="411" t="s">
        <v>63</v>
      </c>
      <c r="H218" s="401"/>
      <c r="I218" s="411" t="s">
        <v>126</v>
      </c>
      <c r="J218" s="401"/>
      <c r="K218" s="411" t="s">
        <v>65</v>
      </c>
      <c r="L218" s="401"/>
      <c r="M218" s="411" t="s">
        <v>65</v>
      </c>
      <c r="N218" s="401"/>
      <c r="O218" s="411" t="s">
        <v>717</v>
      </c>
      <c r="P218" s="411"/>
      <c r="Q218" s="420" t="s">
        <v>696</v>
      </c>
      <c r="R218" s="401"/>
      <c r="S218" s="411" t="s">
        <v>57</v>
      </c>
      <c r="T218" s="401"/>
      <c r="U218" s="411" t="s">
        <v>65</v>
      </c>
      <c r="V218" s="401"/>
      <c r="W218" s="411" t="s">
        <v>77</v>
      </c>
      <c r="X218" s="401"/>
      <c r="Y218" s="411" t="s">
        <v>65</v>
      </c>
      <c r="Z218" s="401"/>
      <c r="AA218" s="411" t="s">
        <v>63</v>
      </c>
      <c r="AB218" s="401"/>
      <c r="AC218" s="411" t="s">
        <v>77</v>
      </c>
      <c r="AD218" s="467"/>
      <c r="AE218" s="467"/>
      <c r="AF218" s="401"/>
      <c r="AG218" s="256"/>
      <c r="AH218" s="427"/>
      <c r="AI218" s="427"/>
      <c r="AJ218" s="427"/>
      <c r="AK218" s="266"/>
      <c r="AL218" s="4"/>
    </row>
    <row r="219" spans="1:38" s="257" customFormat="1" x14ac:dyDescent="0.35">
      <c r="A219" s="279"/>
      <c r="B219" s="279"/>
      <c r="C219" s="451"/>
      <c r="E219" s="429" t="s">
        <v>101</v>
      </c>
      <c r="G219" s="429">
        <v>0</v>
      </c>
      <c r="H219" s="428"/>
      <c r="I219" s="429">
        <v>0</v>
      </c>
      <c r="K219" s="429"/>
      <c r="M219" s="428"/>
      <c r="N219" s="428"/>
      <c r="O219" s="428"/>
      <c r="P219" s="428"/>
      <c r="Q219" s="455"/>
      <c r="R219" s="428"/>
      <c r="S219" s="428"/>
      <c r="T219" s="428"/>
      <c r="U219" s="428"/>
      <c r="V219" s="428"/>
      <c r="W219" s="429">
        <v>0</v>
      </c>
      <c r="Y219" s="429">
        <v>0</v>
      </c>
      <c r="Z219" s="428"/>
      <c r="AA219" s="429" t="s">
        <v>101</v>
      </c>
      <c r="AB219" s="428"/>
      <c r="AC219" s="429" t="s">
        <v>101</v>
      </c>
      <c r="AD219" s="429"/>
      <c r="AE219" s="429"/>
      <c r="AF219" s="428"/>
      <c r="AG219" s="256"/>
      <c r="AH219" s="427"/>
      <c r="AI219" s="427"/>
      <c r="AJ219" s="427"/>
      <c r="AK219" s="270"/>
      <c r="AL219" s="10"/>
    </row>
    <row r="220" spans="1:38" s="257" customFormat="1" ht="15" thickBot="1" x14ac:dyDescent="0.4">
      <c r="A220" s="279"/>
      <c r="B220" s="279"/>
      <c r="C220" s="373"/>
      <c r="E220" s="373"/>
      <c r="G220" s="373"/>
      <c r="H220" s="428"/>
      <c r="I220" s="373"/>
      <c r="K220" s="429"/>
      <c r="M220" s="428"/>
      <c r="N220" s="428"/>
      <c r="O220" s="428"/>
      <c r="P220" s="428"/>
      <c r="Q220" s="455"/>
      <c r="R220" s="428"/>
      <c r="S220" s="428"/>
      <c r="T220" s="428"/>
      <c r="U220" s="429"/>
      <c r="V220" s="428"/>
      <c r="W220" s="429"/>
      <c r="Y220" s="429"/>
      <c r="Z220" s="428"/>
      <c r="AA220" s="429"/>
      <c r="AB220" s="428"/>
      <c r="AC220" s="429"/>
      <c r="AD220" s="429"/>
      <c r="AE220" s="429"/>
      <c r="AF220" s="428"/>
      <c r="AG220" s="256"/>
      <c r="AH220" s="427"/>
      <c r="AI220" s="427"/>
      <c r="AJ220" s="427"/>
      <c r="AK220" s="270"/>
      <c r="AL220" s="10"/>
    </row>
    <row r="221" spans="1:38" s="257" customFormat="1" ht="15" thickBot="1" x14ac:dyDescent="0.4">
      <c r="A221" s="377"/>
      <c r="B221" s="870" t="s">
        <v>688</v>
      </c>
      <c r="C221" s="871"/>
      <c r="D221" s="871"/>
      <c r="E221" s="871"/>
      <c r="F221" s="871"/>
      <c r="G221" s="871"/>
      <c r="H221" s="871"/>
      <c r="I221" s="871"/>
      <c r="J221" s="871"/>
      <c r="K221" s="871"/>
      <c r="L221" s="871"/>
      <c r="M221" s="871"/>
      <c r="N221" s="871"/>
      <c r="O221" s="871"/>
      <c r="P221" s="871"/>
      <c r="Q221" s="871"/>
      <c r="R221" s="871"/>
      <c r="S221" s="871"/>
      <c r="T221" s="871"/>
      <c r="U221" s="871"/>
      <c r="V221" s="871"/>
      <c r="W221" s="871"/>
      <c r="X221" s="871"/>
      <c r="Y221" s="871"/>
      <c r="Z221" s="871"/>
      <c r="AA221" s="871"/>
      <c r="AB221" s="871"/>
      <c r="AC221" s="872"/>
      <c r="AD221" s="303"/>
      <c r="AE221" s="303"/>
      <c r="AF221" s="374"/>
      <c r="AG221" s="274"/>
      <c r="AH221" s="275"/>
      <c r="AI221" s="275"/>
      <c r="AJ221" s="275"/>
      <c r="AK221" s="276"/>
      <c r="AL221" s="10"/>
    </row>
    <row r="222" spans="1:38" x14ac:dyDescent="0.35">
      <c r="A222" s="277"/>
      <c r="B222" s="277"/>
      <c r="C222" s="259"/>
      <c r="D222" s="258"/>
      <c r="E222" s="259"/>
      <c r="F222" s="258"/>
      <c r="G222" s="290" t="s">
        <v>631</v>
      </c>
      <c r="H222" s="260"/>
      <c r="I222" s="259"/>
      <c r="J222" s="258"/>
      <c r="K222" s="290" t="s">
        <v>631</v>
      </c>
      <c r="L222" s="258"/>
      <c r="M222" s="259"/>
      <c r="N222" s="258"/>
      <c r="O222" s="259"/>
      <c r="P222" s="259"/>
      <c r="Q222" s="293"/>
      <c r="R222" s="258"/>
      <c r="S222" s="259"/>
      <c r="T222" s="258"/>
      <c r="U222" s="259"/>
      <c r="V222" s="258"/>
      <c r="W222" s="259"/>
      <c r="X222" s="258"/>
      <c r="Y222" s="259"/>
      <c r="Z222" s="258"/>
      <c r="AA222" s="259"/>
      <c r="AB222" s="258"/>
      <c r="AC222" s="259"/>
      <c r="AD222" s="376"/>
      <c r="AE222" s="376"/>
      <c r="AF222" s="258"/>
      <c r="AG222" s="261"/>
      <c r="AH222" s="262"/>
      <c r="AI222" s="262"/>
      <c r="AJ222" s="262"/>
      <c r="AK222" s="263"/>
      <c r="AL222" s="4"/>
    </row>
    <row r="223" spans="1:38" x14ac:dyDescent="0.35">
      <c r="A223" s="264"/>
      <c r="B223" s="264"/>
      <c r="C223" s="411" t="s">
        <v>276</v>
      </c>
      <c r="D223" s="411"/>
      <c r="E223" s="411" t="s">
        <v>426</v>
      </c>
      <c r="F223" s="411"/>
      <c r="G223" s="411" t="s">
        <v>718</v>
      </c>
      <c r="H223" s="411"/>
      <c r="I223" s="411" t="s">
        <v>420</v>
      </c>
      <c r="J223" s="411"/>
      <c r="K223" s="411" t="s">
        <v>719</v>
      </c>
      <c r="L223" s="411"/>
      <c r="M223" s="411" t="s">
        <v>421</v>
      </c>
      <c r="N223" s="411"/>
      <c r="O223" s="411" t="s">
        <v>413</v>
      </c>
      <c r="P223" s="411"/>
      <c r="Q223" s="420" t="s">
        <v>414</v>
      </c>
      <c r="R223" s="411"/>
      <c r="S223" s="411" t="s">
        <v>433</v>
      </c>
      <c r="T223" s="411"/>
      <c r="U223" s="411" t="s">
        <v>412</v>
      </c>
      <c r="V223" s="411"/>
      <c r="W223" s="411" t="s">
        <v>480</v>
      </c>
      <c r="X223" s="411"/>
      <c r="Y223" s="411" t="s">
        <v>452</v>
      </c>
      <c r="Z223" s="411"/>
      <c r="AA223" s="411" t="s">
        <v>431</v>
      </c>
      <c r="AB223" s="411"/>
      <c r="AC223" s="411" t="s">
        <v>362</v>
      </c>
      <c r="AD223" s="467"/>
      <c r="AE223" s="467"/>
      <c r="AF223" s="401"/>
      <c r="AG223" s="265"/>
      <c r="AH223" s="435"/>
      <c r="AI223" s="435"/>
      <c r="AJ223" s="435"/>
      <c r="AK223" s="266"/>
      <c r="AL223" s="4"/>
    </row>
    <row r="224" spans="1:38" x14ac:dyDescent="0.35">
      <c r="A224" s="267"/>
      <c r="B224" s="269"/>
      <c r="C224" s="400">
        <v>0</v>
      </c>
      <c r="D224" s="400"/>
      <c r="E224" s="400">
        <v>0</v>
      </c>
      <c r="F224" s="400"/>
      <c r="G224" s="400">
        <v>0</v>
      </c>
      <c r="H224" s="400"/>
      <c r="I224" s="400">
        <v>0</v>
      </c>
      <c r="J224" s="400"/>
      <c r="K224" s="400">
        <v>0</v>
      </c>
      <c r="L224" s="400"/>
      <c r="M224" s="400">
        <v>0</v>
      </c>
      <c r="N224" s="400"/>
      <c r="O224" s="400">
        <v>0</v>
      </c>
      <c r="P224" s="400"/>
      <c r="Q224" s="422">
        <v>0</v>
      </c>
      <c r="R224" s="400"/>
      <c r="S224" s="400">
        <v>0</v>
      </c>
      <c r="T224" s="400"/>
      <c r="U224" s="400">
        <v>0</v>
      </c>
      <c r="V224" s="400"/>
      <c r="W224" s="400">
        <v>0</v>
      </c>
      <c r="X224" s="400"/>
      <c r="Y224" s="400">
        <v>0</v>
      </c>
      <c r="Z224" s="400"/>
      <c r="AA224" s="400">
        <v>0</v>
      </c>
      <c r="AB224" s="400"/>
      <c r="AC224" s="400">
        <v>0</v>
      </c>
      <c r="AD224" s="254"/>
      <c r="AE224" s="254"/>
      <c r="AF224" s="401"/>
      <c r="AG224" s="268"/>
      <c r="AH224" s="436"/>
      <c r="AI224" s="437"/>
      <c r="AJ224" s="437"/>
      <c r="AK224" s="266"/>
      <c r="AL224" s="4"/>
    </row>
    <row r="225" spans="1:38" s="254" customFormat="1" ht="15" thickBot="1" x14ac:dyDescent="0.4">
      <c r="A225" s="269">
        <v>249</v>
      </c>
      <c r="B225" s="269"/>
      <c r="C225" s="400">
        <v>250</v>
      </c>
      <c r="D225" s="400"/>
      <c r="E225" s="400">
        <v>251</v>
      </c>
      <c r="F225" s="400"/>
      <c r="G225" s="400">
        <v>252</v>
      </c>
      <c r="H225" s="400"/>
      <c r="I225" s="400">
        <v>253</v>
      </c>
      <c r="J225" s="400"/>
      <c r="K225" s="400">
        <v>254</v>
      </c>
      <c r="L225" s="400"/>
      <c r="M225" s="400" t="s">
        <v>789</v>
      </c>
      <c r="N225" s="400"/>
      <c r="O225" s="400">
        <v>256</v>
      </c>
      <c r="P225" s="400"/>
      <c r="Q225" s="422">
        <v>257</v>
      </c>
      <c r="R225" s="400"/>
      <c r="S225" s="400">
        <v>258</v>
      </c>
      <c r="T225" s="400"/>
      <c r="U225" s="400">
        <v>259</v>
      </c>
      <c r="V225" s="400"/>
      <c r="W225" s="400">
        <v>260</v>
      </c>
      <c r="X225" s="400"/>
      <c r="Y225" s="400"/>
      <c r="Z225" s="400"/>
      <c r="AA225" s="400" t="s">
        <v>789</v>
      </c>
      <c r="AB225" s="400"/>
      <c r="AC225" s="400">
        <v>263</v>
      </c>
      <c r="AF225" s="400"/>
      <c r="AG225" s="268"/>
      <c r="AH225" s="436"/>
      <c r="AI225" s="438"/>
      <c r="AJ225" s="438"/>
      <c r="AK225" s="266"/>
      <c r="AL225" s="278"/>
    </row>
    <row r="226" spans="1:38" ht="15" thickBot="1" x14ac:dyDescent="0.4">
      <c r="A226" s="269"/>
      <c r="B226" s="359">
        <v>419.99700000000001</v>
      </c>
      <c r="C226" s="831"/>
      <c r="D226" s="414">
        <v>417.00299999999999</v>
      </c>
      <c r="E226" s="831"/>
      <c r="F226" s="414">
        <v>422.12</v>
      </c>
      <c r="G226" s="831"/>
      <c r="H226" s="414">
        <v>277.7</v>
      </c>
      <c r="I226" s="831"/>
      <c r="J226" s="414">
        <v>384.58</v>
      </c>
      <c r="K226" s="831"/>
      <c r="L226" s="414">
        <v>413.93</v>
      </c>
      <c r="M226" s="831"/>
      <c r="N226" s="414">
        <v>387.12</v>
      </c>
      <c r="O226" s="831"/>
      <c r="P226" s="414">
        <v>341.06</v>
      </c>
      <c r="Q226" s="831"/>
      <c r="R226" s="414">
        <v>320.95</v>
      </c>
      <c r="S226" s="831"/>
      <c r="T226" s="414">
        <v>330.56</v>
      </c>
      <c r="U226" s="831"/>
      <c r="V226" s="414">
        <v>314</v>
      </c>
      <c r="W226" s="831"/>
      <c r="X226" s="414">
        <v>341.99900000000002</v>
      </c>
      <c r="Y226" s="831"/>
      <c r="Z226" s="414">
        <v>374.00099999999998</v>
      </c>
      <c r="AA226" s="831"/>
      <c r="AB226" s="414">
        <v>344</v>
      </c>
      <c r="AC226" s="831"/>
      <c r="AD226" s="466"/>
      <c r="AE226" s="466"/>
      <c r="AF226" s="401"/>
      <c r="AG226" s="255">
        <v>14</v>
      </c>
      <c r="AH226" s="242">
        <v>14</v>
      </c>
      <c r="AI226" s="242">
        <v>12</v>
      </c>
      <c r="AJ226" s="577"/>
      <c r="AK226" s="243"/>
      <c r="AL226" s="4"/>
    </row>
    <row r="227" spans="1:38" x14ac:dyDescent="0.35">
      <c r="A227" s="269"/>
      <c r="B227" s="264"/>
      <c r="C227" s="832"/>
      <c r="D227" s="401"/>
      <c r="E227" s="832"/>
      <c r="F227" s="401"/>
      <c r="G227" s="832"/>
      <c r="H227" s="401"/>
      <c r="I227" s="832"/>
      <c r="J227" s="401"/>
      <c r="K227" s="832"/>
      <c r="L227" s="401"/>
      <c r="M227" s="832"/>
      <c r="N227" s="401"/>
      <c r="O227" s="832"/>
      <c r="P227" s="426"/>
      <c r="Q227" s="832"/>
      <c r="R227" s="401"/>
      <c r="S227" s="832"/>
      <c r="T227" s="401"/>
      <c r="U227" s="832"/>
      <c r="V227" s="401"/>
      <c r="W227" s="832"/>
      <c r="X227" s="401"/>
      <c r="Y227" s="832"/>
      <c r="Z227" s="401"/>
      <c r="AA227" s="832"/>
      <c r="AB227" s="401"/>
      <c r="AC227" s="832"/>
      <c r="AD227" s="466"/>
      <c r="AE227" s="466"/>
      <c r="AF227" s="401"/>
      <c r="AG227" s="256"/>
      <c r="AH227" s="427"/>
      <c r="AI227" s="427"/>
      <c r="AJ227" s="427"/>
      <c r="AK227" s="266"/>
      <c r="AL227" s="4"/>
    </row>
    <row r="228" spans="1:38" ht="6" customHeight="1" x14ac:dyDescent="0.35">
      <c r="A228" s="269"/>
      <c r="B228" s="264"/>
      <c r="C228" s="512"/>
      <c r="D228" s="400"/>
      <c r="E228" s="512"/>
      <c r="F228" s="400"/>
      <c r="G228" s="512"/>
      <c r="H228" s="400"/>
      <c r="I228" s="512"/>
      <c r="J228" s="400"/>
      <c r="K228" s="512"/>
      <c r="L228" s="400"/>
      <c r="M228" s="512"/>
      <c r="N228" s="400"/>
      <c r="O228" s="512"/>
      <c r="P228" s="426"/>
      <c r="Q228" s="512"/>
      <c r="R228" s="400"/>
      <c r="S228" s="512"/>
      <c r="T228" s="400"/>
      <c r="U228" s="512"/>
      <c r="V228" s="400"/>
      <c r="W228" s="512"/>
      <c r="X228" s="400"/>
      <c r="Y228" s="512"/>
      <c r="Z228" s="400"/>
      <c r="AA228" s="512"/>
      <c r="AB228" s="418"/>
      <c r="AC228" s="512"/>
      <c r="AD228" s="466"/>
      <c r="AE228" s="466"/>
      <c r="AF228" s="401"/>
      <c r="AG228" s="256"/>
      <c r="AH228" s="427"/>
      <c r="AI228" s="427"/>
      <c r="AJ228" s="427"/>
      <c r="AK228" s="266"/>
      <c r="AL228" s="4"/>
    </row>
    <row r="229" spans="1:38" x14ac:dyDescent="0.35">
      <c r="A229" s="269"/>
      <c r="B229" s="264"/>
      <c r="C229" s="411" t="s">
        <v>77</v>
      </c>
      <c r="D229" s="401"/>
      <c r="E229" s="411" t="s">
        <v>63</v>
      </c>
      <c r="F229" s="401"/>
      <c r="G229" s="467" t="s">
        <v>170</v>
      </c>
      <c r="I229" s="467" t="s">
        <v>63</v>
      </c>
      <c r="K229" s="467" t="s">
        <v>65</v>
      </c>
      <c r="M229" s="467" t="s">
        <v>65</v>
      </c>
      <c r="O229" s="467" t="s">
        <v>79</v>
      </c>
      <c r="P229" s="467"/>
      <c r="Q229" s="440" t="s">
        <v>79</v>
      </c>
      <c r="S229" s="467" t="s">
        <v>79</v>
      </c>
      <c r="U229" s="467" t="s">
        <v>132</v>
      </c>
      <c r="V229" s="401"/>
      <c r="W229" s="411" t="s">
        <v>79</v>
      </c>
      <c r="X229" s="401"/>
      <c r="Y229" s="411" t="s">
        <v>65</v>
      </c>
      <c r="Z229" s="401"/>
      <c r="AA229" s="411" t="s">
        <v>65</v>
      </c>
      <c r="AB229" s="401"/>
      <c r="AC229" s="411" t="s">
        <v>77</v>
      </c>
      <c r="AD229" s="467"/>
      <c r="AE229" s="467"/>
      <c r="AF229" s="401"/>
      <c r="AG229" s="256"/>
      <c r="AH229" s="427"/>
      <c r="AI229" s="427"/>
      <c r="AJ229" s="427"/>
      <c r="AK229" s="266"/>
      <c r="AL229" s="4"/>
    </row>
    <row r="230" spans="1:38" s="257" customFormat="1" ht="12" customHeight="1" x14ac:dyDescent="0.35">
      <c r="A230" s="279"/>
      <c r="B230" s="279"/>
      <c r="C230" s="429">
        <v>0</v>
      </c>
      <c r="D230" s="428"/>
      <c r="E230" s="428"/>
      <c r="F230" s="428"/>
      <c r="G230" s="428" t="s">
        <v>634</v>
      </c>
      <c r="H230" s="428"/>
      <c r="I230" s="428"/>
      <c r="J230" s="428"/>
      <c r="K230" s="428" t="s">
        <v>634</v>
      </c>
      <c r="L230" s="428"/>
      <c r="M230" s="428"/>
      <c r="N230" s="428"/>
      <c r="O230" s="428"/>
      <c r="P230" s="428"/>
      <c r="Q230" s="428"/>
      <c r="R230" s="428"/>
      <c r="S230" s="428"/>
      <c r="T230" s="428"/>
      <c r="U230" s="428"/>
      <c r="W230" s="429"/>
      <c r="Y230" s="429"/>
      <c r="AA230" s="429"/>
      <c r="AC230" s="429"/>
      <c r="AD230" s="429"/>
      <c r="AE230" s="429"/>
      <c r="AF230" s="402"/>
      <c r="AG230" s="256"/>
      <c r="AH230" s="427"/>
      <c r="AI230" s="427"/>
      <c r="AJ230" s="427"/>
      <c r="AK230" s="270"/>
      <c r="AL230" s="10"/>
    </row>
    <row r="231" spans="1:38" s="257" customFormat="1" ht="12" customHeight="1" thickBot="1" x14ac:dyDescent="0.4">
      <c r="A231" s="279"/>
      <c r="B231" s="279"/>
      <c r="C231" s="431"/>
      <c r="D231" s="428"/>
      <c r="E231" s="429"/>
      <c r="F231" s="428"/>
      <c r="G231" s="428"/>
      <c r="H231" s="428"/>
      <c r="I231" s="429"/>
      <c r="K231" s="429"/>
      <c r="M231" s="429"/>
      <c r="O231" s="373"/>
      <c r="P231" s="429"/>
      <c r="Q231" s="375"/>
      <c r="S231" s="373"/>
      <c r="U231" s="373"/>
      <c r="W231" s="429"/>
      <c r="Y231" s="429"/>
      <c r="AA231" s="429"/>
      <c r="AC231" s="429"/>
      <c r="AD231" s="429"/>
      <c r="AE231" s="429"/>
      <c r="AF231" s="402"/>
      <c r="AG231" s="256"/>
      <c r="AH231" s="427"/>
      <c r="AI231" s="427"/>
      <c r="AJ231" s="427"/>
      <c r="AK231" s="270"/>
      <c r="AL231" s="10"/>
    </row>
    <row r="232" spans="1:38" s="257" customFormat="1" ht="15" thickBot="1" x14ac:dyDescent="0.4">
      <c r="A232" s="377"/>
      <c r="B232" s="870" t="s">
        <v>688</v>
      </c>
      <c r="C232" s="871"/>
      <c r="D232" s="871"/>
      <c r="E232" s="871"/>
      <c r="F232" s="871"/>
      <c r="G232" s="871"/>
      <c r="H232" s="871"/>
      <c r="I232" s="871"/>
      <c r="J232" s="871"/>
      <c r="K232" s="871"/>
      <c r="L232" s="871"/>
      <c r="M232" s="871"/>
      <c r="N232" s="871"/>
      <c r="O232" s="871"/>
      <c r="P232" s="871"/>
      <c r="Q232" s="871"/>
      <c r="R232" s="871"/>
      <c r="S232" s="871"/>
      <c r="T232" s="871"/>
      <c r="U232" s="871"/>
      <c r="V232" s="871"/>
      <c r="W232" s="871"/>
      <c r="X232" s="871"/>
      <c r="Y232" s="871"/>
      <c r="Z232" s="871"/>
      <c r="AA232" s="871"/>
      <c r="AB232" s="871"/>
      <c r="AC232" s="872"/>
      <c r="AD232" s="303"/>
      <c r="AE232" s="303"/>
      <c r="AF232" s="273"/>
      <c r="AG232" s="274"/>
      <c r="AH232" s="275"/>
      <c r="AI232" s="275"/>
      <c r="AJ232" s="275"/>
      <c r="AK232" s="276"/>
      <c r="AL232" s="10"/>
    </row>
    <row r="233" spans="1:38" x14ac:dyDescent="0.35">
      <c r="A233" s="277"/>
      <c r="B233" s="277"/>
      <c r="C233" s="259"/>
      <c r="D233" s="258"/>
      <c r="E233" s="259"/>
      <c r="F233" s="258"/>
      <c r="G233" s="259"/>
      <c r="H233" s="260"/>
      <c r="I233" s="259"/>
      <c r="J233" s="258"/>
      <c r="K233" s="291"/>
      <c r="L233" s="294"/>
      <c r="M233" s="259"/>
      <c r="N233" s="258"/>
      <c r="O233" s="259"/>
      <c r="P233" s="259"/>
      <c r="Q233" s="293"/>
      <c r="R233" s="258"/>
      <c r="S233" s="259"/>
      <c r="T233" s="294"/>
      <c r="U233" s="259"/>
      <c r="V233" s="258"/>
      <c r="W233" s="259"/>
      <c r="X233" s="258"/>
      <c r="Y233" s="259"/>
      <c r="Z233" s="294" t="s">
        <v>641</v>
      </c>
      <c r="AA233" s="259"/>
      <c r="AB233" s="258"/>
      <c r="AC233" s="259"/>
      <c r="AD233" s="376"/>
      <c r="AE233" s="376"/>
      <c r="AF233" s="258"/>
      <c r="AG233" s="261"/>
      <c r="AH233" s="262"/>
      <c r="AI233" s="262"/>
      <c r="AJ233" s="262"/>
      <c r="AK233" s="263"/>
      <c r="AL233" s="4"/>
    </row>
    <row r="234" spans="1:38" x14ac:dyDescent="0.35">
      <c r="A234" s="264"/>
      <c r="B234" s="264"/>
      <c r="C234" s="411" t="s">
        <v>395</v>
      </c>
      <c r="D234" s="411"/>
      <c r="E234" s="411" t="s">
        <v>270</v>
      </c>
      <c r="F234" s="411"/>
      <c r="G234" s="411" t="s">
        <v>271</v>
      </c>
      <c r="H234" s="411"/>
      <c r="I234" s="411" t="s">
        <v>272</v>
      </c>
      <c r="J234" s="411"/>
      <c r="K234" s="411" t="s">
        <v>273</v>
      </c>
      <c r="L234" s="411"/>
      <c r="M234" s="411" t="s">
        <v>469</v>
      </c>
      <c r="N234" s="411"/>
      <c r="O234" s="411" t="s">
        <v>454</v>
      </c>
      <c r="P234" s="411"/>
      <c r="Q234" s="420" t="s">
        <v>496</v>
      </c>
      <c r="R234" s="411"/>
      <c r="S234" s="411" t="s">
        <v>465</v>
      </c>
      <c r="T234" s="411"/>
      <c r="U234" s="411" t="s">
        <v>434</v>
      </c>
      <c r="V234" s="411"/>
      <c r="W234" s="411" t="s">
        <v>435</v>
      </c>
      <c r="X234" s="411"/>
      <c r="Y234" s="411" t="s">
        <v>720</v>
      </c>
      <c r="Z234" s="411"/>
      <c r="AA234" s="411" t="s">
        <v>721</v>
      </c>
      <c r="AB234" s="411"/>
      <c r="AC234" s="411" t="s">
        <v>383</v>
      </c>
      <c r="AD234" s="467"/>
      <c r="AE234" s="467"/>
      <c r="AF234" s="401"/>
      <c r="AG234" s="265"/>
      <c r="AH234" s="435"/>
      <c r="AI234" s="435"/>
      <c r="AJ234" s="435"/>
      <c r="AK234" s="266"/>
      <c r="AL234" s="4"/>
    </row>
    <row r="235" spans="1:38" x14ac:dyDescent="0.35">
      <c r="A235" s="267"/>
      <c r="B235" s="269"/>
      <c r="C235" s="400">
        <v>0</v>
      </c>
      <c r="D235" s="400"/>
      <c r="E235" s="400">
        <v>0</v>
      </c>
      <c r="F235" s="400"/>
      <c r="G235" s="400">
        <v>0</v>
      </c>
      <c r="H235" s="400"/>
      <c r="I235" s="400">
        <v>0</v>
      </c>
      <c r="J235" s="400"/>
      <c r="K235" s="400">
        <v>0</v>
      </c>
      <c r="L235" s="400"/>
      <c r="M235" s="400">
        <v>0</v>
      </c>
      <c r="N235" s="400"/>
      <c r="O235" s="400">
        <v>0</v>
      </c>
      <c r="P235" s="400"/>
      <c r="Q235" s="422">
        <v>0</v>
      </c>
      <c r="R235" s="400"/>
      <c r="S235" s="400">
        <v>0</v>
      </c>
      <c r="T235" s="400"/>
      <c r="U235" s="400">
        <v>0</v>
      </c>
      <c r="V235" s="400"/>
      <c r="W235" s="400">
        <v>0</v>
      </c>
      <c r="X235" s="400"/>
      <c r="Y235" s="400">
        <v>0</v>
      </c>
      <c r="Z235" s="400"/>
      <c r="AA235" s="400">
        <v>0</v>
      </c>
      <c r="AB235" s="400"/>
      <c r="AC235" s="400">
        <v>0</v>
      </c>
      <c r="AD235" s="254"/>
      <c r="AE235" s="254"/>
      <c r="AF235" s="401"/>
      <c r="AG235" s="268"/>
      <c r="AH235" s="436"/>
      <c r="AI235" s="437"/>
      <c r="AJ235" s="437"/>
      <c r="AK235" s="266"/>
      <c r="AL235" s="4"/>
    </row>
    <row r="236" spans="1:38" s="254" customFormat="1" ht="15" thickBot="1" x14ac:dyDescent="0.4">
      <c r="A236" s="269">
        <v>263</v>
      </c>
      <c r="B236" s="269"/>
      <c r="C236" s="400">
        <v>264</v>
      </c>
      <c r="D236" s="400"/>
      <c r="E236" s="400">
        <v>265</v>
      </c>
      <c r="F236" s="400"/>
      <c r="G236" s="400">
        <v>266</v>
      </c>
      <c r="H236" s="400"/>
      <c r="I236" s="400">
        <v>267</v>
      </c>
      <c r="J236" s="400"/>
      <c r="K236" s="400">
        <v>268</v>
      </c>
      <c r="L236" s="400"/>
      <c r="M236" s="400">
        <v>269</v>
      </c>
      <c r="N236" s="400"/>
      <c r="O236" s="400">
        <v>270</v>
      </c>
      <c r="P236" s="400"/>
      <c r="Q236" s="422">
        <v>271</v>
      </c>
      <c r="R236" s="400"/>
      <c r="S236" s="400">
        <v>272</v>
      </c>
      <c r="T236" s="400"/>
      <c r="U236" s="400">
        <v>273</v>
      </c>
      <c r="V236" s="400"/>
      <c r="W236" s="400">
        <v>274</v>
      </c>
      <c r="X236" s="400"/>
      <c r="Y236" s="400"/>
      <c r="Z236" s="400"/>
      <c r="AA236" s="400">
        <v>276</v>
      </c>
      <c r="AB236" s="400"/>
      <c r="AC236" s="400">
        <v>277</v>
      </c>
      <c r="AF236" s="400"/>
      <c r="AG236" s="268"/>
      <c r="AH236" s="436"/>
      <c r="AI236" s="438"/>
      <c r="AJ236" s="438"/>
      <c r="AK236" s="266"/>
      <c r="AL236" s="278"/>
    </row>
    <row r="237" spans="1:38" ht="15" thickBot="1" x14ac:dyDescent="0.4">
      <c r="A237" s="269"/>
      <c r="B237" s="359">
        <v>394</v>
      </c>
      <c r="C237" s="831"/>
      <c r="D237" s="414">
        <v>355</v>
      </c>
      <c r="E237" s="831"/>
      <c r="F237" s="414">
        <v>349</v>
      </c>
      <c r="G237" s="831"/>
      <c r="H237" s="414">
        <v>367</v>
      </c>
      <c r="I237" s="831"/>
      <c r="J237" s="414">
        <v>390</v>
      </c>
      <c r="K237" s="831"/>
      <c r="L237" s="414">
        <v>388.87400000000002</v>
      </c>
      <c r="M237" s="831"/>
      <c r="N237" s="414">
        <v>359.99599999999998</v>
      </c>
      <c r="O237" s="831"/>
      <c r="P237" s="414">
        <v>372</v>
      </c>
      <c r="Q237" s="831"/>
      <c r="R237" s="414">
        <v>388</v>
      </c>
      <c r="S237" s="831"/>
      <c r="T237" s="414">
        <v>378</v>
      </c>
      <c r="U237" s="831"/>
      <c r="V237" s="414">
        <v>284</v>
      </c>
      <c r="W237" s="831"/>
      <c r="X237" s="414">
        <v>304.53500000000003</v>
      </c>
      <c r="Y237" s="831"/>
      <c r="Z237" s="414">
        <v>212.96100000000001</v>
      </c>
      <c r="AA237" s="831"/>
      <c r="AB237" s="414">
        <v>368.00400000000002</v>
      </c>
      <c r="AC237" s="831"/>
      <c r="AD237" s="466"/>
      <c r="AE237" s="466"/>
      <c r="AF237" s="401"/>
      <c r="AG237" s="255">
        <v>14</v>
      </c>
      <c r="AH237" s="242">
        <v>14</v>
      </c>
      <c r="AI237" s="242">
        <v>14</v>
      </c>
      <c r="AJ237" s="577"/>
      <c r="AK237" s="243"/>
      <c r="AL237" s="4"/>
    </row>
    <row r="238" spans="1:38" ht="15" thickBot="1" x14ac:dyDescent="0.4">
      <c r="A238" s="269"/>
      <c r="B238" s="264"/>
      <c r="C238" s="832"/>
      <c r="D238" s="401"/>
      <c r="E238" s="832"/>
      <c r="F238" s="401"/>
      <c r="G238" s="832"/>
      <c r="H238" s="401"/>
      <c r="I238" s="832"/>
      <c r="J238" s="401"/>
      <c r="K238" s="832"/>
      <c r="L238" s="401"/>
      <c r="M238" s="832"/>
      <c r="N238" s="401"/>
      <c r="O238" s="832"/>
      <c r="P238" s="426"/>
      <c r="Q238" s="832"/>
      <c r="R238" s="401"/>
      <c r="S238" s="832"/>
      <c r="T238" s="401"/>
      <c r="U238" s="832"/>
      <c r="V238" s="401"/>
      <c r="W238" s="832"/>
      <c r="X238" s="401"/>
      <c r="Y238" s="832"/>
      <c r="Z238" s="401"/>
      <c r="AA238" s="832"/>
      <c r="AB238" s="401"/>
      <c r="AC238" s="832"/>
      <c r="AD238" s="466"/>
      <c r="AE238" s="466"/>
      <c r="AF238" s="401"/>
      <c r="AG238" s="256"/>
      <c r="AH238" s="427"/>
      <c r="AI238" s="427"/>
      <c r="AJ238" s="427"/>
      <c r="AK238" s="266"/>
      <c r="AL238" s="4"/>
    </row>
    <row r="239" spans="1:38" ht="6" customHeight="1" thickBot="1" x14ac:dyDescent="0.4">
      <c r="A239" s="269"/>
      <c r="B239" s="264"/>
      <c r="C239" s="512"/>
      <c r="D239" s="400"/>
      <c r="E239" s="512"/>
      <c r="F239" s="400"/>
      <c r="G239" s="512"/>
      <c r="H239" s="400"/>
      <c r="I239" s="512"/>
      <c r="J239" s="400"/>
      <c r="K239" s="513"/>
      <c r="L239" s="400"/>
      <c r="M239" s="513"/>
      <c r="N239" s="400"/>
      <c r="O239" s="512"/>
      <c r="P239" s="426"/>
      <c r="Q239" s="512"/>
      <c r="R239" s="400"/>
      <c r="S239" s="512"/>
      <c r="T239" s="400"/>
      <c r="U239" s="512"/>
      <c r="V239" s="400"/>
      <c r="W239" s="512"/>
      <c r="X239" s="400"/>
      <c r="Y239" s="512"/>
      <c r="Z239" s="400"/>
      <c r="AA239" s="512"/>
      <c r="AB239" s="418"/>
      <c r="AC239" s="512"/>
      <c r="AD239" s="466"/>
      <c r="AE239" s="466"/>
      <c r="AF239" s="401"/>
      <c r="AG239" s="256"/>
      <c r="AH239" s="427"/>
      <c r="AI239" s="427"/>
      <c r="AJ239" s="427"/>
      <c r="AK239" s="266"/>
      <c r="AL239" s="4"/>
    </row>
    <row r="240" spans="1:38" x14ac:dyDescent="0.35">
      <c r="A240" s="269"/>
      <c r="B240" s="264"/>
      <c r="C240" s="411" t="s">
        <v>65</v>
      </c>
      <c r="D240" s="401"/>
      <c r="E240" s="411" t="s">
        <v>79</v>
      </c>
      <c r="F240" s="401"/>
      <c r="G240" s="411" t="s">
        <v>65</v>
      </c>
      <c r="H240" s="401"/>
      <c r="I240" s="411" t="s">
        <v>65</v>
      </c>
      <c r="J240" s="401"/>
      <c r="K240" s="411" t="s">
        <v>77</v>
      </c>
      <c r="L240" s="401"/>
      <c r="M240" s="411" t="s">
        <v>203</v>
      </c>
      <c r="N240" s="401"/>
      <c r="O240" s="411" t="s">
        <v>65</v>
      </c>
      <c r="P240" s="411"/>
      <c r="Q240" s="420" t="s">
        <v>65</v>
      </c>
      <c r="R240" s="401"/>
      <c r="S240" s="411" t="s">
        <v>65</v>
      </c>
      <c r="T240" s="401"/>
      <c r="U240" s="411" t="s">
        <v>65</v>
      </c>
      <c r="V240" s="401"/>
      <c r="W240" s="411" t="s">
        <v>79</v>
      </c>
      <c r="X240" s="401"/>
      <c r="Y240" s="411" t="s">
        <v>150</v>
      </c>
      <c r="Z240" s="401"/>
      <c r="AA240" s="411" t="s">
        <v>475</v>
      </c>
      <c r="AB240" s="401"/>
      <c r="AC240" s="411" t="s">
        <v>68</v>
      </c>
      <c r="AD240" s="467"/>
      <c r="AE240" s="467"/>
      <c r="AF240" s="401"/>
      <c r="AG240" s="256"/>
      <c r="AH240" s="427"/>
      <c r="AI240" s="427"/>
      <c r="AJ240" s="427"/>
      <c r="AK240" s="266"/>
      <c r="AL240" s="4"/>
    </row>
    <row r="241" spans="1:38" s="257" customFormat="1" x14ac:dyDescent="0.35">
      <c r="A241" s="267"/>
      <c r="B241" s="267"/>
      <c r="C241" s="431"/>
      <c r="D241" s="402"/>
      <c r="E241" s="429">
        <v>0</v>
      </c>
      <c r="F241" s="402"/>
      <c r="G241" s="429">
        <v>0</v>
      </c>
      <c r="H241" s="402"/>
      <c r="I241" s="429">
        <v>0</v>
      </c>
      <c r="J241" s="402"/>
      <c r="K241" s="429">
        <v>0</v>
      </c>
      <c r="L241" s="402"/>
      <c r="M241" s="431"/>
      <c r="N241" s="402"/>
      <c r="O241" s="431"/>
      <c r="P241" s="431"/>
      <c r="Q241" s="430"/>
      <c r="S241" s="429"/>
      <c r="U241" s="429"/>
      <c r="W241" s="429"/>
      <c r="Y241" s="429"/>
      <c r="AA241" s="429"/>
      <c r="AC241" s="429"/>
      <c r="AD241" s="429"/>
      <c r="AE241" s="429"/>
      <c r="AF241" s="402"/>
      <c r="AG241" s="256"/>
      <c r="AH241" s="427"/>
      <c r="AI241" s="427"/>
      <c r="AJ241" s="427"/>
      <c r="AK241" s="270"/>
      <c r="AL241" s="10"/>
    </row>
    <row r="242" spans="1:38" s="257" customFormat="1" ht="15" thickBot="1" x14ac:dyDescent="0.4">
      <c r="A242" s="267"/>
      <c r="B242" s="267"/>
      <c r="C242" s="429"/>
      <c r="E242" s="429"/>
      <c r="G242" s="429"/>
      <c r="I242" s="429"/>
      <c r="K242" s="429"/>
      <c r="M242" s="429"/>
      <c r="O242" s="429"/>
      <c r="P242" s="429"/>
      <c r="Q242" s="430"/>
      <c r="R242" s="402"/>
      <c r="S242" s="431"/>
      <c r="T242" s="402"/>
      <c r="U242" s="431" t="s">
        <v>782</v>
      </c>
      <c r="V242" s="402"/>
      <c r="W242" s="431"/>
      <c r="X242" s="402"/>
      <c r="Y242" s="431"/>
      <c r="Z242" s="402"/>
      <c r="AA242" s="431"/>
      <c r="AB242" s="402"/>
      <c r="AC242" s="431"/>
      <c r="AD242" s="429"/>
      <c r="AE242" s="429"/>
      <c r="AF242" s="402"/>
      <c r="AG242" s="256"/>
      <c r="AH242" s="427"/>
      <c r="AI242" s="427"/>
      <c r="AJ242" s="427"/>
      <c r="AK242" s="270"/>
      <c r="AL242" s="10"/>
    </row>
    <row r="243" spans="1:38" ht="15" thickBot="1" x14ac:dyDescent="0.4">
      <c r="A243" s="248"/>
      <c r="B243" s="870" t="s">
        <v>688</v>
      </c>
      <c r="C243" s="871"/>
      <c r="D243" s="871"/>
      <c r="E243" s="871"/>
      <c r="F243" s="871"/>
      <c r="G243" s="871"/>
      <c r="H243" s="871"/>
      <c r="I243" s="871"/>
      <c r="J243" s="871"/>
      <c r="K243" s="871"/>
      <c r="L243" s="871"/>
      <c r="M243" s="871"/>
      <c r="N243" s="871"/>
      <c r="O243" s="871"/>
      <c r="P243" s="871"/>
      <c r="Q243" s="871"/>
      <c r="R243" s="871"/>
      <c r="S243" s="871"/>
      <c r="T243" s="871"/>
      <c r="U243" s="871"/>
      <c r="V243" s="871"/>
      <c r="W243" s="871"/>
      <c r="X243" s="871"/>
      <c r="Y243" s="871"/>
      <c r="Z243" s="871"/>
      <c r="AA243" s="871"/>
      <c r="AB243" s="871"/>
      <c r="AC243" s="872"/>
      <c r="AD243" s="303"/>
      <c r="AE243" s="303"/>
      <c r="AF243" s="249"/>
      <c r="AG243" s="274"/>
      <c r="AH243" s="275"/>
      <c r="AI243" s="275"/>
      <c r="AJ243" s="275"/>
      <c r="AK243" s="283"/>
      <c r="AL243" s="4"/>
    </row>
    <row r="244" spans="1:38" x14ac:dyDescent="0.35">
      <c r="A244" s="277"/>
      <c r="B244" s="277"/>
      <c r="C244" s="260" t="s">
        <v>323</v>
      </c>
      <c r="D244" s="260"/>
      <c r="E244" s="260" t="s">
        <v>363</v>
      </c>
      <c r="F244" s="260"/>
      <c r="G244" s="260" t="s">
        <v>436</v>
      </c>
      <c r="H244" s="260"/>
      <c r="I244" s="260" t="s">
        <v>464</v>
      </c>
      <c r="J244" s="260"/>
      <c r="K244" s="260" t="s">
        <v>494</v>
      </c>
      <c r="L244" s="260"/>
      <c r="M244" s="260" t="s">
        <v>521</v>
      </c>
      <c r="N244" s="260"/>
      <c r="O244" s="260" t="s">
        <v>722</v>
      </c>
      <c r="P244" s="260"/>
      <c r="Q244" s="284" t="s">
        <v>723</v>
      </c>
      <c r="R244" s="260"/>
      <c r="S244" s="260" t="s">
        <v>416</v>
      </c>
      <c r="T244" s="260"/>
      <c r="U244" s="260" t="s">
        <v>405</v>
      </c>
      <c r="V244" s="260"/>
      <c r="W244" s="260" t="s">
        <v>367</v>
      </c>
      <c r="X244" s="260"/>
      <c r="Y244" s="260" t="s">
        <v>365</v>
      </c>
      <c r="Z244" s="260"/>
      <c r="AA244" s="260" t="s">
        <v>396</v>
      </c>
      <c r="AB244" s="260"/>
      <c r="AC244" s="260" t="s">
        <v>427</v>
      </c>
      <c r="AD244" s="372"/>
      <c r="AE244" s="372"/>
      <c r="AF244" s="258"/>
      <c r="AG244" s="285"/>
      <c r="AH244" s="286"/>
      <c r="AI244" s="286"/>
      <c r="AJ244" s="286"/>
      <c r="AK244" s="263"/>
      <c r="AL244" s="4"/>
    </row>
    <row r="245" spans="1:38" x14ac:dyDescent="0.35">
      <c r="A245" s="267"/>
      <c r="B245" s="269"/>
      <c r="C245" s="400">
        <v>0</v>
      </c>
      <c r="D245" s="400" t="e">
        <v>#N/A</v>
      </c>
      <c r="E245" s="400">
        <v>0</v>
      </c>
      <c r="F245" s="400" t="e">
        <v>#N/A</v>
      </c>
      <c r="G245" s="400">
        <v>0</v>
      </c>
      <c r="H245" s="400" t="e">
        <v>#N/A</v>
      </c>
      <c r="I245" s="400">
        <v>0</v>
      </c>
      <c r="J245" s="400" t="e">
        <v>#N/A</v>
      </c>
      <c r="K245" s="400">
        <v>0</v>
      </c>
      <c r="L245" s="400" t="e">
        <v>#N/A</v>
      </c>
      <c r="M245" s="400">
        <v>0</v>
      </c>
      <c r="N245" s="400" t="e">
        <v>#N/A</v>
      </c>
      <c r="O245" s="400">
        <v>0</v>
      </c>
      <c r="P245" s="400"/>
      <c r="Q245" s="422">
        <v>0</v>
      </c>
      <c r="R245" s="400"/>
      <c r="S245" s="400">
        <v>0</v>
      </c>
      <c r="T245" s="400"/>
      <c r="U245" s="400">
        <v>0</v>
      </c>
      <c r="V245" s="400"/>
      <c r="W245" s="400">
        <v>0</v>
      </c>
      <c r="X245" s="400"/>
      <c r="Y245" s="400">
        <v>0</v>
      </c>
      <c r="Z245" s="400"/>
      <c r="AA245" s="400">
        <v>0</v>
      </c>
      <c r="AB245" s="400"/>
      <c r="AC245" s="400">
        <v>0</v>
      </c>
      <c r="AD245" s="254"/>
      <c r="AE245" s="254"/>
      <c r="AF245" s="401"/>
      <c r="AG245" s="268"/>
      <c r="AH245" s="436"/>
      <c r="AI245" s="437"/>
      <c r="AJ245" s="437"/>
      <c r="AK245" s="266"/>
      <c r="AL245" s="4"/>
    </row>
    <row r="246" spans="1:38" s="254" customFormat="1" ht="15" thickBot="1" x14ac:dyDescent="0.4">
      <c r="A246" s="269">
        <v>277</v>
      </c>
      <c r="B246" s="269"/>
      <c r="C246" s="400">
        <v>278</v>
      </c>
      <c r="D246" s="400"/>
      <c r="E246" s="400">
        <v>279</v>
      </c>
      <c r="F246" s="400"/>
      <c r="G246" s="400">
        <v>280</v>
      </c>
      <c r="H246" s="400"/>
      <c r="I246" s="400">
        <v>281</v>
      </c>
      <c r="J246" s="400"/>
      <c r="K246" s="400">
        <v>282</v>
      </c>
      <c r="L246" s="400"/>
      <c r="M246" s="400">
        <v>283</v>
      </c>
      <c r="N246" s="400"/>
      <c r="O246" s="400">
        <v>284</v>
      </c>
      <c r="P246" s="400"/>
      <c r="Q246" s="422">
        <v>285</v>
      </c>
      <c r="R246" s="400"/>
      <c r="S246" s="400">
        <v>286</v>
      </c>
      <c r="T246" s="400"/>
      <c r="U246" s="400">
        <v>287</v>
      </c>
      <c r="V246" s="400"/>
      <c r="W246" s="400">
        <v>288</v>
      </c>
      <c r="X246" s="400"/>
      <c r="Y246" s="400"/>
      <c r="Z246" s="400"/>
      <c r="AA246" s="400"/>
      <c r="AB246" s="400"/>
      <c r="AC246" s="400">
        <v>291</v>
      </c>
      <c r="AF246" s="400"/>
      <c r="AG246" s="268"/>
      <c r="AH246" s="436"/>
      <c r="AI246" s="438"/>
      <c r="AJ246" s="438"/>
      <c r="AK246" s="266"/>
      <c r="AL246" s="278"/>
    </row>
    <row r="247" spans="1:38" ht="15" thickBot="1" x14ac:dyDescent="0.4">
      <c r="A247" s="269"/>
      <c r="B247" s="359">
        <v>378</v>
      </c>
      <c r="C247" s="831"/>
      <c r="D247" s="414">
        <v>386</v>
      </c>
      <c r="E247" s="831"/>
      <c r="F247" s="414">
        <v>377</v>
      </c>
      <c r="G247" s="831"/>
      <c r="H247" s="414">
        <v>343</v>
      </c>
      <c r="I247" s="831"/>
      <c r="J247" s="414">
        <v>384</v>
      </c>
      <c r="K247" s="831"/>
      <c r="L247" s="414">
        <v>351</v>
      </c>
      <c r="M247" s="831"/>
      <c r="N247" s="414">
        <v>348</v>
      </c>
      <c r="O247" s="831"/>
      <c r="P247" s="414">
        <v>327</v>
      </c>
      <c r="Q247" s="831"/>
      <c r="R247" s="414">
        <v>326.87400000000002</v>
      </c>
      <c r="S247" s="831"/>
      <c r="T247" s="414">
        <v>380.00200000000001</v>
      </c>
      <c r="U247" s="831"/>
      <c r="V247" s="414">
        <v>383</v>
      </c>
      <c r="W247" s="831"/>
      <c r="X247" s="414">
        <v>370</v>
      </c>
      <c r="Y247" s="875"/>
      <c r="Z247" s="414">
        <v>355</v>
      </c>
      <c r="AA247" s="831"/>
      <c r="AB247" s="414">
        <v>350</v>
      </c>
      <c r="AC247" s="831"/>
      <c r="AD247" s="466"/>
      <c r="AE247" s="466"/>
      <c r="AF247" s="401"/>
      <c r="AG247" s="255">
        <v>14</v>
      </c>
      <c r="AH247" s="242">
        <v>14</v>
      </c>
      <c r="AI247" s="242">
        <v>11</v>
      </c>
      <c r="AJ247" s="577"/>
      <c r="AK247" s="243"/>
      <c r="AL247" s="4"/>
    </row>
    <row r="248" spans="1:38" x14ac:dyDescent="0.35">
      <c r="A248" s="269"/>
      <c r="B248" s="264"/>
      <c r="C248" s="832"/>
      <c r="D248" s="401"/>
      <c r="E248" s="832"/>
      <c r="F248" s="401"/>
      <c r="G248" s="832"/>
      <c r="H248" s="401"/>
      <c r="I248" s="832"/>
      <c r="J248" s="401"/>
      <c r="K248" s="832"/>
      <c r="L248" s="401"/>
      <c r="M248" s="832"/>
      <c r="N248" s="401"/>
      <c r="O248" s="832"/>
      <c r="P248" s="426"/>
      <c r="Q248" s="832"/>
      <c r="R248" s="401"/>
      <c r="S248" s="832"/>
      <c r="T248" s="401"/>
      <c r="U248" s="832"/>
      <c r="V248" s="401"/>
      <c r="W248" s="832"/>
      <c r="X248" s="401"/>
      <c r="Y248" s="876"/>
      <c r="Z248" s="401"/>
      <c r="AA248" s="832"/>
      <c r="AB248" s="401"/>
      <c r="AC248" s="832"/>
      <c r="AD248" s="466"/>
      <c r="AE248" s="466"/>
      <c r="AF248" s="401"/>
      <c r="AG248" s="256"/>
      <c r="AH248" s="427"/>
      <c r="AI248" s="427"/>
      <c r="AJ248" s="427"/>
      <c r="AK248" s="266"/>
      <c r="AL248" s="4"/>
    </row>
    <row r="249" spans="1:38" ht="5.5" customHeight="1" x14ac:dyDescent="0.35">
      <c r="A249" s="269"/>
      <c r="B249" s="264"/>
      <c r="C249" s="512"/>
      <c r="D249" s="400"/>
      <c r="E249" s="512"/>
      <c r="F249" s="400"/>
      <c r="G249" s="512"/>
      <c r="H249" s="400"/>
      <c r="I249" s="512"/>
      <c r="J249" s="400"/>
      <c r="K249" s="512"/>
      <c r="L249" s="400"/>
      <c r="M249" s="512" t="s">
        <v>907</v>
      </c>
      <c r="N249" s="400"/>
      <c r="O249" s="512">
        <v>0</v>
      </c>
      <c r="P249" s="426"/>
      <c r="Q249" s="512"/>
      <c r="R249" s="400"/>
      <c r="S249" s="512"/>
      <c r="T249" s="400"/>
      <c r="U249" s="512"/>
      <c r="V249" s="400"/>
      <c r="W249" s="512"/>
      <c r="X249" s="400"/>
      <c r="Y249" s="512"/>
      <c r="Z249" s="400"/>
      <c r="AA249" s="512"/>
      <c r="AB249" s="418"/>
      <c r="AC249" s="512"/>
      <c r="AD249" s="466"/>
      <c r="AE249" s="466"/>
      <c r="AF249" s="401"/>
      <c r="AG249" s="256"/>
      <c r="AH249" s="427"/>
      <c r="AI249" s="427"/>
      <c r="AJ249" s="427"/>
      <c r="AK249" s="266"/>
      <c r="AL249" s="4"/>
    </row>
    <row r="250" spans="1:38" x14ac:dyDescent="0.35">
      <c r="A250" s="269"/>
      <c r="B250" s="264"/>
      <c r="C250" s="411" t="s">
        <v>65</v>
      </c>
      <c r="D250" s="401"/>
      <c r="E250" s="411" t="s">
        <v>65</v>
      </c>
      <c r="F250" s="401"/>
      <c r="G250" s="411" t="s">
        <v>65</v>
      </c>
      <c r="H250" s="401"/>
      <c r="I250" s="411" t="s">
        <v>65</v>
      </c>
      <c r="J250" s="401"/>
      <c r="K250" s="411" t="s">
        <v>65</v>
      </c>
      <c r="L250" s="401"/>
      <c r="M250" s="411" t="s">
        <v>68</v>
      </c>
      <c r="N250" s="401"/>
      <c r="O250" s="411" t="s">
        <v>65</v>
      </c>
      <c r="P250" s="411"/>
      <c r="Q250" s="420" t="s">
        <v>79</v>
      </c>
      <c r="R250" s="401"/>
      <c r="S250" s="411" t="s">
        <v>203</v>
      </c>
      <c r="T250" s="401"/>
      <c r="U250" s="411" t="s">
        <v>65</v>
      </c>
      <c r="V250" s="401"/>
      <c r="W250" s="411" t="s">
        <v>65</v>
      </c>
      <c r="X250" s="401"/>
      <c r="Y250" s="411" t="s">
        <v>65</v>
      </c>
      <c r="Z250" s="401"/>
      <c r="AA250" s="411" t="s">
        <v>79</v>
      </c>
      <c r="AB250" s="401"/>
      <c r="AC250" s="411" t="s">
        <v>65</v>
      </c>
      <c r="AD250" s="467"/>
      <c r="AE250" s="467"/>
      <c r="AF250" s="401"/>
      <c r="AG250" s="256"/>
      <c r="AH250" s="427"/>
      <c r="AI250" s="427"/>
      <c r="AJ250" s="427"/>
      <c r="AK250" s="266"/>
      <c r="AL250" s="4"/>
    </row>
    <row r="251" spans="1:38" s="257" customFormat="1" x14ac:dyDescent="0.35">
      <c r="A251" s="267"/>
      <c r="B251" s="271"/>
      <c r="C251" s="429"/>
      <c r="D251" s="468"/>
      <c r="E251" s="429"/>
      <c r="G251" s="429"/>
      <c r="I251" s="429"/>
      <c r="K251" s="429"/>
      <c r="M251" s="429"/>
      <c r="O251" s="429"/>
      <c r="P251" s="429"/>
      <c r="S251" s="429"/>
      <c r="U251" s="429"/>
      <c r="W251" s="429"/>
      <c r="Y251" s="429"/>
      <c r="AA251" s="429"/>
      <c r="AC251" s="429"/>
      <c r="AD251" s="429"/>
      <c r="AE251" s="429"/>
      <c r="AF251" s="402"/>
      <c r="AG251" s="256"/>
      <c r="AH251" s="427"/>
      <c r="AI251" s="427"/>
      <c r="AJ251" s="427"/>
      <c r="AK251" s="270"/>
      <c r="AL251" s="10"/>
    </row>
    <row r="252" spans="1:38" s="257" customFormat="1" ht="15" thickBot="1" x14ac:dyDescent="0.4">
      <c r="A252" s="267"/>
      <c r="B252" s="267"/>
      <c r="C252" s="431"/>
      <c r="D252" s="469"/>
      <c r="E252" s="431"/>
      <c r="F252" s="402"/>
      <c r="G252" s="431"/>
      <c r="H252" s="402"/>
      <c r="I252" s="431"/>
      <c r="J252" s="402"/>
      <c r="K252" s="431"/>
      <c r="L252" s="402"/>
      <c r="M252" s="431"/>
      <c r="N252" s="402"/>
      <c r="O252" s="431"/>
      <c r="P252" s="431"/>
      <c r="Q252" s="449"/>
      <c r="R252" s="402"/>
      <c r="S252" s="431"/>
      <c r="T252" s="402"/>
      <c r="U252" s="431"/>
      <c r="V252" s="402"/>
      <c r="W252" s="431"/>
      <c r="X252" s="402"/>
      <c r="Y252" s="431"/>
      <c r="Z252" s="402"/>
      <c r="AA252" s="431"/>
      <c r="AB252" s="402"/>
      <c r="AC252" s="431"/>
      <c r="AD252" s="429"/>
      <c r="AE252" s="429"/>
      <c r="AF252" s="402"/>
      <c r="AG252" s="256"/>
      <c r="AH252" s="427"/>
      <c r="AI252" s="427"/>
      <c r="AJ252" s="427"/>
      <c r="AK252" s="270"/>
      <c r="AL252" s="10"/>
    </row>
    <row r="253" spans="1:38" ht="15" thickBot="1" x14ac:dyDescent="0.4">
      <c r="A253" s="248"/>
      <c r="B253" s="870" t="s">
        <v>688</v>
      </c>
      <c r="C253" s="871"/>
      <c r="D253" s="871"/>
      <c r="E253" s="871"/>
      <c r="F253" s="871"/>
      <c r="G253" s="871"/>
      <c r="H253" s="871"/>
      <c r="I253" s="871"/>
      <c r="J253" s="871"/>
      <c r="K253" s="871"/>
      <c r="L253" s="871"/>
      <c r="M253" s="871"/>
      <c r="N253" s="871"/>
      <c r="O253" s="871"/>
      <c r="P253" s="871"/>
      <c r="Q253" s="871"/>
      <c r="R253" s="871"/>
      <c r="S253" s="871"/>
      <c r="T253" s="871"/>
      <c r="U253" s="871"/>
      <c r="V253" s="871"/>
      <c r="W253" s="871"/>
      <c r="X253" s="871"/>
      <c r="Y253" s="871"/>
      <c r="Z253" s="871"/>
      <c r="AA253" s="871"/>
      <c r="AB253" s="871"/>
      <c r="AC253" s="872"/>
      <c r="AD253" s="303"/>
      <c r="AE253" s="303"/>
      <c r="AF253" s="249"/>
      <c r="AG253" s="274"/>
      <c r="AH253" s="275"/>
      <c r="AI253" s="275"/>
      <c r="AJ253" s="275"/>
      <c r="AK253" s="283"/>
      <c r="AL253" s="4"/>
    </row>
    <row r="254" spans="1:38" x14ac:dyDescent="0.35">
      <c r="A254" s="277"/>
      <c r="B254" s="277"/>
      <c r="C254" s="260" t="s">
        <v>467</v>
      </c>
      <c r="D254" s="260"/>
      <c r="E254" s="260" t="s">
        <v>372</v>
      </c>
      <c r="F254" s="260"/>
      <c r="G254" s="260" t="s">
        <v>373</v>
      </c>
      <c r="H254" s="260"/>
      <c r="I254" s="260" t="s">
        <v>384</v>
      </c>
      <c r="J254" s="260"/>
      <c r="K254" s="260" t="s">
        <v>724</v>
      </c>
      <c r="L254" s="260"/>
      <c r="M254" s="260" t="s">
        <v>430</v>
      </c>
      <c r="N254" s="260"/>
      <c r="O254" s="260" t="s">
        <v>441</v>
      </c>
      <c r="P254" s="260"/>
      <c r="Q254" s="284" t="s">
        <v>442</v>
      </c>
      <c r="R254" s="260"/>
      <c r="S254" s="260" t="s">
        <v>461</v>
      </c>
      <c r="T254" s="260"/>
      <c r="U254" s="260" t="s">
        <v>488</v>
      </c>
      <c r="V254" s="260"/>
      <c r="W254" s="260" t="s">
        <v>725</v>
      </c>
      <c r="X254" s="260"/>
      <c r="Y254" s="260" t="s">
        <v>519</v>
      </c>
      <c r="Z254" s="260"/>
      <c r="AA254" s="260" t="s">
        <v>462</v>
      </c>
      <c r="AB254" s="260"/>
      <c r="AC254" s="260" t="s">
        <v>463</v>
      </c>
      <c r="AD254" s="372"/>
      <c r="AE254" s="372"/>
      <c r="AF254" s="258"/>
      <c r="AG254" s="285"/>
      <c r="AH254" s="286"/>
      <c r="AI254" s="286"/>
      <c r="AJ254" s="286"/>
      <c r="AK254" s="263"/>
      <c r="AL254" s="4"/>
    </row>
    <row r="255" spans="1:38" x14ac:dyDescent="0.35">
      <c r="A255" s="267"/>
      <c r="B255" s="269"/>
      <c r="C255" s="400">
        <v>0</v>
      </c>
      <c r="D255" s="400" t="e">
        <v>#N/A</v>
      </c>
      <c r="E255" s="400">
        <v>0</v>
      </c>
      <c r="F255" s="400" t="e">
        <v>#N/A</v>
      </c>
      <c r="G255" s="400">
        <v>0</v>
      </c>
      <c r="H255" s="400" t="e">
        <v>#N/A</v>
      </c>
      <c r="I255" s="400">
        <v>0</v>
      </c>
      <c r="J255" s="400" t="e">
        <v>#N/A</v>
      </c>
      <c r="K255" s="400">
        <v>0</v>
      </c>
      <c r="L255" s="400" t="e">
        <v>#N/A</v>
      </c>
      <c r="M255" s="400">
        <v>0</v>
      </c>
      <c r="N255" s="400" t="e">
        <v>#N/A</v>
      </c>
      <c r="O255" s="400">
        <v>0</v>
      </c>
      <c r="P255" s="400"/>
      <c r="Q255" s="422">
        <v>0</v>
      </c>
      <c r="R255" s="400"/>
      <c r="S255" s="400">
        <v>0</v>
      </c>
      <c r="T255" s="400"/>
      <c r="U255" s="400">
        <v>0</v>
      </c>
      <c r="V255" s="400"/>
      <c r="W255" s="400">
        <v>0</v>
      </c>
      <c r="X255" s="400"/>
      <c r="Y255" s="400">
        <v>0</v>
      </c>
      <c r="Z255" s="400"/>
      <c r="AA255" s="400">
        <v>0</v>
      </c>
      <c r="AB255" s="418"/>
      <c r="AC255" s="400">
        <v>0</v>
      </c>
      <c r="AD255" s="254"/>
      <c r="AE255" s="254"/>
      <c r="AF255" s="418"/>
      <c r="AG255" s="268"/>
      <c r="AH255" s="436"/>
      <c r="AI255" s="437"/>
      <c r="AJ255" s="437"/>
      <c r="AK255" s="266"/>
      <c r="AL255" s="4"/>
    </row>
    <row r="256" spans="1:38" s="254" customFormat="1" ht="15" thickBot="1" x14ac:dyDescent="0.4">
      <c r="A256" s="269">
        <v>291</v>
      </c>
      <c r="B256" s="269"/>
      <c r="C256" s="400"/>
      <c r="D256" s="400"/>
      <c r="E256" s="400">
        <v>293</v>
      </c>
      <c r="F256" s="400"/>
      <c r="G256" s="400">
        <v>294</v>
      </c>
      <c r="H256" s="400"/>
      <c r="I256" s="400" t="s">
        <v>789</v>
      </c>
      <c r="J256" s="400"/>
      <c r="K256" s="400" t="s">
        <v>789</v>
      </c>
      <c r="L256" s="400"/>
      <c r="M256" s="400">
        <v>297</v>
      </c>
      <c r="N256" s="400"/>
      <c r="O256" s="400" t="s">
        <v>789</v>
      </c>
      <c r="P256" s="400"/>
      <c r="Q256" s="400"/>
      <c r="R256" s="400"/>
      <c r="S256" s="400"/>
      <c r="T256" s="400"/>
      <c r="U256" s="400"/>
      <c r="V256" s="400"/>
      <c r="W256" s="400">
        <v>302</v>
      </c>
      <c r="X256" s="400"/>
      <c r="Y256" s="400">
        <v>303</v>
      </c>
      <c r="Z256" s="400"/>
      <c r="AA256" s="400">
        <v>304</v>
      </c>
      <c r="AB256" s="470"/>
      <c r="AC256" s="400">
        <v>305</v>
      </c>
      <c r="AF256" s="470"/>
      <c r="AG256" s="268"/>
      <c r="AH256" s="436"/>
      <c r="AI256" s="438"/>
      <c r="AJ256" s="438"/>
      <c r="AK256" s="266"/>
      <c r="AL256" s="278"/>
    </row>
    <row r="257" spans="1:38" ht="15" thickBot="1" x14ac:dyDescent="0.4">
      <c r="A257" s="269"/>
      <c r="B257" s="359">
        <v>352</v>
      </c>
      <c r="C257" s="831"/>
      <c r="D257" s="414">
        <v>352</v>
      </c>
      <c r="E257" s="831"/>
      <c r="F257" s="414">
        <v>344</v>
      </c>
      <c r="G257" s="831"/>
      <c r="H257" s="414">
        <v>377</v>
      </c>
      <c r="I257" s="831"/>
      <c r="J257" s="414">
        <v>353</v>
      </c>
      <c r="K257" s="831"/>
      <c r="L257" s="414">
        <v>395.45400000000001</v>
      </c>
      <c r="M257" s="831"/>
      <c r="N257" s="414">
        <v>344.99599999999998</v>
      </c>
      <c r="O257" s="831"/>
      <c r="P257" s="414">
        <v>364</v>
      </c>
      <c r="Q257" s="831"/>
      <c r="R257" s="414">
        <v>366</v>
      </c>
      <c r="S257" s="831"/>
      <c r="T257" s="414">
        <v>367</v>
      </c>
      <c r="U257" s="831"/>
      <c r="V257" s="414">
        <v>364</v>
      </c>
      <c r="W257" s="831"/>
      <c r="X257" s="414">
        <v>353</v>
      </c>
      <c r="Y257" s="831"/>
      <c r="Z257" s="414">
        <v>366</v>
      </c>
      <c r="AA257" s="831"/>
      <c r="AB257" s="414">
        <v>344</v>
      </c>
      <c r="AC257" s="831"/>
      <c r="AD257" s="466"/>
      <c r="AE257" s="466"/>
      <c r="AF257" s="418"/>
      <c r="AG257" s="255">
        <v>14</v>
      </c>
      <c r="AH257" s="242">
        <v>11</v>
      </c>
      <c r="AI257" s="242">
        <v>5</v>
      </c>
      <c r="AJ257" s="577"/>
      <c r="AK257" s="243"/>
      <c r="AL257" s="4"/>
    </row>
    <row r="258" spans="1:38" x14ac:dyDescent="0.35">
      <c r="A258" s="269"/>
      <c r="B258" s="264"/>
      <c r="C258" s="832"/>
      <c r="D258" s="401"/>
      <c r="E258" s="832"/>
      <c r="F258" s="401"/>
      <c r="G258" s="832"/>
      <c r="H258" s="401"/>
      <c r="I258" s="832"/>
      <c r="J258" s="401"/>
      <c r="K258" s="832"/>
      <c r="L258" s="401"/>
      <c r="M258" s="832"/>
      <c r="N258" s="401"/>
      <c r="O258" s="832"/>
      <c r="P258" s="426"/>
      <c r="Q258" s="832"/>
      <c r="R258" s="401"/>
      <c r="S258" s="832"/>
      <c r="T258" s="401"/>
      <c r="U258" s="832"/>
      <c r="V258" s="401"/>
      <c r="W258" s="832"/>
      <c r="X258" s="401"/>
      <c r="Y258" s="832"/>
      <c r="Z258" s="401"/>
      <c r="AA258" s="832"/>
      <c r="AB258" s="418"/>
      <c r="AC258" s="832"/>
      <c r="AD258" s="466"/>
      <c r="AE258" s="466"/>
      <c r="AF258" s="418"/>
      <c r="AG258" s="256"/>
      <c r="AH258" s="427"/>
      <c r="AI258" s="427"/>
      <c r="AJ258" s="427"/>
      <c r="AK258" s="266"/>
      <c r="AL258" s="4"/>
    </row>
    <row r="259" spans="1:38" ht="6" customHeight="1" x14ac:dyDescent="0.35">
      <c r="A259" s="269"/>
      <c r="B259" s="264"/>
      <c r="C259" s="244">
        <v>0</v>
      </c>
      <c r="D259" s="400"/>
      <c r="E259" s="244">
        <v>0</v>
      </c>
      <c r="F259" s="400"/>
      <c r="G259" s="512"/>
      <c r="H259" s="400"/>
      <c r="I259" s="512"/>
      <c r="J259" s="400"/>
      <c r="K259" s="512"/>
      <c r="L259" s="400"/>
      <c r="M259" s="512"/>
      <c r="N259" s="400"/>
      <c r="O259" s="512"/>
      <c r="P259" s="426"/>
      <c r="Q259" s="512"/>
      <c r="R259" s="400"/>
      <c r="S259" s="512"/>
      <c r="T259" s="400"/>
      <c r="U259" s="512"/>
      <c r="V259" s="400"/>
      <c r="W259" s="512">
        <v>0</v>
      </c>
      <c r="X259" s="400"/>
      <c r="Y259" s="244">
        <v>0</v>
      </c>
      <c r="Z259" s="400"/>
      <c r="AA259" s="512"/>
      <c r="AB259" s="418"/>
      <c r="AC259" s="512"/>
      <c r="AD259" s="466"/>
      <c r="AE259" s="466"/>
      <c r="AF259" s="418"/>
      <c r="AG259" s="256"/>
      <c r="AH259" s="427"/>
      <c r="AI259" s="427"/>
      <c r="AJ259" s="427"/>
      <c r="AK259" s="266"/>
      <c r="AL259" s="4"/>
    </row>
    <row r="260" spans="1:38" ht="14.25" customHeight="1" x14ac:dyDescent="0.35">
      <c r="A260" s="269"/>
      <c r="B260" s="264"/>
      <c r="C260" s="411" t="s">
        <v>79</v>
      </c>
      <c r="D260" s="401"/>
      <c r="E260" s="411" t="s">
        <v>65</v>
      </c>
      <c r="F260" s="401"/>
      <c r="G260" s="411" t="s">
        <v>65</v>
      </c>
      <c r="H260" s="401"/>
      <c r="I260" s="411" t="s">
        <v>65</v>
      </c>
      <c r="J260" s="401"/>
      <c r="K260" s="411" t="s">
        <v>65</v>
      </c>
      <c r="L260" s="401"/>
      <c r="M260" s="411" t="s">
        <v>203</v>
      </c>
      <c r="N260" s="401"/>
      <c r="O260" s="411" t="s">
        <v>79</v>
      </c>
      <c r="P260" s="411"/>
      <c r="Q260" s="420" t="s">
        <v>65</v>
      </c>
      <c r="R260" s="401"/>
      <c r="S260" s="411" t="s">
        <v>65</v>
      </c>
      <c r="T260" s="401"/>
      <c r="U260" s="411" t="s">
        <v>65</v>
      </c>
      <c r="V260" s="401"/>
      <c r="W260" s="411" t="s">
        <v>65</v>
      </c>
      <c r="X260" s="401"/>
      <c r="Y260" s="411" t="s">
        <v>65</v>
      </c>
      <c r="Z260" s="401"/>
      <c r="AA260" s="411" t="s">
        <v>65</v>
      </c>
      <c r="AB260" s="401"/>
      <c r="AC260" s="411" t="s">
        <v>79</v>
      </c>
      <c r="AD260" s="467"/>
      <c r="AE260" s="467"/>
      <c r="AF260" s="418"/>
      <c r="AG260" s="256"/>
      <c r="AH260" s="427"/>
      <c r="AI260" s="427"/>
      <c r="AJ260" s="427"/>
      <c r="AK260" s="266"/>
      <c r="AL260" s="4"/>
    </row>
    <row r="261" spans="1:38" ht="14.25" customHeight="1" thickBot="1" x14ac:dyDescent="0.4">
      <c r="A261" s="269"/>
      <c r="B261" s="456"/>
      <c r="C261" s="429"/>
      <c r="E261" s="467"/>
      <c r="G261" s="467"/>
      <c r="I261" s="467"/>
      <c r="K261" s="467"/>
      <c r="M261" s="467"/>
      <c r="O261" s="467"/>
      <c r="P261" s="467"/>
      <c r="Q261" s="440"/>
      <c r="S261" s="467"/>
      <c r="U261" s="467"/>
      <c r="W261" s="467"/>
      <c r="Y261" s="471"/>
      <c r="AA261" s="467"/>
      <c r="AC261" s="467"/>
      <c r="AD261" s="467"/>
      <c r="AE261" s="467"/>
      <c r="AF261" s="418"/>
      <c r="AG261" s="256"/>
      <c r="AH261" s="427"/>
      <c r="AI261" s="427"/>
      <c r="AJ261" s="427"/>
      <c r="AK261" s="266"/>
      <c r="AL261" s="4"/>
    </row>
    <row r="262" spans="1:38" ht="14.25" customHeight="1" x14ac:dyDescent="0.35">
      <c r="A262" s="269"/>
      <c r="B262" s="877" t="s">
        <v>688</v>
      </c>
      <c r="C262" s="878"/>
      <c r="D262" s="878"/>
      <c r="E262" s="878"/>
      <c r="F262" s="878"/>
      <c r="G262" s="878"/>
      <c r="H262" s="878"/>
      <c r="I262" s="878"/>
      <c r="J262" s="878"/>
      <c r="K262" s="878"/>
      <c r="L262" s="878"/>
      <c r="M262" s="878"/>
      <c r="N262" s="878"/>
      <c r="O262" s="878"/>
      <c r="P262" s="878"/>
      <c r="Q262" s="878"/>
      <c r="R262" s="878"/>
      <c r="S262" s="878"/>
      <c r="T262" s="878"/>
      <c r="U262" s="878"/>
      <c r="V262" s="878"/>
      <c r="W262" s="878"/>
      <c r="X262" s="878"/>
      <c r="Y262" s="878"/>
      <c r="Z262" s="878"/>
      <c r="AA262" s="878"/>
      <c r="AB262" s="878"/>
      <c r="AC262" s="879"/>
      <c r="AD262" s="471"/>
      <c r="AE262" s="471"/>
      <c r="AF262" s="418"/>
      <c r="AG262" s="256"/>
      <c r="AH262" s="427"/>
      <c r="AI262" s="427"/>
      <c r="AJ262" s="427"/>
      <c r="AK262" s="266"/>
      <c r="AL262" s="4"/>
    </row>
    <row r="263" spans="1:38" ht="14.25" customHeight="1" thickBot="1" x14ac:dyDescent="0.4">
      <c r="A263" s="269"/>
      <c r="AD263" s="257"/>
      <c r="AE263" s="257"/>
      <c r="AF263" s="418"/>
      <c r="AG263" s="256"/>
      <c r="AH263" s="427"/>
      <c r="AI263" s="427"/>
      <c r="AJ263" s="427"/>
      <c r="AK263" s="266"/>
      <c r="AL263" s="4"/>
    </row>
    <row r="264" spans="1:38" x14ac:dyDescent="0.35">
      <c r="A264" s="277"/>
      <c r="B264" s="277"/>
      <c r="C264" s="260" t="s">
        <v>451</v>
      </c>
      <c r="D264" s="260"/>
      <c r="E264" s="260" t="s">
        <v>726</v>
      </c>
      <c r="F264" s="260"/>
      <c r="G264" s="260" t="s">
        <v>513</v>
      </c>
      <c r="H264" s="260"/>
      <c r="I264" s="260" t="s">
        <v>402</v>
      </c>
      <c r="J264" s="260"/>
      <c r="K264" s="260" t="s">
        <v>403</v>
      </c>
      <c r="L264" s="260"/>
      <c r="M264" s="260" t="s">
        <v>440</v>
      </c>
      <c r="N264" s="260"/>
      <c r="O264" s="260" t="s">
        <v>418</v>
      </c>
      <c r="P264" s="260"/>
      <c r="Q264" s="284" t="s">
        <v>502</v>
      </c>
      <c r="R264" s="260"/>
      <c r="S264" s="260" t="s">
        <v>490</v>
      </c>
      <c r="T264" s="260"/>
      <c r="U264" s="260" t="s">
        <v>510</v>
      </c>
      <c r="V264" s="260"/>
      <c r="W264" s="260" t="s">
        <v>428</v>
      </c>
      <c r="X264" s="260"/>
      <c r="Y264" s="260" t="s">
        <v>423</v>
      </c>
      <c r="Z264" s="260"/>
      <c r="AA264" s="260" t="s">
        <v>424</v>
      </c>
      <c r="AB264" s="260"/>
      <c r="AC264" s="260" t="s">
        <v>425</v>
      </c>
      <c r="AD264" s="372"/>
      <c r="AE264" s="372"/>
      <c r="AF264" s="258"/>
      <c r="AG264" s="285"/>
      <c r="AH264" s="286"/>
      <c r="AI264" s="286"/>
      <c r="AJ264" s="286"/>
      <c r="AK264" s="263"/>
      <c r="AL264" s="4"/>
    </row>
    <row r="265" spans="1:38" x14ac:dyDescent="0.35">
      <c r="A265" s="267"/>
      <c r="B265" s="269"/>
      <c r="C265" s="400" t="e">
        <v>#N/A</v>
      </c>
      <c r="D265" s="400" t="e">
        <v>#N/A</v>
      </c>
      <c r="E265" s="400">
        <v>0</v>
      </c>
      <c r="F265" s="400" t="e">
        <v>#N/A</v>
      </c>
      <c r="G265" s="400">
        <v>0</v>
      </c>
      <c r="H265" s="400" t="e">
        <v>#N/A</v>
      </c>
      <c r="I265" s="400">
        <v>0</v>
      </c>
      <c r="J265" s="400" t="e">
        <v>#N/A</v>
      </c>
      <c r="K265" s="400">
        <v>0</v>
      </c>
      <c r="L265" s="400" t="e">
        <v>#N/A</v>
      </c>
      <c r="M265" s="400">
        <v>0</v>
      </c>
      <c r="N265" s="400" t="e">
        <v>#N/A</v>
      </c>
      <c r="O265" s="400">
        <v>0</v>
      </c>
      <c r="P265" s="400"/>
      <c r="Q265" s="422">
        <v>0</v>
      </c>
      <c r="R265" s="400"/>
      <c r="S265" s="400">
        <v>0</v>
      </c>
      <c r="T265" s="400"/>
      <c r="U265" s="400">
        <v>0</v>
      </c>
      <c r="V265" s="400"/>
      <c r="W265" s="400">
        <v>0</v>
      </c>
      <c r="X265" s="400"/>
      <c r="Y265" s="400">
        <v>0</v>
      </c>
      <c r="Z265" s="400"/>
      <c r="AA265" s="400">
        <v>0</v>
      </c>
      <c r="AB265" s="418"/>
      <c r="AC265" s="400">
        <v>0</v>
      </c>
      <c r="AD265" s="254"/>
      <c r="AE265" s="254"/>
      <c r="AF265" s="418"/>
      <c r="AG265" s="268"/>
      <c r="AH265" s="436"/>
      <c r="AI265" s="437"/>
      <c r="AJ265" s="437"/>
      <c r="AK265" s="266"/>
      <c r="AL265" s="4"/>
    </row>
    <row r="266" spans="1:38" s="254" customFormat="1" ht="15" thickBot="1" x14ac:dyDescent="0.4">
      <c r="A266" s="269">
        <v>305</v>
      </c>
      <c r="B266" s="269"/>
      <c r="C266" s="400">
        <v>306</v>
      </c>
      <c r="D266" s="400"/>
      <c r="E266" s="400">
        <v>307</v>
      </c>
      <c r="F266" s="400"/>
      <c r="G266" s="400">
        <v>308</v>
      </c>
      <c r="H266" s="400"/>
      <c r="I266" s="400">
        <v>309</v>
      </c>
      <c r="J266" s="400"/>
      <c r="K266" s="400">
        <v>310</v>
      </c>
      <c r="L266" s="400"/>
      <c r="M266" s="400">
        <v>311</v>
      </c>
      <c r="N266" s="400"/>
      <c r="O266" s="400">
        <v>312</v>
      </c>
      <c r="P266" s="400"/>
      <c r="Q266" s="422"/>
      <c r="R266" s="400"/>
      <c r="S266" s="400">
        <v>314</v>
      </c>
      <c r="T266" s="400"/>
      <c r="U266" s="400">
        <v>315</v>
      </c>
      <c r="V266" s="400"/>
      <c r="W266" s="400">
        <v>316</v>
      </c>
      <c r="X266" s="400"/>
      <c r="Y266" s="400">
        <v>317</v>
      </c>
      <c r="Z266" s="400"/>
      <c r="AA266" s="400">
        <v>318</v>
      </c>
      <c r="AB266" s="470"/>
      <c r="AC266" s="400">
        <v>319</v>
      </c>
      <c r="AF266" s="470"/>
      <c r="AG266" s="268"/>
      <c r="AH266" s="436"/>
      <c r="AI266" s="438"/>
      <c r="AJ266" s="438"/>
      <c r="AK266" s="266"/>
      <c r="AL266" s="278"/>
    </row>
    <row r="267" spans="1:38" ht="15" thickBot="1" x14ac:dyDescent="0.4">
      <c r="A267" s="269"/>
      <c r="B267" s="359">
        <v>356</v>
      </c>
      <c r="C267" s="831"/>
      <c r="D267" s="414">
        <v>375</v>
      </c>
      <c r="E267" s="831"/>
      <c r="F267" s="414">
        <v>376.62</v>
      </c>
      <c r="G267" s="831"/>
      <c r="H267" s="414">
        <v>353</v>
      </c>
      <c r="I267" s="831"/>
      <c r="J267" s="414">
        <v>352</v>
      </c>
      <c r="K267" s="831"/>
      <c r="L267" s="414">
        <v>349</v>
      </c>
      <c r="M267" s="831"/>
      <c r="N267" s="414">
        <v>356</v>
      </c>
      <c r="O267" s="831"/>
      <c r="P267" s="414">
        <v>345</v>
      </c>
      <c r="Q267" s="831"/>
      <c r="R267" s="414">
        <v>400</v>
      </c>
      <c r="S267" s="831"/>
      <c r="T267" s="414">
        <v>319.37900000000002</v>
      </c>
      <c r="U267" s="831"/>
      <c r="V267" s="414">
        <v>343.76</v>
      </c>
      <c r="W267" s="831"/>
      <c r="X267" s="414">
        <v>322.5</v>
      </c>
      <c r="Y267" s="831"/>
      <c r="Z267" s="414">
        <v>453.99</v>
      </c>
      <c r="AA267" s="831"/>
      <c r="AB267" s="414">
        <v>359.96</v>
      </c>
      <c r="AC267" s="831"/>
      <c r="AD267" s="466"/>
      <c r="AE267" s="466"/>
      <c r="AF267" s="418"/>
      <c r="AG267" s="255">
        <v>14</v>
      </c>
      <c r="AH267" s="242">
        <v>13</v>
      </c>
      <c r="AI267" s="242">
        <v>13</v>
      </c>
      <c r="AJ267" s="577"/>
      <c r="AK267" s="243"/>
      <c r="AL267" s="4"/>
    </row>
    <row r="268" spans="1:38" x14ac:dyDescent="0.35">
      <c r="A268" s="269"/>
      <c r="B268" s="264"/>
      <c r="C268" s="832"/>
      <c r="D268" s="401"/>
      <c r="E268" s="832"/>
      <c r="F268" s="401"/>
      <c r="G268" s="832"/>
      <c r="H268" s="401"/>
      <c r="I268" s="832"/>
      <c r="J268" s="401"/>
      <c r="K268" s="832"/>
      <c r="L268" s="401"/>
      <c r="M268" s="832"/>
      <c r="N268" s="401"/>
      <c r="O268" s="832"/>
      <c r="P268" s="426"/>
      <c r="Q268" s="832"/>
      <c r="R268" s="401"/>
      <c r="S268" s="832"/>
      <c r="T268" s="401"/>
      <c r="U268" s="832"/>
      <c r="V268" s="401"/>
      <c r="W268" s="832"/>
      <c r="X268" s="401"/>
      <c r="Y268" s="832"/>
      <c r="Z268" s="401"/>
      <c r="AA268" s="832"/>
      <c r="AB268" s="418"/>
      <c r="AC268" s="832"/>
      <c r="AD268" s="466"/>
      <c r="AE268" s="466"/>
      <c r="AF268" s="418"/>
      <c r="AG268" s="256"/>
      <c r="AH268" s="427"/>
      <c r="AI268" s="427"/>
      <c r="AJ268" s="427"/>
      <c r="AK268" s="266"/>
      <c r="AL268" s="4"/>
    </row>
    <row r="269" spans="1:38" ht="6" customHeight="1" x14ac:dyDescent="0.35">
      <c r="A269" s="269"/>
      <c r="B269" s="264"/>
      <c r="C269" s="512"/>
      <c r="D269" s="400"/>
      <c r="E269" s="244">
        <v>0</v>
      </c>
      <c r="F269" s="400"/>
      <c r="G269" s="512"/>
      <c r="H269" s="400"/>
      <c r="I269" s="512"/>
      <c r="J269" s="400"/>
      <c r="K269" s="512"/>
      <c r="L269" s="400"/>
      <c r="M269" s="512"/>
      <c r="N269" s="400"/>
      <c r="O269" s="512"/>
      <c r="P269" s="426"/>
      <c r="Q269" s="512"/>
      <c r="R269" s="400"/>
      <c r="S269" s="512"/>
      <c r="T269" s="400"/>
      <c r="U269" s="512"/>
      <c r="V269" s="400"/>
      <c r="W269" s="512"/>
      <c r="X269" s="400"/>
      <c r="Y269" s="512"/>
      <c r="Z269" s="400"/>
      <c r="AA269" s="512"/>
      <c r="AB269" s="418"/>
      <c r="AC269" s="512"/>
      <c r="AD269" s="466"/>
      <c r="AE269" s="466"/>
      <c r="AF269" s="418"/>
      <c r="AG269" s="256"/>
      <c r="AH269" s="427"/>
      <c r="AI269" s="427"/>
      <c r="AJ269" s="427"/>
      <c r="AK269" s="266"/>
      <c r="AL269" s="4"/>
    </row>
    <row r="270" spans="1:38" ht="14.25" customHeight="1" x14ac:dyDescent="0.35">
      <c r="A270" s="269"/>
      <c r="B270" s="264"/>
      <c r="C270" s="411" t="s">
        <v>65</v>
      </c>
      <c r="D270" s="401"/>
      <c r="E270" s="467" t="s">
        <v>65</v>
      </c>
      <c r="F270" s="401"/>
      <c r="G270" s="411" t="s">
        <v>203</v>
      </c>
      <c r="H270" s="401"/>
      <c r="I270" s="411" t="s">
        <v>79</v>
      </c>
      <c r="J270" s="401"/>
      <c r="K270" s="411" t="s">
        <v>65</v>
      </c>
      <c r="L270" s="401"/>
      <c r="M270" s="411" t="s">
        <v>65</v>
      </c>
      <c r="N270" s="401"/>
      <c r="O270" s="411" t="s">
        <v>65</v>
      </c>
      <c r="P270" s="411"/>
      <c r="Q270" s="420" t="s">
        <v>77</v>
      </c>
      <c r="R270" s="401"/>
      <c r="S270" s="411" t="s">
        <v>65</v>
      </c>
      <c r="T270" s="401"/>
      <c r="U270" s="467" t="s">
        <v>126</v>
      </c>
      <c r="W270" s="467" t="s">
        <v>79</v>
      </c>
      <c r="Y270" s="467" t="s">
        <v>77</v>
      </c>
      <c r="AA270" s="467" t="s">
        <v>77</v>
      </c>
      <c r="AB270" s="4"/>
      <c r="AC270" s="467" t="s">
        <v>77</v>
      </c>
      <c r="AD270" s="467"/>
      <c r="AE270" s="467"/>
      <c r="AF270" s="418"/>
      <c r="AG270" s="256"/>
      <c r="AH270" s="427"/>
      <c r="AI270" s="427"/>
      <c r="AJ270" s="427"/>
      <c r="AK270" s="266"/>
      <c r="AL270" s="4"/>
    </row>
    <row r="271" spans="1:38" ht="14.25" customHeight="1" x14ac:dyDescent="0.35">
      <c r="A271" s="269"/>
      <c r="B271" s="456"/>
      <c r="C271" s="467"/>
      <c r="E271" s="467"/>
      <c r="G271" s="467"/>
      <c r="I271" s="467"/>
      <c r="K271" s="467"/>
      <c r="M271" s="467"/>
      <c r="O271" s="467"/>
      <c r="P271" s="467"/>
      <c r="Q271" s="440"/>
      <c r="S271" s="467"/>
      <c r="U271" s="467"/>
      <c r="V271" s="257"/>
      <c r="W271" s="473"/>
      <c r="X271" s="257"/>
      <c r="Y271" s="473"/>
      <c r="Z271" s="474"/>
      <c r="AA271" s="473"/>
      <c r="AB271" s="10"/>
      <c r="AC271" s="473"/>
      <c r="AD271" s="473"/>
      <c r="AE271" s="473"/>
      <c r="AF271" s="418"/>
      <c r="AG271" s="256"/>
      <c r="AI271" s="427"/>
      <c r="AJ271" s="427"/>
      <c r="AK271" s="266"/>
      <c r="AL271" s="4"/>
    </row>
    <row r="272" spans="1:38" ht="14.25" customHeight="1" thickBot="1" x14ac:dyDescent="0.4">
      <c r="A272" s="269"/>
      <c r="B272" s="264"/>
      <c r="C272" s="411"/>
      <c r="D272" s="401"/>
      <c r="E272" s="411"/>
      <c r="F272" s="401"/>
      <c r="G272" s="411"/>
      <c r="H272" s="401"/>
      <c r="I272" s="411"/>
      <c r="J272" s="401"/>
      <c r="K272" s="411"/>
      <c r="L272" s="401"/>
      <c r="M272" s="411"/>
      <c r="N272" s="401"/>
      <c r="O272" s="411"/>
      <c r="P272" s="411"/>
      <c r="Q272" s="420"/>
      <c r="R272" s="401"/>
      <c r="S272" s="411"/>
      <c r="T272" s="401"/>
      <c r="U272" s="411"/>
      <c r="V272" s="401"/>
      <c r="W272" s="411"/>
      <c r="X272" s="401"/>
      <c r="Y272" s="472"/>
      <c r="Z272" s="401"/>
      <c r="AA272" s="472"/>
      <c r="AB272" s="418"/>
      <c r="AC272" s="472"/>
      <c r="AD272" s="471"/>
      <c r="AE272" s="471"/>
      <c r="AF272" s="418"/>
      <c r="AG272" s="256"/>
      <c r="AH272" s="427"/>
      <c r="AI272" s="427"/>
      <c r="AJ272" s="427"/>
      <c r="AK272" s="266"/>
      <c r="AL272" s="4"/>
    </row>
    <row r="273" spans="1:38" ht="14.25" customHeight="1" thickBot="1" x14ac:dyDescent="0.4">
      <c r="A273" s="378"/>
      <c r="B273" s="870" t="s">
        <v>688</v>
      </c>
      <c r="C273" s="871"/>
      <c r="D273" s="871"/>
      <c r="E273" s="871"/>
      <c r="F273" s="871"/>
      <c r="G273" s="871"/>
      <c r="H273" s="871"/>
      <c r="I273" s="871"/>
      <c r="J273" s="871"/>
      <c r="K273" s="871"/>
      <c r="L273" s="871"/>
      <c r="M273" s="871"/>
      <c r="N273" s="871"/>
      <c r="O273" s="871"/>
      <c r="P273" s="871"/>
      <c r="Q273" s="871"/>
      <c r="R273" s="871"/>
      <c r="S273" s="871"/>
      <c r="T273" s="871"/>
      <c r="U273" s="871"/>
      <c r="V273" s="871"/>
      <c r="W273" s="871"/>
      <c r="X273" s="871"/>
      <c r="Y273" s="871"/>
      <c r="Z273" s="871"/>
      <c r="AA273" s="871"/>
      <c r="AB273" s="871"/>
      <c r="AC273" s="872"/>
      <c r="AD273" s="303"/>
      <c r="AE273" s="303"/>
      <c r="AF273" s="379"/>
      <c r="AG273" s="274"/>
      <c r="AH273" s="275"/>
      <c r="AI273" s="275"/>
      <c r="AJ273" s="275"/>
      <c r="AK273" s="283"/>
      <c r="AL273" s="4"/>
    </row>
    <row r="274" spans="1:38" ht="14.25" customHeight="1" x14ac:dyDescent="0.35">
      <c r="A274" s="380"/>
      <c r="B274" s="277"/>
      <c r="C274" s="260"/>
      <c r="D274" s="258"/>
      <c r="E274" s="260"/>
      <c r="F274" s="258"/>
      <c r="G274" s="260"/>
      <c r="H274" s="258"/>
      <c r="I274" s="260"/>
      <c r="J274" s="258"/>
      <c r="K274" s="260"/>
      <c r="L274" s="258"/>
      <c r="M274" s="260"/>
      <c r="N274" s="258"/>
      <c r="O274" s="260"/>
      <c r="P274" s="260"/>
      <c r="Q274" s="284"/>
      <c r="R274" s="258"/>
      <c r="S274" s="260"/>
      <c r="T274" s="258"/>
      <c r="U274" s="260"/>
      <c r="V274" s="258"/>
      <c r="W274" s="260"/>
      <c r="X274" s="258"/>
      <c r="Y274" s="381"/>
      <c r="Z274" s="258"/>
      <c r="AA274" s="381"/>
      <c r="AB274" s="291"/>
      <c r="AC274" s="381"/>
      <c r="AD274" s="382"/>
      <c r="AE274" s="382"/>
      <c r="AF274" s="291"/>
      <c r="AG274" s="261"/>
      <c r="AH274" s="262"/>
      <c r="AI274" s="262"/>
      <c r="AJ274" s="262"/>
      <c r="AK274" s="263"/>
      <c r="AL274" s="4"/>
    </row>
    <row r="275" spans="1:38" x14ac:dyDescent="0.35">
      <c r="A275" s="264"/>
      <c r="B275" s="264"/>
      <c r="C275" s="411" t="s">
        <v>516</v>
      </c>
      <c r="D275" s="411"/>
      <c r="E275" s="411" t="s">
        <v>508</v>
      </c>
      <c r="F275" s="411"/>
      <c r="G275" s="411" t="s">
        <v>518</v>
      </c>
      <c r="H275" s="411"/>
      <c r="I275" s="411" t="s">
        <v>476</v>
      </c>
      <c r="J275" s="411"/>
      <c r="K275" s="411" t="s">
        <v>491</v>
      </c>
      <c r="L275" s="411"/>
      <c r="M275" s="411" t="s">
        <v>499</v>
      </c>
      <c r="N275" s="411"/>
      <c r="O275" s="411" t="s">
        <v>727</v>
      </c>
      <c r="P275" s="411"/>
      <c r="Q275" s="420" t="s">
        <v>728</v>
      </c>
      <c r="R275" s="411"/>
      <c r="S275" s="411" t="s">
        <v>729</v>
      </c>
      <c r="T275" s="411"/>
      <c r="U275" s="411" t="s">
        <v>730</v>
      </c>
      <c r="V275" s="411"/>
      <c r="W275" s="411" t="s">
        <v>447</v>
      </c>
      <c r="X275" s="411"/>
      <c r="Y275" s="411" t="s">
        <v>731</v>
      </c>
      <c r="Z275" s="411"/>
      <c r="AA275" s="411" t="s">
        <v>466</v>
      </c>
      <c r="AB275" s="411"/>
      <c r="AC275" s="411" t="s">
        <v>459</v>
      </c>
      <c r="AD275" s="467"/>
      <c r="AE275" s="467"/>
      <c r="AF275" s="401"/>
      <c r="AG275" s="265"/>
      <c r="AH275" s="435"/>
      <c r="AI275" s="435"/>
      <c r="AJ275" s="435"/>
      <c r="AK275" s="266"/>
      <c r="AL275" s="4"/>
    </row>
    <row r="276" spans="1:38" x14ac:dyDescent="0.35">
      <c r="A276" s="267"/>
      <c r="B276" s="269"/>
      <c r="C276" s="400" t="e">
        <v>#N/A</v>
      </c>
      <c r="D276" s="400" t="e">
        <v>#N/A</v>
      </c>
      <c r="E276" s="400">
        <v>0</v>
      </c>
      <c r="F276" s="400" t="e">
        <v>#N/A</v>
      </c>
      <c r="G276" s="400">
        <v>0</v>
      </c>
      <c r="H276" s="400" t="e">
        <v>#N/A</v>
      </c>
      <c r="I276" s="400">
        <v>0</v>
      </c>
      <c r="J276" s="400" t="e">
        <v>#N/A</v>
      </c>
      <c r="K276" s="400">
        <v>0</v>
      </c>
      <c r="L276" s="400" t="e">
        <v>#N/A</v>
      </c>
      <c r="M276" s="400">
        <v>0</v>
      </c>
      <c r="N276" s="400" t="e">
        <v>#N/A</v>
      </c>
      <c r="O276" s="400">
        <v>0</v>
      </c>
      <c r="P276" s="400"/>
      <c r="Q276" s="422">
        <v>0</v>
      </c>
      <c r="R276" s="400"/>
      <c r="S276" s="400">
        <v>0</v>
      </c>
      <c r="T276" s="400"/>
      <c r="U276" s="400">
        <v>0</v>
      </c>
      <c r="V276" s="400"/>
      <c r="W276" s="400">
        <v>0</v>
      </c>
      <c r="X276" s="400"/>
      <c r="Y276" s="400">
        <v>0</v>
      </c>
      <c r="Z276" s="400"/>
      <c r="AA276" s="400">
        <v>0</v>
      </c>
      <c r="AB276" s="418"/>
      <c r="AC276" s="400">
        <v>0</v>
      </c>
      <c r="AD276" s="254"/>
      <c r="AE276" s="254"/>
      <c r="AF276" s="418"/>
      <c r="AG276" s="268"/>
      <c r="AH276" s="436"/>
      <c r="AI276" s="437"/>
      <c r="AJ276" s="437"/>
      <c r="AK276" s="266"/>
      <c r="AL276" s="4"/>
    </row>
    <row r="277" spans="1:38" s="254" customFormat="1" ht="15" thickBot="1" x14ac:dyDescent="0.4">
      <c r="A277" s="269">
        <v>319</v>
      </c>
      <c r="B277" s="269"/>
      <c r="C277" s="400">
        <v>320</v>
      </c>
      <c r="D277" s="400"/>
      <c r="E277" s="400">
        <v>321</v>
      </c>
      <c r="F277" s="400"/>
      <c r="G277" s="400">
        <v>322</v>
      </c>
      <c r="H277" s="400"/>
      <c r="I277" s="400">
        <v>323</v>
      </c>
      <c r="J277" s="400"/>
      <c r="K277" s="400">
        <v>324</v>
      </c>
      <c r="L277" s="400"/>
      <c r="M277" s="400">
        <v>325</v>
      </c>
      <c r="N277" s="400"/>
      <c r="O277" s="400">
        <v>326</v>
      </c>
      <c r="P277" s="400"/>
      <c r="Q277" s="422">
        <v>327</v>
      </c>
      <c r="R277" s="400"/>
      <c r="S277" s="400">
        <v>328</v>
      </c>
      <c r="T277" s="400"/>
      <c r="U277" s="400">
        <v>329</v>
      </c>
      <c r="V277" s="400"/>
      <c r="W277" s="400">
        <v>330</v>
      </c>
      <c r="X277" s="400"/>
      <c r="Y277" s="400">
        <v>331</v>
      </c>
      <c r="Z277" s="400"/>
      <c r="AA277" s="400"/>
      <c r="AB277" s="470"/>
      <c r="AC277" s="400">
        <v>333</v>
      </c>
      <c r="AF277" s="470"/>
      <c r="AG277" s="268"/>
      <c r="AH277" s="436"/>
      <c r="AI277" s="438"/>
      <c r="AJ277" s="438"/>
      <c r="AK277" s="266"/>
      <c r="AL277" s="278"/>
    </row>
    <row r="278" spans="1:38" ht="15" thickBot="1" x14ac:dyDescent="0.4">
      <c r="A278" s="269"/>
      <c r="B278" s="359">
        <v>447.53</v>
      </c>
      <c r="C278" s="831"/>
      <c r="D278" s="414">
        <v>399</v>
      </c>
      <c r="E278" s="831"/>
      <c r="F278" s="414">
        <v>353</v>
      </c>
      <c r="G278" s="831"/>
      <c r="H278" s="414">
        <v>355</v>
      </c>
      <c r="I278" s="831"/>
      <c r="J278" s="414">
        <v>331</v>
      </c>
      <c r="K278" s="831"/>
      <c r="L278" s="414">
        <v>335</v>
      </c>
      <c r="M278" s="831"/>
      <c r="N278" s="414">
        <v>336</v>
      </c>
      <c r="O278" s="831"/>
      <c r="P278" s="414">
        <v>244</v>
      </c>
      <c r="Q278" s="831"/>
      <c r="R278" s="414">
        <v>354</v>
      </c>
      <c r="S278" s="831"/>
      <c r="T278" s="414">
        <v>341</v>
      </c>
      <c r="U278" s="831"/>
      <c r="V278" s="414">
        <v>323</v>
      </c>
      <c r="W278" s="831"/>
      <c r="X278" s="414">
        <v>333</v>
      </c>
      <c r="Y278" s="831"/>
      <c r="Z278" s="414">
        <v>323.56400000000002</v>
      </c>
      <c r="AA278" s="831"/>
      <c r="AB278" s="414">
        <v>414.99599999999998</v>
      </c>
      <c r="AC278" s="831"/>
      <c r="AD278" s="466"/>
      <c r="AE278" s="466"/>
      <c r="AF278" s="418"/>
      <c r="AG278" s="255">
        <v>14</v>
      </c>
      <c r="AH278" s="242">
        <v>12</v>
      </c>
      <c r="AI278" s="242">
        <v>10</v>
      </c>
      <c r="AJ278" s="577"/>
      <c r="AK278" s="243"/>
      <c r="AL278" s="4"/>
    </row>
    <row r="279" spans="1:38" x14ac:dyDescent="0.35">
      <c r="A279" s="269"/>
      <c r="B279" s="264"/>
      <c r="C279" s="832"/>
      <c r="D279" s="401"/>
      <c r="E279" s="832"/>
      <c r="F279" s="401"/>
      <c r="G279" s="832"/>
      <c r="H279" s="401"/>
      <c r="I279" s="832"/>
      <c r="J279" s="401"/>
      <c r="K279" s="832"/>
      <c r="L279" s="401"/>
      <c r="M279" s="832"/>
      <c r="N279" s="401"/>
      <c r="O279" s="832"/>
      <c r="P279" s="426"/>
      <c r="Q279" s="832"/>
      <c r="R279" s="401"/>
      <c r="S279" s="832"/>
      <c r="T279" s="401"/>
      <c r="U279" s="832"/>
      <c r="V279" s="401"/>
      <c r="W279" s="832"/>
      <c r="X279" s="401"/>
      <c r="Y279" s="832"/>
      <c r="Z279" s="401"/>
      <c r="AA279" s="832"/>
      <c r="AB279" s="418"/>
      <c r="AC279" s="832"/>
      <c r="AD279" s="466"/>
      <c r="AE279" s="466"/>
      <c r="AF279" s="418"/>
      <c r="AG279" s="256"/>
      <c r="AH279" s="427"/>
      <c r="AI279" s="427"/>
      <c r="AJ279" s="427"/>
      <c r="AK279" s="266"/>
      <c r="AL279" s="4"/>
    </row>
    <row r="280" spans="1:38" ht="6" customHeight="1" x14ac:dyDescent="0.35">
      <c r="A280" s="269"/>
      <c r="B280" s="264"/>
      <c r="C280" s="512"/>
      <c r="D280" s="400"/>
      <c r="E280" s="512"/>
      <c r="F280" s="400"/>
      <c r="G280" s="512"/>
      <c r="H280" s="400"/>
      <c r="I280" s="512"/>
      <c r="J280" s="400"/>
      <c r="K280" s="512"/>
      <c r="L280" s="400"/>
      <c r="M280" s="512"/>
      <c r="N280" s="400"/>
      <c r="O280" s="609">
        <v>0</v>
      </c>
      <c r="P280" s="426"/>
      <c r="Q280" s="244">
        <v>0</v>
      </c>
      <c r="R280" s="400"/>
      <c r="S280" s="512" t="s">
        <v>907</v>
      </c>
      <c r="T280" s="400"/>
      <c r="U280" s="244">
        <v>0</v>
      </c>
      <c r="V280" s="400"/>
      <c r="W280" s="512"/>
      <c r="X280" s="400"/>
      <c r="Y280" s="512"/>
      <c r="Z280" s="400"/>
      <c r="AA280" s="512"/>
      <c r="AB280" s="418"/>
      <c r="AC280" s="512"/>
      <c r="AD280" s="466"/>
      <c r="AE280" s="466"/>
      <c r="AF280" s="418"/>
      <c r="AG280" s="256"/>
      <c r="AH280" s="427"/>
      <c r="AI280" s="427"/>
      <c r="AJ280" s="427"/>
      <c r="AK280" s="266"/>
      <c r="AL280" s="4"/>
    </row>
    <row r="281" spans="1:38" ht="14.25" customHeight="1" x14ac:dyDescent="0.35">
      <c r="A281" s="269"/>
      <c r="B281" s="264"/>
      <c r="C281" s="467" t="s">
        <v>475</v>
      </c>
      <c r="E281" s="467" t="s">
        <v>79</v>
      </c>
      <c r="G281" s="467" t="s">
        <v>65</v>
      </c>
      <c r="I281" s="467" t="s">
        <v>65</v>
      </c>
      <c r="K281" s="467" t="s">
        <v>79</v>
      </c>
      <c r="M281" s="467" t="s">
        <v>79</v>
      </c>
      <c r="O281" s="467" t="s">
        <v>126</v>
      </c>
      <c r="P281" s="467"/>
      <c r="Q281" s="440" t="s">
        <v>203</v>
      </c>
      <c r="R281" s="401"/>
      <c r="S281" s="411" t="s">
        <v>65</v>
      </c>
      <c r="T281" s="401"/>
      <c r="U281" s="411" t="s">
        <v>65</v>
      </c>
      <c r="V281" s="401"/>
      <c r="W281" s="411" t="s">
        <v>65</v>
      </c>
      <c r="X281" s="401"/>
      <c r="Y281" s="411" t="s">
        <v>79</v>
      </c>
      <c r="Z281" s="401"/>
      <c r="AA281" s="411" t="s">
        <v>475</v>
      </c>
      <c r="AB281" s="418"/>
      <c r="AC281" s="411" t="s">
        <v>77</v>
      </c>
      <c r="AD281" s="467"/>
      <c r="AE281" s="467"/>
      <c r="AF281" s="418"/>
      <c r="AG281" s="256"/>
      <c r="AH281" s="427"/>
      <c r="AI281" s="427"/>
      <c r="AJ281" s="427"/>
      <c r="AK281" s="266"/>
      <c r="AL281" s="4"/>
    </row>
    <row r="282" spans="1:38" ht="14.25" customHeight="1" x14ac:dyDescent="0.35">
      <c r="A282" s="269"/>
      <c r="B282" s="264"/>
      <c r="C282" s="467"/>
      <c r="E282" s="467"/>
      <c r="G282" s="467"/>
      <c r="I282" s="467"/>
      <c r="J282" s="452"/>
      <c r="K282" s="467"/>
      <c r="M282" s="467"/>
      <c r="O282" s="467"/>
      <c r="P282" s="467"/>
      <c r="Q282" s="440"/>
      <c r="R282" s="401"/>
      <c r="S282" s="411"/>
      <c r="T282" s="401"/>
      <c r="U282" s="411"/>
      <c r="V282" s="401"/>
      <c r="W282" s="467"/>
      <c r="Y282" s="467"/>
      <c r="AA282" s="467"/>
      <c r="AB282" s="4"/>
      <c r="AC282" s="467"/>
      <c r="AD282" s="467"/>
      <c r="AE282" s="467"/>
      <c r="AF282" s="418"/>
      <c r="AG282" s="256"/>
      <c r="AH282" s="427"/>
      <c r="AI282" s="427"/>
      <c r="AJ282" s="427"/>
      <c r="AK282" s="266"/>
      <c r="AL282" s="4"/>
    </row>
    <row r="283" spans="1:38" ht="14.25" customHeight="1" thickBot="1" x14ac:dyDescent="0.4">
      <c r="A283" s="269"/>
      <c r="B283" s="264"/>
      <c r="C283" s="411"/>
      <c r="D283" s="401"/>
      <c r="E283" s="411"/>
      <c r="F283" s="401"/>
      <c r="G283" s="411"/>
      <c r="H283" s="401"/>
      <c r="I283" s="411"/>
      <c r="J283" s="401"/>
      <c r="K283" s="411"/>
      <c r="L283" s="401"/>
      <c r="M283" s="411"/>
      <c r="N283" s="401"/>
      <c r="O283" s="411"/>
      <c r="P283" s="411"/>
      <c r="Q283" s="420"/>
      <c r="R283" s="401"/>
      <c r="S283" s="411"/>
      <c r="T283" s="401"/>
      <c r="U283" s="411"/>
      <c r="V283" s="401"/>
      <c r="W283" s="411"/>
      <c r="X283" s="401"/>
      <c r="Y283" s="472"/>
      <c r="Z283" s="401"/>
      <c r="AA283" s="472"/>
      <c r="AB283" s="418"/>
      <c r="AC283" s="472"/>
      <c r="AD283" s="472"/>
      <c r="AE283" s="472"/>
      <c r="AF283" s="418"/>
      <c r="AG283" s="256"/>
      <c r="AH283" s="427"/>
      <c r="AI283" s="427"/>
      <c r="AJ283" s="427"/>
      <c r="AK283" s="266"/>
      <c r="AL283" s="4"/>
    </row>
    <row r="284" spans="1:38" ht="14.25" customHeight="1" thickBot="1" x14ac:dyDescent="0.4">
      <c r="A284" s="378"/>
      <c r="B284" s="870" t="s">
        <v>688</v>
      </c>
      <c r="C284" s="871"/>
      <c r="D284" s="871"/>
      <c r="E284" s="871"/>
      <c r="F284" s="871"/>
      <c r="G284" s="871"/>
      <c r="H284" s="871"/>
      <c r="I284" s="871"/>
      <c r="J284" s="871"/>
      <c r="K284" s="871"/>
      <c r="L284" s="871"/>
      <c r="M284" s="871"/>
      <c r="N284" s="871"/>
      <c r="O284" s="871"/>
      <c r="P284" s="871"/>
      <c r="Q284" s="871"/>
      <c r="R284" s="871"/>
      <c r="S284" s="871"/>
      <c r="T284" s="871"/>
      <c r="U284" s="871"/>
      <c r="V284" s="871"/>
      <c r="W284" s="871"/>
      <c r="X284" s="871"/>
      <c r="Y284" s="871"/>
      <c r="Z284" s="871"/>
      <c r="AA284" s="871"/>
      <c r="AB284" s="871"/>
      <c r="AC284" s="872"/>
      <c r="AD284" s="303"/>
      <c r="AE284" s="303"/>
      <c r="AF284" s="379"/>
      <c r="AG284" s="274"/>
      <c r="AH284" s="275"/>
      <c r="AI284" s="275"/>
      <c r="AJ284" s="275"/>
      <c r="AK284" s="283"/>
      <c r="AL284" s="4"/>
    </row>
    <row r="285" spans="1:38" ht="14.25" customHeight="1" x14ac:dyDescent="0.35">
      <c r="A285" s="380"/>
      <c r="B285" s="277"/>
      <c r="C285" s="260"/>
      <c r="D285" s="258"/>
      <c r="E285" s="260"/>
      <c r="F285" s="258"/>
      <c r="G285" s="260"/>
      <c r="H285" s="258"/>
      <c r="I285" s="260"/>
      <c r="J285" s="258"/>
      <c r="K285" s="260"/>
      <c r="L285" s="258"/>
      <c r="M285" s="260"/>
      <c r="N285" s="258"/>
      <c r="O285" s="260"/>
      <c r="P285" s="260"/>
      <c r="Q285" s="284"/>
      <c r="R285" s="258"/>
      <c r="S285" s="260"/>
      <c r="T285" s="258"/>
      <c r="U285" s="260"/>
      <c r="V285" s="258"/>
      <c r="W285" s="260"/>
      <c r="X285" s="258"/>
      <c r="Y285" s="381"/>
      <c r="Z285" s="258"/>
      <c r="AA285" s="383"/>
      <c r="AB285" s="291"/>
      <c r="AC285" s="384" t="s">
        <v>631</v>
      </c>
      <c r="AD285" s="382"/>
      <c r="AE285" s="382"/>
      <c r="AF285" s="291"/>
      <c r="AG285" s="261"/>
      <c r="AH285" s="262"/>
      <c r="AI285" s="262"/>
      <c r="AJ285" s="262"/>
      <c r="AK285" s="263"/>
      <c r="AL285" s="4"/>
    </row>
    <row r="286" spans="1:38" x14ac:dyDescent="0.35">
      <c r="A286" s="264"/>
      <c r="B286" s="264"/>
      <c r="C286" s="411" t="s">
        <v>460</v>
      </c>
      <c r="D286" s="411"/>
      <c r="E286" s="411" t="s">
        <v>477</v>
      </c>
      <c r="F286" s="411"/>
      <c r="G286" s="411" t="s">
        <v>481</v>
      </c>
      <c r="H286" s="411"/>
      <c r="I286" s="411" t="s">
        <v>484</v>
      </c>
      <c r="J286" s="411"/>
      <c r="K286" s="411" t="s">
        <v>487</v>
      </c>
      <c r="L286" s="411"/>
      <c r="M286" s="411" t="s">
        <v>492</v>
      </c>
      <c r="N286" s="411"/>
      <c r="O286" s="411" t="s">
        <v>497</v>
      </c>
      <c r="P286" s="411"/>
      <c r="Q286" s="420" t="s">
        <v>500</v>
      </c>
      <c r="R286" s="411"/>
      <c r="S286" s="411" t="s">
        <v>503</v>
      </c>
      <c r="T286" s="411"/>
      <c r="U286" s="411" t="s">
        <v>507</v>
      </c>
      <c r="V286" s="411"/>
      <c r="W286" s="411" t="s">
        <v>732</v>
      </c>
      <c r="X286" s="411"/>
      <c r="Y286" s="411" t="s">
        <v>482</v>
      </c>
      <c r="Z286" s="411"/>
      <c r="AA286" s="411" t="s">
        <v>473</v>
      </c>
      <c r="AB286" s="411"/>
      <c r="AC286" s="411" t="s">
        <v>733</v>
      </c>
      <c r="AD286" s="467"/>
      <c r="AE286" s="467"/>
      <c r="AF286" s="401"/>
      <c r="AG286" s="265"/>
      <c r="AH286" s="435"/>
      <c r="AI286" s="435"/>
      <c r="AJ286" s="435"/>
      <c r="AK286" s="266"/>
      <c r="AL286" s="4"/>
    </row>
    <row r="287" spans="1:38" x14ac:dyDescent="0.35">
      <c r="A287" s="267"/>
      <c r="B287" s="269"/>
      <c r="C287" s="400" t="e">
        <v>#N/A</v>
      </c>
      <c r="D287" s="400" t="e">
        <v>#N/A</v>
      </c>
      <c r="E287" s="400">
        <v>0</v>
      </c>
      <c r="F287" s="400" t="e">
        <v>#N/A</v>
      </c>
      <c r="G287" s="400">
        <v>0</v>
      </c>
      <c r="H287" s="400" t="e">
        <v>#N/A</v>
      </c>
      <c r="I287" s="400">
        <v>0</v>
      </c>
      <c r="J287" s="400" t="e">
        <v>#N/A</v>
      </c>
      <c r="K287" s="400">
        <v>0</v>
      </c>
      <c r="L287" s="400" t="e">
        <v>#N/A</v>
      </c>
      <c r="M287" s="400">
        <v>0</v>
      </c>
      <c r="N287" s="400" t="e">
        <v>#N/A</v>
      </c>
      <c r="O287" s="400">
        <v>0</v>
      </c>
      <c r="P287" s="400"/>
      <c r="Q287" s="422">
        <v>0</v>
      </c>
      <c r="R287" s="400"/>
      <c r="S287" s="400">
        <v>0</v>
      </c>
      <c r="T287" s="400"/>
      <c r="U287" s="400">
        <v>0</v>
      </c>
      <c r="V287" s="400"/>
      <c r="W287" s="400">
        <v>0</v>
      </c>
      <c r="X287" s="400"/>
      <c r="Y287" s="400">
        <v>0</v>
      </c>
      <c r="Z287" s="400"/>
      <c r="AA287" s="400">
        <v>0</v>
      </c>
      <c r="AB287" s="418"/>
      <c r="AC287" s="400">
        <v>0</v>
      </c>
      <c r="AD287" s="254"/>
      <c r="AE287" s="254"/>
      <c r="AF287" s="418"/>
      <c r="AG287" s="268"/>
      <c r="AH287" s="436"/>
      <c r="AI287" s="437"/>
      <c r="AJ287" s="437"/>
      <c r="AK287" s="266"/>
      <c r="AL287" s="4"/>
    </row>
    <row r="288" spans="1:38" s="254" customFormat="1" ht="15" thickBot="1" x14ac:dyDescent="0.4">
      <c r="A288" s="269">
        <v>333</v>
      </c>
      <c r="B288" s="269"/>
      <c r="C288" s="400">
        <v>334</v>
      </c>
      <c r="D288" s="400"/>
      <c r="E288" s="400">
        <v>335</v>
      </c>
      <c r="F288" s="400"/>
      <c r="G288" s="400">
        <v>336</v>
      </c>
      <c r="H288" s="400"/>
      <c r="I288" s="400">
        <v>337</v>
      </c>
      <c r="J288" s="400"/>
      <c r="K288" s="400">
        <v>338</v>
      </c>
      <c r="L288" s="400"/>
      <c r="M288" s="400">
        <v>339</v>
      </c>
      <c r="N288" s="400"/>
      <c r="O288" s="400">
        <v>340</v>
      </c>
      <c r="P288" s="400"/>
      <c r="Q288" s="422">
        <v>341</v>
      </c>
      <c r="R288" s="400"/>
      <c r="S288" s="400">
        <v>342</v>
      </c>
      <c r="T288" s="400"/>
      <c r="U288" s="400">
        <v>343</v>
      </c>
      <c r="V288" s="400"/>
      <c r="W288" s="400">
        <v>344</v>
      </c>
      <c r="X288" s="400"/>
      <c r="Y288" s="400">
        <v>345</v>
      </c>
      <c r="Z288" s="400"/>
      <c r="AA288" s="400">
        <v>346</v>
      </c>
      <c r="AB288" s="470"/>
      <c r="AC288" s="400">
        <v>347</v>
      </c>
      <c r="AF288" s="470"/>
      <c r="AG288" s="268"/>
      <c r="AH288" s="436"/>
      <c r="AI288" s="438"/>
      <c r="AJ288" s="438"/>
      <c r="AK288" s="266"/>
      <c r="AL288" s="278"/>
    </row>
    <row r="289" spans="1:38" ht="15" thickBot="1" x14ac:dyDescent="0.4">
      <c r="A289" s="269"/>
      <c r="B289" s="359">
        <v>423.00400000000002</v>
      </c>
      <c r="C289" s="831"/>
      <c r="D289" s="414">
        <v>345</v>
      </c>
      <c r="E289" s="831"/>
      <c r="F289" s="414">
        <v>381.40300000000002</v>
      </c>
      <c r="G289" s="831"/>
      <c r="H289" s="414">
        <v>396.00200000000001</v>
      </c>
      <c r="I289" s="831"/>
      <c r="J289" s="414">
        <v>371</v>
      </c>
      <c r="K289" s="831"/>
      <c r="L289" s="414">
        <v>329</v>
      </c>
      <c r="M289" s="831"/>
      <c r="N289" s="414">
        <v>366</v>
      </c>
      <c r="O289" s="831"/>
      <c r="P289" s="414">
        <v>340</v>
      </c>
      <c r="Q289" s="831"/>
      <c r="R289" s="414">
        <v>347</v>
      </c>
      <c r="S289" s="831"/>
      <c r="T289" s="414">
        <v>352</v>
      </c>
      <c r="U289" s="831"/>
      <c r="V289" s="414">
        <v>381</v>
      </c>
      <c r="W289" s="831"/>
      <c r="X289" s="414">
        <v>389.73399999999998</v>
      </c>
      <c r="Y289" s="831"/>
      <c r="Z289" s="414">
        <v>374.99799999999999</v>
      </c>
      <c r="AA289" s="831"/>
      <c r="AB289" s="414">
        <v>365.99799999999999</v>
      </c>
      <c r="AC289" s="831"/>
      <c r="AD289" s="466"/>
      <c r="AE289" s="466"/>
      <c r="AF289" s="418"/>
      <c r="AG289" s="255">
        <v>14</v>
      </c>
      <c r="AH289" s="242">
        <v>14</v>
      </c>
      <c r="AI289" s="242">
        <v>10</v>
      </c>
      <c r="AJ289" s="577"/>
      <c r="AK289" s="243"/>
      <c r="AL289" s="4"/>
    </row>
    <row r="290" spans="1:38" x14ac:dyDescent="0.35">
      <c r="A290" s="269"/>
      <c r="B290" s="264"/>
      <c r="C290" s="832"/>
      <c r="D290" s="401"/>
      <c r="E290" s="832"/>
      <c r="F290" s="401"/>
      <c r="G290" s="832"/>
      <c r="H290" s="401"/>
      <c r="I290" s="832"/>
      <c r="J290" s="401"/>
      <c r="K290" s="832"/>
      <c r="L290" s="401"/>
      <c r="M290" s="832"/>
      <c r="N290" s="401"/>
      <c r="O290" s="832"/>
      <c r="P290" s="426"/>
      <c r="Q290" s="832"/>
      <c r="R290" s="401"/>
      <c r="S290" s="832"/>
      <c r="T290" s="401"/>
      <c r="U290" s="832"/>
      <c r="V290" s="401"/>
      <c r="W290" s="832"/>
      <c r="X290" s="401"/>
      <c r="Y290" s="832"/>
      <c r="Z290" s="401"/>
      <c r="AA290" s="832"/>
      <c r="AB290" s="418"/>
      <c r="AC290" s="832"/>
      <c r="AD290" s="466"/>
      <c r="AE290" s="466"/>
      <c r="AF290" s="418"/>
      <c r="AG290" s="256"/>
      <c r="AH290" s="427"/>
      <c r="AI290" s="427"/>
      <c r="AJ290" s="427"/>
      <c r="AK290" s="266"/>
      <c r="AL290" s="4"/>
    </row>
    <row r="291" spans="1:38" ht="6" customHeight="1" x14ac:dyDescent="0.35">
      <c r="A291" s="269"/>
      <c r="B291" s="264"/>
      <c r="C291" s="512"/>
      <c r="D291" s="400"/>
      <c r="E291" s="512"/>
      <c r="F291" s="400"/>
      <c r="G291" s="512"/>
      <c r="H291" s="400"/>
      <c r="I291" s="512"/>
      <c r="J291" s="400"/>
      <c r="K291" s="512"/>
      <c r="L291" s="400"/>
      <c r="M291" s="512"/>
      <c r="N291" s="400"/>
      <c r="O291" s="512"/>
      <c r="P291" s="426"/>
      <c r="Q291" s="512"/>
      <c r="R291" s="400"/>
      <c r="S291" s="512"/>
      <c r="T291" s="400"/>
      <c r="U291" s="512"/>
      <c r="V291" s="400"/>
      <c r="W291" s="512"/>
      <c r="X291" s="400"/>
      <c r="Y291" s="512"/>
      <c r="Z291" s="400"/>
      <c r="AA291" s="512"/>
      <c r="AB291" s="418"/>
      <c r="AC291" s="512"/>
      <c r="AD291" s="466"/>
      <c r="AE291" s="466"/>
      <c r="AF291" s="418"/>
      <c r="AG291" s="256"/>
      <c r="AH291" s="427"/>
      <c r="AI291" s="427"/>
      <c r="AJ291" s="427"/>
      <c r="AK291" s="266"/>
      <c r="AL291" s="4"/>
    </row>
    <row r="292" spans="1:38" ht="14.25" customHeight="1" x14ac:dyDescent="0.35">
      <c r="A292" s="269"/>
      <c r="B292" s="264"/>
      <c r="C292" s="411" t="s">
        <v>77</v>
      </c>
      <c r="D292" s="401"/>
      <c r="E292" s="411" t="s">
        <v>65</v>
      </c>
      <c r="F292" s="401"/>
      <c r="G292" s="411" t="s">
        <v>126</v>
      </c>
      <c r="H292" s="401"/>
      <c r="I292" s="411" t="s">
        <v>77</v>
      </c>
      <c r="J292" s="401"/>
      <c r="K292" s="411" t="s">
        <v>65</v>
      </c>
      <c r="L292" s="401"/>
      <c r="M292" s="411" t="s">
        <v>65</v>
      </c>
      <c r="N292" s="401"/>
      <c r="O292" s="411" t="s">
        <v>77</v>
      </c>
      <c r="P292" s="411"/>
      <c r="Q292" s="420" t="s">
        <v>79</v>
      </c>
      <c r="R292" s="401"/>
      <c r="S292" s="411" t="s">
        <v>79</v>
      </c>
      <c r="T292" s="401"/>
      <c r="U292" s="411" t="s">
        <v>65</v>
      </c>
      <c r="V292" s="401"/>
      <c r="W292" s="411" t="s">
        <v>65</v>
      </c>
      <c r="X292" s="401"/>
      <c r="Y292" s="411" t="s">
        <v>126</v>
      </c>
      <c r="Z292" s="401"/>
      <c r="AA292" s="411" t="s">
        <v>65</v>
      </c>
      <c r="AB292" s="418"/>
      <c r="AC292" s="411" t="s">
        <v>63</v>
      </c>
      <c r="AD292" s="467"/>
      <c r="AE292" s="467"/>
      <c r="AF292" s="418"/>
      <c r="AG292" s="256"/>
      <c r="AH292" s="427"/>
      <c r="AI292" s="427"/>
      <c r="AJ292" s="427"/>
      <c r="AK292" s="266"/>
      <c r="AL292" s="4"/>
    </row>
    <row r="293" spans="1:38" ht="14.25" customHeight="1" x14ac:dyDescent="0.35">
      <c r="A293" s="269"/>
      <c r="B293" s="264"/>
      <c r="C293" s="467"/>
      <c r="D293" s="401"/>
      <c r="E293" s="411"/>
      <c r="F293" s="401"/>
      <c r="G293" s="411"/>
      <c r="H293" s="401"/>
      <c r="I293" s="411"/>
      <c r="J293" s="401"/>
      <c r="K293" s="411"/>
      <c r="L293" s="401"/>
      <c r="M293" s="411"/>
      <c r="N293" s="401"/>
      <c r="O293" s="411"/>
      <c r="P293" s="411"/>
      <c r="Q293" s="420"/>
      <c r="R293" s="401"/>
      <c r="S293" s="411"/>
      <c r="T293" s="401"/>
      <c r="U293" s="411"/>
      <c r="V293" s="401"/>
      <c r="W293" s="411"/>
      <c r="X293" s="401"/>
      <c r="Y293" s="411"/>
      <c r="Z293" s="401"/>
      <c r="AA293" s="411"/>
      <c r="AB293" s="418"/>
      <c r="AC293" s="411" t="s">
        <v>634</v>
      </c>
      <c r="AD293" s="467"/>
      <c r="AE293" s="467"/>
      <c r="AF293" s="418"/>
      <c r="AG293" s="256"/>
      <c r="AH293" s="427"/>
      <c r="AI293" s="427"/>
      <c r="AJ293" s="427"/>
      <c r="AK293" s="266"/>
      <c r="AL293" s="4"/>
    </row>
    <row r="294" spans="1:38" ht="14.25" customHeight="1" thickBot="1" x14ac:dyDescent="0.4">
      <c r="A294" s="269"/>
      <c r="B294" s="264"/>
      <c r="C294" s="411"/>
      <c r="D294" s="401"/>
      <c r="E294" s="411"/>
      <c r="F294" s="401"/>
      <c r="G294" s="411"/>
      <c r="H294" s="401"/>
      <c r="I294" s="411"/>
      <c r="J294" s="401"/>
      <c r="K294" s="411"/>
      <c r="L294" s="401"/>
      <c r="M294" s="411"/>
      <c r="N294" s="401"/>
      <c r="O294" s="411"/>
      <c r="P294" s="411"/>
      <c r="Q294" s="420"/>
      <c r="R294" s="401"/>
      <c r="S294" s="411"/>
      <c r="T294" s="401"/>
      <c r="U294" s="411"/>
      <c r="V294" s="401"/>
      <c r="W294" s="411"/>
      <c r="X294" s="401"/>
      <c r="Y294" s="472"/>
      <c r="Z294" s="401"/>
      <c r="AA294" s="472"/>
      <c r="AB294" s="418"/>
      <c r="AC294" s="472"/>
      <c r="AD294" s="471"/>
      <c r="AE294" s="471"/>
      <c r="AF294" s="418"/>
      <c r="AG294" s="256"/>
      <c r="AH294" s="427"/>
      <c r="AI294" s="427"/>
      <c r="AJ294" s="427"/>
      <c r="AK294" s="266"/>
      <c r="AL294" s="4"/>
    </row>
    <row r="295" spans="1:38" ht="14.25" customHeight="1" thickBot="1" x14ac:dyDescent="0.4">
      <c r="A295" s="378"/>
      <c r="B295" s="870" t="s">
        <v>688</v>
      </c>
      <c r="C295" s="871"/>
      <c r="D295" s="871"/>
      <c r="E295" s="871"/>
      <c r="F295" s="871"/>
      <c r="G295" s="871"/>
      <c r="H295" s="871"/>
      <c r="I295" s="871"/>
      <c r="J295" s="871"/>
      <c r="K295" s="871"/>
      <c r="L295" s="871"/>
      <c r="M295" s="871"/>
      <c r="N295" s="871"/>
      <c r="O295" s="871"/>
      <c r="P295" s="871"/>
      <c r="Q295" s="871"/>
      <c r="R295" s="871"/>
      <c r="S295" s="871"/>
      <c r="T295" s="871"/>
      <c r="U295" s="871"/>
      <c r="V295" s="871"/>
      <c r="W295" s="871"/>
      <c r="X295" s="871"/>
      <c r="Y295" s="871"/>
      <c r="Z295" s="871"/>
      <c r="AA295" s="871"/>
      <c r="AB295" s="871"/>
      <c r="AC295" s="872"/>
      <c r="AD295" s="303"/>
      <c r="AE295" s="303"/>
      <c r="AF295" s="379"/>
      <c r="AG295" s="274"/>
      <c r="AH295" s="275"/>
      <c r="AI295" s="275"/>
      <c r="AJ295" s="275"/>
      <c r="AK295" s="283"/>
      <c r="AL295" s="4"/>
    </row>
    <row r="296" spans="1:38" x14ac:dyDescent="0.35">
      <c r="A296" s="277"/>
      <c r="B296" s="277"/>
      <c r="C296" s="260"/>
      <c r="D296" s="260"/>
      <c r="E296" s="383"/>
      <c r="F296" s="372"/>
      <c r="G296" s="383"/>
      <c r="H296" s="260"/>
      <c r="I296" s="260"/>
      <c r="J296" s="260"/>
      <c r="K296" s="260"/>
      <c r="L296" s="260"/>
      <c r="M296" s="260"/>
      <c r="N296" s="260"/>
      <c r="O296" s="260"/>
      <c r="P296" s="260"/>
      <c r="Q296" s="284"/>
      <c r="R296" s="260"/>
      <c r="S296" s="260"/>
      <c r="T296" s="260"/>
      <c r="U296" s="260"/>
      <c r="V296" s="260"/>
      <c r="W296" s="260"/>
      <c r="X296" s="260"/>
      <c r="Y296" s="260"/>
      <c r="Z296" s="260"/>
      <c r="AA296" s="260"/>
      <c r="AB296" s="258"/>
      <c r="AC296" s="294"/>
      <c r="AD296" s="311"/>
      <c r="AE296" s="311"/>
      <c r="AF296" s="294"/>
      <c r="AG296" s="261"/>
      <c r="AH296" s="262"/>
      <c r="AI296" s="385"/>
      <c r="AJ296" s="385"/>
      <c r="AK296" s="386"/>
      <c r="AL296" s="4"/>
    </row>
    <row r="297" spans="1:38" x14ac:dyDescent="0.35">
      <c r="A297" s="264"/>
      <c r="B297" s="264"/>
      <c r="C297" s="411" t="s">
        <v>501</v>
      </c>
      <c r="D297" s="411"/>
      <c r="E297" s="411" t="s">
        <v>532</v>
      </c>
      <c r="F297" s="411"/>
      <c r="G297" s="411" t="s">
        <v>541</v>
      </c>
      <c r="H297" s="411"/>
      <c r="I297" s="411" t="s">
        <v>734</v>
      </c>
      <c r="J297" s="411"/>
      <c r="K297" s="411" t="s">
        <v>542</v>
      </c>
      <c r="L297" s="411"/>
      <c r="M297" s="411" t="s">
        <v>553</v>
      </c>
      <c r="N297" s="411"/>
      <c r="O297" s="411" t="s">
        <v>735</v>
      </c>
      <c r="P297" s="411"/>
      <c r="Q297" s="420" t="s">
        <v>551</v>
      </c>
      <c r="R297" s="411"/>
      <c r="S297" s="411" t="s">
        <v>736</v>
      </c>
      <c r="T297" s="411"/>
      <c r="U297" s="411" t="s">
        <v>543</v>
      </c>
      <c r="V297" s="411"/>
      <c r="W297" s="411" t="s">
        <v>530</v>
      </c>
      <c r="X297" s="411"/>
      <c r="Y297" s="411" t="s">
        <v>737</v>
      </c>
      <c r="Z297" s="411"/>
      <c r="AA297" s="411" t="s">
        <v>738</v>
      </c>
      <c r="AB297" s="411"/>
      <c r="AC297" s="411" t="s">
        <v>739</v>
      </c>
      <c r="AD297" s="467"/>
      <c r="AE297" s="467"/>
      <c r="AF297" s="401"/>
      <c r="AG297" s="265"/>
      <c r="AH297" s="435"/>
      <c r="AI297" s="435"/>
      <c r="AJ297" s="435"/>
      <c r="AK297" s="266"/>
      <c r="AL297" s="4"/>
    </row>
    <row r="298" spans="1:38" x14ac:dyDescent="0.35">
      <c r="A298" s="267"/>
      <c r="B298" s="269"/>
      <c r="C298" s="400">
        <v>0</v>
      </c>
      <c r="D298" s="400" t="e">
        <v>#N/A</v>
      </c>
      <c r="E298" s="400">
        <v>0</v>
      </c>
      <c r="F298" s="400" t="e">
        <v>#N/A</v>
      </c>
      <c r="G298" s="400">
        <v>0</v>
      </c>
      <c r="H298" s="400" t="e">
        <v>#N/A</v>
      </c>
      <c r="I298" s="400">
        <v>0</v>
      </c>
      <c r="J298" s="400" t="e">
        <v>#N/A</v>
      </c>
      <c r="K298" s="400">
        <v>0</v>
      </c>
      <c r="L298" s="400" t="e">
        <v>#N/A</v>
      </c>
      <c r="M298" s="400">
        <v>0</v>
      </c>
      <c r="N298" s="400" t="e">
        <v>#N/A</v>
      </c>
      <c r="O298" s="400">
        <v>0</v>
      </c>
      <c r="P298" s="400"/>
      <c r="Q298" s="422">
        <v>0</v>
      </c>
      <c r="R298" s="400"/>
      <c r="S298" s="400">
        <v>0</v>
      </c>
      <c r="T298" s="400"/>
      <c r="U298" s="400">
        <v>0</v>
      </c>
      <c r="V298" s="400"/>
      <c r="W298" s="400">
        <v>0</v>
      </c>
      <c r="X298" s="400"/>
      <c r="Y298" s="400" t="e">
        <v>#N/A</v>
      </c>
      <c r="Z298" s="400"/>
      <c r="AA298" s="400" t="e">
        <v>#N/A</v>
      </c>
      <c r="AB298" s="418"/>
      <c r="AC298" s="400" t="e">
        <v>#N/A</v>
      </c>
      <c r="AD298" s="254"/>
      <c r="AE298" s="254"/>
      <c r="AF298" s="418"/>
      <c r="AG298" s="268"/>
      <c r="AH298" s="436"/>
      <c r="AI298" s="437"/>
      <c r="AJ298" s="437"/>
      <c r="AK298" s="266"/>
      <c r="AL298" s="4"/>
    </row>
    <row r="299" spans="1:38" s="254" customFormat="1" ht="15" thickBot="1" x14ac:dyDescent="0.4">
      <c r="A299" s="269">
        <v>347</v>
      </c>
      <c r="B299" s="269"/>
      <c r="C299" s="400">
        <v>348</v>
      </c>
      <c r="D299" s="400"/>
      <c r="E299" s="400">
        <v>349</v>
      </c>
      <c r="F299" s="400"/>
      <c r="G299" s="400">
        <v>350</v>
      </c>
      <c r="H299" s="400"/>
      <c r="I299" s="400">
        <v>351</v>
      </c>
      <c r="J299" s="400"/>
      <c r="K299" s="400">
        <v>352</v>
      </c>
      <c r="L299" s="400"/>
      <c r="M299" s="400">
        <v>353</v>
      </c>
      <c r="N299" s="400"/>
      <c r="O299" s="400">
        <v>354</v>
      </c>
      <c r="P299" s="400"/>
      <c r="Q299" s="422">
        <v>355</v>
      </c>
      <c r="R299" s="400"/>
      <c r="S299" s="400">
        <v>356</v>
      </c>
      <c r="T299" s="400"/>
      <c r="U299" s="400">
        <v>357</v>
      </c>
      <c r="V299" s="400"/>
      <c r="W299" s="400">
        <v>358</v>
      </c>
      <c r="X299" s="400"/>
      <c r="Y299" s="400">
        <v>359</v>
      </c>
      <c r="Z299" s="400"/>
      <c r="AA299" s="400">
        <v>360</v>
      </c>
      <c r="AB299" s="470"/>
      <c r="AC299" s="400">
        <v>361</v>
      </c>
      <c r="AF299" s="470"/>
      <c r="AG299" s="268"/>
      <c r="AH299" s="436"/>
      <c r="AI299" s="438"/>
      <c r="AJ299" s="438"/>
      <c r="AK299" s="266"/>
      <c r="AL299" s="278"/>
    </row>
    <row r="300" spans="1:38" ht="15" thickBot="1" x14ac:dyDescent="0.4">
      <c r="A300" s="269"/>
      <c r="B300" s="359">
        <v>464</v>
      </c>
      <c r="C300" s="831"/>
      <c r="D300" s="414">
        <v>352.00400000000002</v>
      </c>
      <c r="E300" s="831"/>
      <c r="F300" s="414">
        <v>330</v>
      </c>
      <c r="G300" s="831"/>
      <c r="H300" s="414">
        <v>378.94</v>
      </c>
      <c r="I300" s="833" t="s">
        <v>235</v>
      </c>
      <c r="J300" s="414">
        <v>365</v>
      </c>
      <c r="K300" s="831"/>
      <c r="L300" s="414">
        <v>406</v>
      </c>
      <c r="M300" s="831"/>
      <c r="N300" s="414">
        <v>408.99900000000002</v>
      </c>
      <c r="O300" s="833" t="s">
        <v>235</v>
      </c>
      <c r="P300" s="414">
        <v>383.00099999999998</v>
      </c>
      <c r="Q300" s="831"/>
      <c r="R300" s="414">
        <v>311</v>
      </c>
      <c r="S300" s="831"/>
      <c r="T300" s="414">
        <v>360</v>
      </c>
      <c r="U300" s="831"/>
      <c r="V300" s="414">
        <v>378</v>
      </c>
      <c r="W300" s="831"/>
      <c r="X300" s="414">
        <v>339</v>
      </c>
      <c r="Y300" s="833" t="s">
        <v>235</v>
      </c>
      <c r="Z300" s="414">
        <v>329</v>
      </c>
      <c r="AA300" s="831"/>
      <c r="AB300" s="414">
        <v>340.12099999999998</v>
      </c>
      <c r="AC300" s="831"/>
      <c r="AD300" s="466"/>
      <c r="AE300" s="466"/>
      <c r="AF300" s="418"/>
      <c r="AG300" s="255">
        <v>11</v>
      </c>
      <c r="AH300" s="242">
        <v>9</v>
      </c>
      <c r="AI300" s="242">
        <v>9</v>
      </c>
      <c r="AJ300" s="577"/>
      <c r="AK300" s="243"/>
      <c r="AL300" s="4"/>
    </row>
    <row r="301" spans="1:38" x14ac:dyDescent="0.35">
      <c r="A301" s="269"/>
      <c r="B301" s="264"/>
      <c r="C301" s="832"/>
      <c r="D301" s="401"/>
      <c r="E301" s="832"/>
      <c r="F301" s="401"/>
      <c r="G301" s="832"/>
      <c r="H301" s="401"/>
      <c r="I301" s="834"/>
      <c r="J301" s="401"/>
      <c r="K301" s="832"/>
      <c r="L301" s="401"/>
      <c r="M301" s="832"/>
      <c r="N301" s="401"/>
      <c r="O301" s="834"/>
      <c r="P301" s="426"/>
      <c r="Q301" s="832"/>
      <c r="R301" s="401"/>
      <c r="S301" s="832"/>
      <c r="T301" s="401"/>
      <c r="U301" s="832"/>
      <c r="V301" s="401"/>
      <c r="W301" s="832"/>
      <c r="X301" s="401"/>
      <c r="Y301" s="834"/>
      <c r="Z301" s="401"/>
      <c r="AA301" s="832"/>
      <c r="AB301" s="418"/>
      <c r="AC301" s="832"/>
      <c r="AD301" s="466"/>
      <c r="AE301" s="466"/>
      <c r="AF301" s="418"/>
      <c r="AG301" s="256"/>
      <c r="AH301" s="427"/>
      <c r="AI301" s="427"/>
      <c r="AJ301" s="427"/>
      <c r="AK301" s="266"/>
      <c r="AL301" s="4"/>
    </row>
    <row r="302" spans="1:38" ht="6" customHeight="1" x14ac:dyDescent="0.35">
      <c r="A302" s="269"/>
      <c r="B302" s="264"/>
      <c r="C302" s="512"/>
      <c r="D302" s="400"/>
      <c r="E302" s="512"/>
      <c r="F302" s="400"/>
      <c r="G302" s="512"/>
      <c r="H302" s="400"/>
      <c r="I302" s="244">
        <v>0</v>
      </c>
      <c r="J302" s="400"/>
      <c r="K302" s="512"/>
      <c r="L302" s="400"/>
      <c r="M302" s="512"/>
      <c r="N302" s="400"/>
      <c r="O302" s="244">
        <v>0</v>
      </c>
      <c r="P302" s="426"/>
      <c r="Q302" s="512"/>
      <c r="R302" s="400"/>
      <c r="S302" s="244">
        <v>0</v>
      </c>
      <c r="T302" s="400"/>
      <c r="U302" s="512"/>
      <c r="V302" s="400"/>
      <c r="W302" s="244">
        <v>0</v>
      </c>
      <c r="X302" s="400"/>
      <c r="Y302" s="244">
        <v>0</v>
      </c>
      <c r="Z302" s="400"/>
      <c r="AA302" s="512" t="s">
        <v>908</v>
      </c>
      <c r="AB302" s="418"/>
      <c r="AC302" s="512"/>
      <c r="AD302" s="466"/>
      <c r="AE302" s="466"/>
      <c r="AF302" s="418"/>
      <c r="AG302" s="256"/>
      <c r="AH302" s="427"/>
      <c r="AI302" s="427"/>
      <c r="AJ302" s="427"/>
      <c r="AK302" s="266"/>
      <c r="AL302" s="4"/>
    </row>
    <row r="303" spans="1:38" ht="14.25" customHeight="1" x14ac:dyDescent="0.35">
      <c r="A303" s="269"/>
      <c r="B303" s="264"/>
      <c r="C303" s="411" t="s">
        <v>77</v>
      </c>
      <c r="D303" s="401"/>
      <c r="E303" s="411" t="s">
        <v>79</v>
      </c>
      <c r="F303" s="401"/>
      <c r="G303" s="411" t="s">
        <v>65</v>
      </c>
      <c r="H303" s="401"/>
      <c r="I303" s="411" t="s">
        <v>150</v>
      </c>
      <c r="J303" s="401"/>
      <c r="K303" s="411" t="s">
        <v>77</v>
      </c>
      <c r="L303" s="401"/>
      <c r="M303" s="411" t="s">
        <v>77</v>
      </c>
      <c r="N303" s="401"/>
      <c r="O303" s="411" t="s">
        <v>65</v>
      </c>
      <c r="P303" s="411"/>
      <c r="Q303" s="420" t="s">
        <v>79</v>
      </c>
      <c r="R303" s="401"/>
      <c r="S303" s="411" t="s">
        <v>65</v>
      </c>
      <c r="T303" s="401"/>
      <c r="U303" s="411" t="s">
        <v>65</v>
      </c>
      <c r="V303" s="401"/>
      <c r="W303" s="411" t="s">
        <v>65</v>
      </c>
      <c r="X303" s="401"/>
      <c r="Y303" s="411" t="s">
        <v>65</v>
      </c>
      <c r="Z303" s="401"/>
      <c r="AA303" s="411" t="s">
        <v>77</v>
      </c>
      <c r="AB303" s="418"/>
      <c r="AC303" s="411" t="s">
        <v>740</v>
      </c>
      <c r="AD303" s="467"/>
      <c r="AE303" s="467"/>
      <c r="AF303" s="418"/>
      <c r="AG303" s="256"/>
      <c r="AH303" s="427"/>
      <c r="AI303" s="427"/>
      <c r="AJ303" s="427"/>
      <c r="AK303" s="266"/>
      <c r="AL303" s="4"/>
    </row>
    <row r="304" spans="1:38" ht="14.25" customHeight="1" x14ac:dyDescent="0.35">
      <c r="A304" s="269"/>
      <c r="B304" s="264"/>
      <c r="C304" s="411"/>
      <c r="D304" s="401"/>
      <c r="E304" s="411"/>
      <c r="F304" s="401"/>
      <c r="G304" s="411"/>
      <c r="H304" s="401"/>
      <c r="I304" s="411"/>
      <c r="J304" s="401"/>
      <c r="K304" s="411"/>
      <c r="L304" s="401"/>
      <c r="M304" s="411"/>
      <c r="N304" s="401"/>
      <c r="O304" s="411"/>
      <c r="P304" s="411"/>
      <c r="Q304" s="420"/>
      <c r="R304" s="401"/>
      <c r="S304" s="411"/>
      <c r="T304" s="401"/>
      <c r="U304" s="411"/>
      <c r="V304" s="401"/>
      <c r="W304" s="411"/>
      <c r="X304" s="401"/>
      <c r="Y304" s="411"/>
      <c r="Z304" s="401"/>
      <c r="AA304" s="411"/>
      <c r="AB304" s="418"/>
      <c r="AC304" s="411"/>
      <c r="AD304" s="467"/>
      <c r="AE304" s="467"/>
      <c r="AF304" s="418"/>
      <c r="AG304" s="256"/>
      <c r="AH304" s="427"/>
      <c r="AI304" s="427"/>
      <c r="AJ304" s="427"/>
      <c r="AK304" s="266"/>
      <c r="AL304" s="4"/>
    </row>
    <row r="305" spans="1:38" ht="14.25" customHeight="1" thickBot="1" x14ac:dyDescent="0.4">
      <c r="A305" s="269"/>
      <c r="B305" s="264"/>
      <c r="C305" s="411"/>
      <c r="D305" s="401"/>
      <c r="E305" s="411"/>
      <c r="F305" s="401"/>
      <c r="G305" s="411"/>
      <c r="H305" s="401"/>
      <c r="I305" s="411"/>
      <c r="J305" s="401"/>
      <c r="K305" s="411"/>
      <c r="L305" s="401"/>
      <c r="M305" s="411"/>
      <c r="N305" s="401"/>
      <c r="O305" s="411"/>
      <c r="P305" s="411"/>
      <c r="Q305" s="420"/>
      <c r="R305" s="401"/>
      <c r="S305" s="411"/>
      <c r="T305" s="401"/>
      <c r="U305" s="411"/>
      <c r="V305" s="401"/>
      <c r="W305" s="411"/>
      <c r="X305" s="401"/>
      <c r="Y305" s="411"/>
      <c r="Z305" s="401"/>
      <c r="AA305" s="411"/>
      <c r="AB305" s="418"/>
      <c r="AC305" s="411"/>
      <c r="AD305" s="467"/>
      <c r="AE305" s="467"/>
      <c r="AF305" s="418"/>
      <c r="AG305" s="256"/>
      <c r="AH305" s="427"/>
      <c r="AI305" s="427"/>
      <c r="AJ305" s="427"/>
      <c r="AK305" s="266"/>
      <c r="AL305" s="4"/>
    </row>
    <row r="306" spans="1:38" ht="14.25" customHeight="1" thickBot="1" x14ac:dyDescent="0.4">
      <c r="A306" s="378"/>
      <c r="B306" s="870" t="s">
        <v>688</v>
      </c>
      <c r="C306" s="871"/>
      <c r="D306" s="871"/>
      <c r="E306" s="871"/>
      <c r="F306" s="871"/>
      <c r="G306" s="871"/>
      <c r="H306" s="871"/>
      <c r="I306" s="871"/>
      <c r="J306" s="871"/>
      <c r="K306" s="871"/>
      <c r="L306" s="871"/>
      <c r="M306" s="871"/>
      <c r="N306" s="871"/>
      <c r="O306" s="871"/>
      <c r="P306" s="871"/>
      <c r="Q306" s="871"/>
      <c r="R306" s="871"/>
      <c r="S306" s="871"/>
      <c r="T306" s="871"/>
      <c r="U306" s="871"/>
      <c r="V306" s="871"/>
      <c r="W306" s="871"/>
      <c r="X306" s="871"/>
      <c r="Y306" s="871"/>
      <c r="Z306" s="871"/>
      <c r="AA306" s="871"/>
      <c r="AB306" s="871"/>
      <c r="AC306" s="872"/>
      <c r="AD306" s="303"/>
      <c r="AE306" s="303"/>
      <c r="AF306" s="379"/>
      <c r="AG306" s="614"/>
      <c r="AH306" s="615"/>
      <c r="AI306" s="615"/>
      <c r="AJ306" s="615"/>
      <c r="AK306" s="616"/>
      <c r="AL306" s="4"/>
    </row>
    <row r="307" spans="1:38" ht="14.25" customHeight="1" x14ac:dyDescent="0.35">
      <c r="A307" s="400"/>
      <c r="B307" s="267" t="s">
        <v>711</v>
      </c>
      <c r="C307" s="411"/>
      <c r="D307" s="401"/>
      <c r="E307" s="411"/>
      <c r="F307" s="401"/>
      <c r="G307" s="411"/>
      <c r="H307" s="401"/>
      <c r="I307" s="411"/>
      <c r="J307" s="401"/>
      <c r="K307" s="411"/>
      <c r="L307" s="401"/>
      <c r="M307" s="411"/>
      <c r="N307" s="401"/>
      <c r="O307" s="411"/>
      <c r="P307" s="411"/>
      <c r="Q307" s="475" t="s">
        <v>631</v>
      </c>
      <c r="R307" s="401"/>
      <c r="S307" s="411"/>
      <c r="T307" s="401"/>
      <c r="U307" s="411"/>
      <c r="V307" s="401"/>
      <c r="W307" s="411"/>
      <c r="X307" s="401" t="s">
        <v>782</v>
      </c>
      <c r="Y307" s="411"/>
      <c r="Z307" s="401"/>
      <c r="AA307" s="411"/>
      <c r="AB307" s="418"/>
      <c r="AC307" s="411"/>
      <c r="AD307" s="467"/>
      <c r="AE307" s="467"/>
      <c r="AF307" s="418"/>
      <c r="AG307" s="256"/>
      <c r="AH307" s="427"/>
      <c r="AI307" s="427"/>
      <c r="AJ307" s="427"/>
      <c r="AK307" s="266"/>
      <c r="AL307" s="4"/>
    </row>
    <row r="308" spans="1:38" ht="15" thickBot="1" x14ac:dyDescent="0.4">
      <c r="A308" s="401"/>
      <c r="B308" s="264"/>
      <c r="C308" s="411" t="s">
        <v>741</v>
      </c>
      <c r="D308" s="411"/>
      <c r="E308" s="411" t="s">
        <v>742</v>
      </c>
      <c r="F308" s="411"/>
      <c r="G308" s="411" t="s">
        <v>743</v>
      </c>
      <c r="H308" s="411"/>
      <c r="I308" s="411" t="s">
        <v>744</v>
      </c>
      <c r="J308" s="411"/>
      <c r="K308" s="411" t="s">
        <v>745</v>
      </c>
      <c r="L308" s="411"/>
      <c r="M308" s="411" t="s">
        <v>746</v>
      </c>
      <c r="N308" s="411"/>
      <c r="O308" s="411" t="s">
        <v>747</v>
      </c>
      <c r="P308" s="411"/>
      <c r="Q308" s="420" t="s">
        <v>748</v>
      </c>
      <c r="R308" s="411"/>
      <c r="S308" s="411" t="s">
        <v>749</v>
      </c>
      <c r="T308" s="411"/>
      <c r="U308" s="411"/>
      <c r="V308" s="411"/>
      <c r="W308" s="411"/>
      <c r="X308" s="411"/>
      <c r="Y308" s="411"/>
      <c r="Z308" s="411"/>
      <c r="AA308" s="411"/>
      <c r="AB308" s="411"/>
      <c r="AC308" s="411"/>
      <c r="AD308" s="467"/>
      <c r="AE308" s="467"/>
      <c r="AF308" s="401"/>
      <c r="AG308" s="265"/>
      <c r="AH308" s="435"/>
      <c r="AI308" s="435"/>
      <c r="AJ308" s="435"/>
      <c r="AK308" s="266"/>
      <c r="AL308" s="4"/>
    </row>
    <row r="309" spans="1:38" x14ac:dyDescent="0.35">
      <c r="A309" s="402"/>
      <c r="B309" s="269"/>
      <c r="C309" s="400">
        <v>0</v>
      </c>
      <c r="D309" s="400" t="e">
        <v>#N/A</v>
      </c>
      <c r="E309" s="400">
        <v>0</v>
      </c>
      <c r="F309" s="400" t="e">
        <v>#N/A</v>
      </c>
      <c r="G309" s="400" t="e">
        <v>#N/A</v>
      </c>
      <c r="H309" s="400" t="e">
        <v>#N/A</v>
      </c>
      <c r="I309" s="400" t="e">
        <v>#N/A</v>
      </c>
      <c r="J309" s="400" t="e">
        <v>#N/A</v>
      </c>
      <c r="K309" s="400" t="e">
        <v>#N/A</v>
      </c>
      <c r="L309" s="400" t="e">
        <v>#N/A</v>
      </c>
      <c r="M309" s="400" t="e">
        <v>#N/A</v>
      </c>
      <c r="N309" s="400" t="e">
        <v>#N/A</v>
      </c>
      <c r="O309" s="400" t="e">
        <v>#N/A</v>
      </c>
      <c r="P309" s="400"/>
      <c r="Q309" s="422" t="e">
        <v>#N/A</v>
      </c>
      <c r="R309" s="400"/>
      <c r="S309" s="400" t="e">
        <v>#N/A</v>
      </c>
      <c r="T309" s="400"/>
      <c r="U309" s="387"/>
      <c r="V309" s="400"/>
      <c r="W309" s="400"/>
      <c r="X309" s="400"/>
      <c r="Y309" s="400"/>
      <c r="Z309" s="400"/>
      <c r="AA309" s="400"/>
      <c r="AB309" s="418"/>
      <c r="AC309" s="400"/>
      <c r="AD309" s="400"/>
      <c r="AE309" s="400"/>
      <c r="AF309" s="418"/>
      <c r="AG309" s="268"/>
      <c r="AH309" s="436"/>
      <c r="AI309" s="437"/>
      <c r="AJ309" s="437"/>
      <c r="AK309" s="266"/>
      <c r="AL309" s="4"/>
    </row>
    <row r="310" spans="1:38" s="254" customFormat="1" ht="15" thickBot="1" x14ac:dyDescent="0.4">
      <c r="A310" s="400">
        <v>361</v>
      </c>
      <c r="B310" s="269"/>
      <c r="C310" s="400">
        <v>362</v>
      </c>
      <c r="D310" s="400"/>
      <c r="E310" s="400">
        <v>363</v>
      </c>
      <c r="F310" s="400"/>
      <c r="G310" s="400">
        <v>364</v>
      </c>
      <c r="H310" s="400"/>
      <c r="I310" s="400">
        <v>365</v>
      </c>
      <c r="J310" s="400"/>
      <c r="K310" s="400">
        <v>366</v>
      </c>
      <c r="L310" s="400"/>
      <c r="M310" s="400">
        <v>367</v>
      </c>
      <c r="N310" s="400"/>
      <c r="O310" s="400">
        <v>368</v>
      </c>
      <c r="P310" s="400"/>
      <c r="Q310" s="422">
        <v>369</v>
      </c>
      <c r="R310" s="400"/>
      <c r="S310" s="400">
        <v>370</v>
      </c>
      <c r="T310" s="400"/>
      <c r="U310" s="388"/>
      <c r="V310" s="400"/>
      <c r="W310" s="400">
        <v>372</v>
      </c>
      <c r="X310" s="400"/>
      <c r="Y310" s="400"/>
      <c r="Z310" s="400"/>
      <c r="AA310" s="400"/>
      <c r="AB310" s="470"/>
      <c r="AC310" s="400"/>
      <c r="AD310" s="400"/>
      <c r="AE310" s="400"/>
      <c r="AF310" s="470"/>
      <c r="AG310" s="268"/>
      <c r="AH310" s="436"/>
      <c r="AI310" s="438"/>
      <c r="AJ310" s="438"/>
      <c r="AK310" s="266"/>
      <c r="AL310" s="278"/>
    </row>
    <row r="311" spans="1:38" ht="15" thickBot="1" x14ac:dyDescent="0.4">
      <c r="A311" s="400"/>
      <c r="B311" s="359">
        <v>209.655</v>
      </c>
      <c r="C311" s="831"/>
      <c r="D311" s="414">
        <v>363</v>
      </c>
      <c r="E311" s="810"/>
      <c r="F311" s="414">
        <v>346</v>
      </c>
      <c r="G311" s="880" t="s">
        <v>235</v>
      </c>
      <c r="H311" s="414">
        <v>307</v>
      </c>
      <c r="I311" s="833" t="s">
        <v>235</v>
      </c>
      <c r="J311" s="414">
        <v>301</v>
      </c>
      <c r="K311" s="831"/>
      <c r="L311" s="414">
        <v>320</v>
      </c>
      <c r="M311" s="831"/>
      <c r="N311" s="414">
        <v>325</v>
      </c>
      <c r="O311" s="831"/>
      <c r="P311" s="414">
        <v>320</v>
      </c>
      <c r="Q311" s="831"/>
      <c r="R311" s="414">
        <v>300</v>
      </c>
      <c r="S311" s="833" t="s">
        <v>235</v>
      </c>
      <c r="T311" s="414">
        <v>94</v>
      </c>
      <c r="U311" s="550" t="s">
        <v>750</v>
      </c>
      <c r="V311" s="414"/>
      <c r="W311" s="882"/>
      <c r="X311" s="414"/>
      <c r="Y311" s="882"/>
      <c r="Z311" s="414"/>
      <c r="AA311" s="882"/>
      <c r="AB311" s="414"/>
      <c r="AC311" s="882"/>
      <c r="AD311" s="426"/>
      <c r="AE311" s="426"/>
      <c r="AF311" s="418"/>
      <c r="AG311" s="255">
        <v>6</v>
      </c>
      <c r="AH311" s="242">
        <v>6</v>
      </c>
      <c r="AI311" s="242">
        <v>5</v>
      </c>
      <c r="AJ311" s="577"/>
      <c r="AK311" s="243"/>
      <c r="AL311" s="4"/>
    </row>
    <row r="312" spans="1:38" x14ac:dyDescent="0.35">
      <c r="A312" s="400"/>
      <c r="B312" s="264"/>
      <c r="C312" s="832"/>
      <c r="D312" s="401"/>
      <c r="E312" s="811"/>
      <c r="F312" s="401"/>
      <c r="G312" s="881"/>
      <c r="H312" s="401"/>
      <c r="I312" s="834"/>
      <c r="J312" s="401"/>
      <c r="K312" s="832"/>
      <c r="L312" s="401"/>
      <c r="M312" s="832"/>
      <c r="N312" s="401"/>
      <c r="O312" s="832"/>
      <c r="P312" s="426"/>
      <c r="Q312" s="832"/>
      <c r="R312" s="401"/>
      <c r="S312" s="834"/>
      <c r="T312" s="401"/>
      <c r="U312" s="389"/>
      <c r="V312" s="401"/>
      <c r="W312" s="882"/>
      <c r="X312" s="401"/>
      <c r="Y312" s="882"/>
      <c r="Z312" s="401"/>
      <c r="AA312" s="882"/>
      <c r="AB312" s="418"/>
      <c r="AC312" s="882"/>
      <c r="AD312" s="426"/>
      <c r="AE312" s="426"/>
      <c r="AF312" s="418"/>
      <c r="AG312" s="256"/>
      <c r="AH312" s="427"/>
      <c r="AI312" s="427"/>
      <c r="AJ312" s="427"/>
      <c r="AK312" s="266"/>
      <c r="AL312" s="4"/>
    </row>
    <row r="313" spans="1:38" ht="6" customHeight="1" thickBot="1" x14ac:dyDescent="0.4">
      <c r="A313" s="400"/>
      <c r="B313" s="264"/>
      <c r="C313" s="512"/>
      <c r="D313" s="400"/>
      <c r="E313" s="512"/>
      <c r="F313" s="400"/>
      <c r="G313" s="244">
        <v>0</v>
      </c>
      <c r="H313" s="400"/>
      <c r="I313" s="244">
        <v>0</v>
      </c>
      <c r="J313" s="400"/>
      <c r="K313" s="512"/>
      <c r="L313" s="400"/>
      <c r="M313" s="512"/>
      <c r="N313" s="400"/>
      <c r="O313" s="512"/>
      <c r="P313" s="426"/>
      <c r="Q313" s="512" t="s">
        <v>907</v>
      </c>
      <c r="R313" s="400"/>
      <c r="S313" s="244">
        <v>0</v>
      </c>
      <c r="T313" s="400"/>
      <c r="U313" s="390"/>
      <c r="V313" s="400"/>
      <c r="W313" s="426">
        <v>0</v>
      </c>
      <c r="X313" s="400"/>
      <c r="Y313" s="426"/>
      <c r="Z313" s="400"/>
      <c r="AA313" s="426"/>
      <c r="AB313" s="418"/>
      <c r="AC313" s="426"/>
      <c r="AD313" s="426"/>
      <c r="AE313" s="426"/>
      <c r="AF313" s="418"/>
      <c r="AG313" s="256"/>
      <c r="AH313" s="427"/>
      <c r="AI313" s="427"/>
      <c r="AJ313" s="427"/>
      <c r="AK313" s="266"/>
      <c r="AL313" s="4"/>
    </row>
    <row r="314" spans="1:38" ht="14.25" customHeight="1" thickBot="1" x14ac:dyDescent="0.4">
      <c r="A314" s="400"/>
      <c r="B314" s="264"/>
      <c r="C314" s="467" t="s">
        <v>640</v>
      </c>
      <c r="D314" s="401"/>
      <c r="E314" s="411" t="s">
        <v>65</v>
      </c>
      <c r="F314" s="401"/>
      <c r="G314" s="411" t="s">
        <v>79</v>
      </c>
      <c r="H314" s="401"/>
      <c r="I314" s="411" t="s">
        <v>79</v>
      </c>
      <c r="J314" s="401"/>
      <c r="K314" s="411" t="s">
        <v>79</v>
      </c>
      <c r="L314" s="401"/>
      <c r="M314" s="411" t="s">
        <v>79</v>
      </c>
      <c r="N314" s="401"/>
      <c r="O314" s="411" t="s">
        <v>65</v>
      </c>
      <c r="P314" s="411"/>
      <c r="Q314" s="420" t="s">
        <v>197</v>
      </c>
      <c r="R314" s="401"/>
      <c r="S314" s="411" t="s">
        <v>468</v>
      </c>
      <c r="T314" s="401"/>
      <c r="U314" s="411" t="s">
        <v>751</v>
      </c>
      <c r="V314" s="401"/>
      <c r="W314" s="411"/>
      <c r="X314" s="401"/>
      <c r="Y314" s="411"/>
      <c r="Z314" s="401"/>
      <c r="AA314" s="411"/>
      <c r="AB314" s="418"/>
      <c r="AC314" s="411"/>
      <c r="AD314" s="411"/>
      <c r="AE314" s="411"/>
      <c r="AF314" s="418"/>
      <c r="AG314" s="256"/>
      <c r="AH314" s="427"/>
      <c r="AI314" s="427"/>
      <c r="AJ314" s="427"/>
      <c r="AK314" s="266"/>
      <c r="AL314" s="4"/>
    </row>
    <row r="315" spans="1:38" ht="14.25" customHeight="1" thickBot="1" x14ac:dyDescent="0.4">
      <c r="A315" s="400"/>
      <c r="B315" s="870" t="s">
        <v>688</v>
      </c>
      <c r="C315" s="871"/>
      <c r="D315" s="871"/>
      <c r="E315" s="871"/>
      <c r="F315" s="871"/>
      <c r="G315" s="871"/>
      <c r="H315" s="871"/>
      <c r="I315" s="871"/>
      <c r="J315" s="871"/>
      <c r="K315" s="871"/>
      <c r="L315" s="871"/>
      <c r="M315" s="871"/>
      <c r="N315" s="871"/>
      <c r="O315" s="871"/>
      <c r="P315" s="871"/>
      <c r="Q315" s="871"/>
      <c r="R315" s="871"/>
      <c r="S315" s="871"/>
      <c r="T315" s="871"/>
      <c r="U315" s="871"/>
      <c r="V315" s="871"/>
      <c r="W315" s="872"/>
      <c r="X315" s="451"/>
      <c r="Y315" s="451"/>
      <c r="Z315" s="451"/>
      <c r="AA315" s="451"/>
      <c r="AB315" s="451"/>
      <c r="AC315" s="451"/>
      <c r="AD315" s="451"/>
      <c r="AE315" s="451"/>
      <c r="AF315" s="418"/>
      <c r="AG315" s="256"/>
      <c r="AH315" s="427"/>
      <c r="AI315" s="427"/>
      <c r="AJ315" s="427"/>
      <c r="AK315" s="266"/>
      <c r="AL315" s="4"/>
    </row>
    <row r="316" spans="1:38" ht="14.25" customHeight="1" x14ac:dyDescent="0.35">
      <c r="A316" s="400"/>
      <c r="B316" s="264"/>
      <c r="C316" s="411"/>
      <c r="D316" s="401"/>
      <c r="E316" s="411"/>
      <c r="F316" s="401"/>
      <c r="G316" s="411"/>
      <c r="H316" s="401"/>
      <c r="I316" s="411"/>
      <c r="J316" s="401"/>
      <c r="K316" s="411"/>
      <c r="L316" s="401"/>
      <c r="M316" s="411"/>
      <c r="N316" s="401"/>
      <c r="O316" s="411"/>
      <c r="P316" s="411"/>
      <c r="Q316" s="420" t="s">
        <v>634</v>
      </c>
      <c r="R316" s="401"/>
      <c r="S316" s="411" t="s">
        <v>752</v>
      </c>
      <c r="T316" s="401"/>
      <c r="U316" s="411"/>
      <c r="V316" s="401"/>
      <c r="W316" s="411"/>
      <c r="X316" s="401"/>
      <c r="Y316" s="411"/>
      <c r="Z316" s="401"/>
      <c r="AA316" s="411"/>
      <c r="AB316" s="418"/>
      <c r="AC316" s="411"/>
      <c r="AD316" s="411"/>
      <c r="AE316" s="411"/>
      <c r="AF316" s="418"/>
      <c r="AG316" s="256"/>
      <c r="AH316" s="427"/>
      <c r="AI316" s="427"/>
      <c r="AJ316" s="427"/>
      <c r="AK316" s="266"/>
      <c r="AL316" s="4"/>
    </row>
    <row r="317" spans="1:38" ht="14.25" customHeight="1" thickBot="1" x14ac:dyDescent="0.4">
      <c r="A317" s="400"/>
      <c r="B317" s="264"/>
      <c r="C317" s="411"/>
      <c r="D317" s="401"/>
      <c r="E317" s="411"/>
      <c r="F317" s="401"/>
      <c r="G317" s="411"/>
      <c r="H317" s="401"/>
      <c r="I317" s="411"/>
      <c r="J317" s="401"/>
      <c r="K317" s="411"/>
      <c r="L317" s="401"/>
      <c r="M317" s="411"/>
      <c r="N317" s="401"/>
      <c r="O317" s="411"/>
      <c r="P317" s="411"/>
      <c r="Q317" s="420"/>
      <c r="R317" s="401"/>
      <c r="S317" s="411"/>
      <c r="T317" s="401"/>
      <c r="U317" s="411"/>
      <c r="V317" s="401"/>
      <c r="W317" s="411"/>
      <c r="X317" s="401"/>
      <c r="Y317" s="411"/>
      <c r="Z317" s="401"/>
      <c r="AA317" s="411"/>
      <c r="AB317" s="418"/>
      <c r="AC317" s="411"/>
      <c r="AD317" s="411"/>
      <c r="AE317" s="411"/>
      <c r="AF317" s="418"/>
      <c r="AG317" s="256"/>
      <c r="AH317" s="427"/>
      <c r="AI317" s="427"/>
      <c r="AJ317" s="427"/>
      <c r="AK317" s="266"/>
      <c r="AL317" s="4"/>
    </row>
    <row r="318" spans="1:38" ht="15" thickBot="1" x14ac:dyDescent="0.4">
      <c r="A318" s="401"/>
      <c r="B318" s="264"/>
      <c r="C318" s="411"/>
      <c r="D318" s="411"/>
      <c r="E318" s="411"/>
      <c r="F318" s="411"/>
      <c r="G318" s="411"/>
      <c r="H318" s="411"/>
      <c r="I318" s="411"/>
      <c r="J318" s="411"/>
      <c r="K318" s="411"/>
      <c r="L318" s="411"/>
      <c r="M318" s="411"/>
      <c r="N318" s="411"/>
      <c r="O318" s="411"/>
      <c r="P318" s="411"/>
      <c r="Q318" s="420"/>
      <c r="R318" s="411"/>
      <c r="S318" s="411"/>
      <c r="T318" s="411"/>
      <c r="U318" s="411"/>
      <c r="V318" s="411"/>
      <c r="W318" s="411"/>
      <c r="X318" s="411"/>
      <c r="Y318" s="411"/>
      <c r="Z318" s="411"/>
      <c r="AA318" s="411"/>
      <c r="AB318" s="401"/>
      <c r="AC318" s="898" t="s">
        <v>753</v>
      </c>
      <c r="AD318" s="898"/>
      <c r="AE318" s="898"/>
      <c r="AF318" s="898"/>
      <c r="AG318" s="391">
        <f>SUM(AG11:AG311)</f>
        <v>363</v>
      </c>
      <c r="AH318" s="391">
        <f>SUM(AH11:AH311)</f>
        <v>247</v>
      </c>
      <c r="AI318" s="391">
        <f>SUM(AI11:AI311)</f>
        <v>318</v>
      </c>
      <c r="AJ318" s="391">
        <f>SUM(AJ11:AJ311)</f>
        <v>40</v>
      </c>
      <c r="AK318" s="617">
        <f>SUM(AK11:AK311)</f>
        <v>8519.3539999999994</v>
      </c>
      <c r="AL318" s="4"/>
    </row>
    <row r="319" spans="1:38" ht="16" customHeight="1" x14ac:dyDescent="0.35">
      <c r="A319" s="401"/>
      <c r="B319" s="477" t="s">
        <v>754</v>
      </c>
      <c r="C319" s="478"/>
      <c r="D319" s="427"/>
      <c r="E319" s="427"/>
      <c r="F319" s="427"/>
      <c r="G319" s="427"/>
      <c r="H319" s="427"/>
      <c r="I319" s="427"/>
      <c r="J319" s="427"/>
      <c r="K319" s="427"/>
      <c r="L319" s="427"/>
      <c r="M319" s="427"/>
      <c r="N319" s="427"/>
      <c r="O319" s="427"/>
      <c r="P319" s="427"/>
      <c r="Q319" s="438"/>
      <c r="R319" s="427"/>
      <c r="S319" s="899" t="s">
        <v>755</v>
      </c>
      <c r="T319" s="899"/>
      <c r="U319" s="899"/>
      <c r="V319" s="899"/>
      <c r="W319" s="899"/>
      <c r="X319" s="899"/>
      <c r="Y319" s="899"/>
      <c r="Z319" s="899"/>
      <c r="AA319" s="427"/>
      <c r="AB319" s="427"/>
      <c r="AC319" s="427"/>
      <c r="AD319" s="427"/>
      <c r="AE319" s="427"/>
      <c r="AF319" s="427"/>
      <c r="AG319" s="427"/>
      <c r="AH319" s="427"/>
      <c r="AI319" s="427"/>
      <c r="AJ319" s="427"/>
      <c r="AK319" s="368"/>
      <c r="AL319" s="4"/>
    </row>
    <row r="320" spans="1:38" ht="15" thickBot="1" x14ac:dyDescent="0.4">
      <c r="A320" s="401"/>
      <c r="B320" s="479"/>
      <c r="C320" s="436"/>
      <c r="D320" s="427"/>
      <c r="E320" s="427"/>
      <c r="F320" s="427"/>
      <c r="G320" s="427"/>
      <c r="H320" s="427"/>
      <c r="I320" s="427"/>
      <c r="J320" s="427"/>
      <c r="K320" s="427"/>
      <c r="L320" s="427"/>
      <c r="M320" s="427"/>
      <c r="N320" s="427"/>
      <c r="O320" s="427"/>
      <c r="P320" s="427"/>
      <c r="Q320" s="438"/>
      <c r="R320" s="427"/>
      <c r="S320" s="427"/>
      <c r="T320" s="427"/>
      <c r="U320" s="427"/>
      <c r="V320" s="427"/>
      <c r="W320" s="427"/>
      <c r="X320" s="427"/>
      <c r="Y320" s="427"/>
      <c r="Z320" s="427"/>
      <c r="AA320" s="427"/>
      <c r="AB320" s="427"/>
      <c r="AC320" s="427"/>
      <c r="AD320" s="427"/>
      <c r="AE320" s="427"/>
      <c r="AF320" s="427"/>
      <c r="AG320" s="427"/>
      <c r="AH320" s="427"/>
      <c r="AI320" s="427"/>
      <c r="AJ320" s="427"/>
      <c r="AK320" s="368"/>
      <c r="AL320" s="4"/>
    </row>
    <row r="321" spans="2:38" ht="15" customHeight="1" x14ac:dyDescent="0.35">
      <c r="B321" s="569"/>
      <c r="C321" s="570"/>
      <c r="D321" s="570"/>
      <c r="E321" s="570"/>
      <c r="F321" s="570"/>
      <c r="G321" s="900" t="s">
        <v>756</v>
      </c>
      <c r="H321" s="900"/>
      <c r="I321" s="902" t="s">
        <v>757</v>
      </c>
      <c r="J321" s="902"/>
      <c r="K321" s="902"/>
      <c r="L321" s="902"/>
      <c r="M321" s="904" t="s">
        <v>758</v>
      </c>
      <c r="N321" s="904"/>
      <c r="O321" s="906" t="s">
        <v>759</v>
      </c>
      <c r="P321" s="906"/>
      <c r="Q321" s="571"/>
      <c r="R321" s="572"/>
      <c r="S321" s="908" t="s">
        <v>760</v>
      </c>
      <c r="T321" s="887"/>
      <c r="U321" s="886" t="s">
        <v>761</v>
      </c>
      <c r="V321" s="904"/>
      <c r="W321" s="887"/>
      <c r="X321" s="883" t="s">
        <v>762</v>
      </c>
      <c r="Y321" s="886" t="s">
        <v>753</v>
      </c>
      <c r="Z321" s="887"/>
      <c r="AA321" s="892" t="s">
        <v>763</v>
      </c>
      <c r="AB321" s="892"/>
      <c r="AC321" s="892" t="s">
        <v>764</v>
      </c>
      <c r="AD321" s="894"/>
      <c r="AE321" s="894"/>
      <c r="AF321" s="895"/>
      <c r="AG321" s="926" t="s">
        <v>681</v>
      </c>
      <c r="AH321" s="926"/>
      <c r="AI321" s="926"/>
      <c r="AJ321" s="926"/>
      <c r="AK321" s="927"/>
      <c r="AL321" s="4"/>
    </row>
    <row r="322" spans="2:38" ht="22.75" customHeight="1" thickBot="1" x14ac:dyDescent="0.4">
      <c r="B322" s="481"/>
      <c r="C322" s="447"/>
      <c r="D322" s="447"/>
      <c r="E322" s="447"/>
      <c r="G322" s="901"/>
      <c r="H322" s="901"/>
      <c r="I322" s="903"/>
      <c r="J322" s="903"/>
      <c r="K322" s="903"/>
      <c r="L322" s="903"/>
      <c r="M322" s="905"/>
      <c r="N322" s="905"/>
      <c r="O322" s="907"/>
      <c r="P322" s="907"/>
      <c r="Q322" s="482"/>
      <c r="R322" s="573"/>
      <c r="S322" s="909"/>
      <c r="T322" s="889"/>
      <c r="U322" s="888"/>
      <c r="V322" s="911"/>
      <c r="W322" s="889"/>
      <c r="X322" s="884"/>
      <c r="Y322" s="888"/>
      <c r="Z322" s="889"/>
      <c r="AA322" s="893"/>
      <c r="AB322" s="893"/>
      <c r="AC322" s="893"/>
      <c r="AD322" s="896"/>
      <c r="AE322" s="896"/>
      <c r="AF322" s="897"/>
      <c r="AG322" s="926"/>
      <c r="AH322" s="926"/>
      <c r="AI322" s="926"/>
      <c r="AJ322" s="926"/>
      <c r="AK322" s="927"/>
      <c r="AL322" s="4"/>
    </row>
    <row r="323" spans="2:38" x14ac:dyDescent="0.35">
      <c r="B323" s="481"/>
      <c r="C323" s="447"/>
      <c r="D323" s="447"/>
      <c r="E323" s="447"/>
      <c r="F323" s="447"/>
      <c r="G323" s="447"/>
      <c r="H323" s="447"/>
      <c r="I323" s="447"/>
      <c r="J323" s="447"/>
      <c r="K323" s="447"/>
      <c r="L323" s="447"/>
      <c r="M323" s="447"/>
      <c r="N323" s="447"/>
      <c r="O323" s="482"/>
      <c r="P323" s="482"/>
      <c r="Q323" s="482"/>
      <c r="R323" s="573"/>
      <c r="S323" s="909"/>
      <c r="T323" s="889"/>
      <c r="U323" s="888"/>
      <c r="V323" s="911"/>
      <c r="W323" s="889"/>
      <c r="X323" s="884"/>
      <c r="Y323" s="888"/>
      <c r="Z323" s="889"/>
      <c r="AA323" s="893"/>
      <c r="AB323" s="893"/>
      <c r="AC323" s="893"/>
      <c r="AD323" s="896"/>
      <c r="AE323" s="896"/>
      <c r="AF323" s="897"/>
      <c r="AG323" s="926"/>
      <c r="AH323" s="926"/>
      <c r="AI323" s="926"/>
      <c r="AJ323" s="926"/>
      <c r="AK323" s="927"/>
      <c r="AL323" s="4"/>
    </row>
    <row r="324" spans="2:38" x14ac:dyDescent="0.35">
      <c r="B324" s="481"/>
      <c r="C324" s="447"/>
      <c r="D324" s="447"/>
      <c r="E324" s="447"/>
      <c r="F324" s="447"/>
      <c r="G324" s="447"/>
      <c r="H324" s="447"/>
      <c r="I324" s="447"/>
      <c r="J324" s="447"/>
      <c r="K324" s="447"/>
      <c r="L324" s="447"/>
      <c r="M324" s="447"/>
      <c r="N324" s="447"/>
      <c r="O324" s="447"/>
      <c r="P324" s="447"/>
      <c r="Q324" s="447"/>
      <c r="R324" s="574"/>
      <c r="S324" s="909"/>
      <c r="T324" s="889"/>
      <c r="U324" s="888"/>
      <c r="V324" s="911"/>
      <c r="W324" s="889"/>
      <c r="X324" s="884"/>
      <c r="Y324" s="888"/>
      <c r="Z324" s="889"/>
      <c r="AA324" s="893"/>
      <c r="AB324" s="893"/>
      <c r="AC324" s="893"/>
      <c r="AD324" s="896"/>
      <c r="AE324" s="896"/>
      <c r="AF324" s="897"/>
      <c r="AG324" s="926"/>
      <c r="AH324" s="926"/>
      <c r="AI324" s="926"/>
      <c r="AJ324" s="926"/>
      <c r="AK324" s="927"/>
      <c r="AL324" s="4"/>
    </row>
    <row r="325" spans="2:38" x14ac:dyDescent="0.35">
      <c r="B325" s="481"/>
      <c r="C325" s="447"/>
      <c r="D325" s="447"/>
      <c r="E325" s="442" t="s">
        <v>765</v>
      </c>
      <c r="F325" s="447"/>
      <c r="G325" s="447"/>
      <c r="H325" s="447"/>
      <c r="I325" s="447"/>
      <c r="J325" s="447"/>
      <c r="K325" s="447"/>
      <c r="L325" s="447"/>
      <c r="M325" s="447"/>
      <c r="N325" s="442" t="s">
        <v>766</v>
      </c>
      <c r="O325" s="447"/>
      <c r="P325" s="447"/>
      <c r="Q325" s="447"/>
      <c r="R325" s="574"/>
      <c r="S325" s="910"/>
      <c r="T325" s="891"/>
      <c r="U325" s="890"/>
      <c r="V325" s="912"/>
      <c r="W325" s="891"/>
      <c r="X325" s="885"/>
      <c r="Y325" s="890"/>
      <c r="Z325" s="891"/>
      <c r="AA325" s="893"/>
      <c r="AB325" s="893"/>
      <c r="AC325" s="893"/>
      <c r="AD325" s="896"/>
      <c r="AE325" s="896"/>
      <c r="AF325" s="897"/>
      <c r="AG325" s="926"/>
      <c r="AH325" s="926"/>
      <c r="AI325" s="926"/>
      <c r="AJ325" s="926"/>
      <c r="AK325" s="927"/>
      <c r="AL325" s="4"/>
    </row>
    <row r="326" spans="2:38" x14ac:dyDescent="0.35">
      <c r="B326" s="481"/>
      <c r="C326" s="447"/>
      <c r="D326" s="447"/>
      <c r="E326" s="442" t="s">
        <v>767</v>
      </c>
      <c r="F326" s="447"/>
      <c r="G326" s="447"/>
      <c r="H326" s="940"/>
      <c r="I326" s="442" t="s">
        <v>768</v>
      </c>
      <c r="J326" s="940"/>
      <c r="K326" s="442" t="s">
        <v>768</v>
      </c>
      <c r="L326" s="941"/>
      <c r="M326" s="447"/>
      <c r="N326" s="442" t="s">
        <v>769</v>
      </c>
      <c r="O326" s="447"/>
      <c r="P326" s="447"/>
      <c r="Q326" s="447"/>
      <c r="R326" s="574"/>
      <c r="S326" s="914">
        <v>1</v>
      </c>
      <c r="T326" s="915"/>
      <c r="U326" s="916" t="s">
        <v>21</v>
      </c>
      <c r="V326" s="917"/>
      <c r="W326" s="915"/>
      <c r="X326" s="918" t="s">
        <v>770</v>
      </c>
      <c r="Y326" s="919">
        <v>379</v>
      </c>
      <c r="Z326" s="920"/>
      <c r="AA326" s="923">
        <f>AG318</f>
        <v>363</v>
      </c>
      <c r="AB326" s="923"/>
      <c r="AC326" s="923">
        <f>+Y326-AA326</f>
        <v>16</v>
      </c>
      <c r="AD326" s="924"/>
      <c r="AE326" s="924"/>
      <c r="AF326" s="925"/>
      <c r="AG326" s="926"/>
      <c r="AH326" s="926"/>
      <c r="AI326" s="926"/>
      <c r="AJ326" s="926"/>
      <c r="AK326" s="927"/>
      <c r="AL326" s="913"/>
    </row>
    <row r="327" spans="2:38" x14ac:dyDescent="0.35">
      <c r="B327" s="481"/>
      <c r="C327" s="447"/>
      <c r="D327" s="447"/>
      <c r="E327" s="581"/>
      <c r="F327" s="581"/>
      <c r="G327" s="447"/>
      <c r="H327" s="940"/>
      <c r="I327" s="447"/>
      <c r="J327" s="940"/>
      <c r="K327" s="447"/>
      <c r="L327" s="941"/>
      <c r="M327" s="447"/>
      <c r="N327" s="447"/>
      <c r="O327" s="442" t="s">
        <v>772</v>
      </c>
      <c r="P327" s="447"/>
      <c r="Q327" s="447"/>
      <c r="R327" s="574"/>
      <c r="S327" s="910"/>
      <c r="T327" s="891"/>
      <c r="U327" s="890"/>
      <c r="V327" s="912"/>
      <c r="W327" s="891"/>
      <c r="X327" s="885"/>
      <c r="Y327" s="921"/>
      <c r="Z327" s="922"/>
      <c r="AA327" s="923"/>
      <c r="AB327" s="923"/>
      <c r="AC327" s="923"/>
      <c r="AD327" s="924"/>
      <c r="AE327" s="924"/>
      <c r="AF327" s="925"/>
      <c r="AG327" s="926"/>
      <c r="AH327" s="926"/>
      <c r="AI327" s="926"/>
      <c r="AJ327" s="926"/>
      <c r="AK327" s="927"/>
      <c r="AL327" s="913"/>
    </row>
    <row r="328" spans="2:38" ht="12.65" customHeight="1" x14ac:dyDescent="0.35">
      <c r="B328" s="481"/>
      <c r="C328" s="447"/>
      <c r="D328" s="442"/>
      <c r="E328" s="447" t="s">
        <v>771</v>
      </c>
      <c r="F328" s="581"/>
      <c r="G328" s="484"/>
      <c r="H328" s="485"/>
      <c r="I328" s="484"/>
      <c r="J328" s="485"/>
      <c r="K328" s="484"/>
      <c r="L328" s="484"/>
      <c r="M328" s="484"/>
      <c r="N328" s="442"/>
      <c r="O328" s="447"/>
      <c r="P328" s="447"/>
      <c r="Q328" s="447"/>
      <c r="R328" s="574"/>
      <c r="S328" s="914">
        <v>2</v>
      </c>
      <c r="T328" s="915"/>
      <c r="U328" s="916" t="s">
        <v>25</v>
      </c>
      <c r="V328" s="917"/>
      <c r="W328" s="915"/>
      <c r="X328" s="918" t="s">
        <v>770</v>
      </c>
      <c r="Y328" s="919">
        <f>+Y326</f>
        <v>379</v>
      </c>
      <c r="Z328" s="920"/>
      <c r="AA328" s="923">
        <f>AI318</f>
        <v>318</v>
      </c>
      <c r="AB328" s="923"/>
      <c r="AC328" s="923">
        <f>+Y328-AA328</f>
        <v>61</v>
      </c>
      <c r="AD328" s="924"/>
      <c r="AE328" s="924"/>
      <c r="AF328" s="925"/>
      <c r="AG328" s="926"/>
      <c r="AH328" s="926"/>
      <c r="AI328" s="926"/>
      <c r="AJ328" s="926"/>
      <c r="AK328" s="927"/>
      <c r="AL328" s="913"/>
    </row>
    <row r="329" spans="2:38" x14ac:dyDescent="0.35">
      <c r="B329" s="481"/>
      <c r="C329" s="447"/>
      <c r="D329" s="447"/>
      <c r="E329" s="447" t="s">
        <v>852</v>
      </c>
      <c r="G329" s="447"/>
      <c r="H329" s="580"/>
      <c r="I329" s="447"/>
      <c r="J329" s="580"/>
      <c r="K329" s="442"/>
      <c r="L329" s="447"/>
      <c r="M329" s="447"/>
      <c r="N329" s="447"/>
      <c r="O329" s="447"/>
      <c r="P329" s="447"/>
      <c r="Q329" s="447"/>
      <c r="R329" s="574"/>
      <c r="S329" s="910"/>
      <c r="T329" s="891"/>
      <c r="U329" s="890"/>
      <c r="V329" s="912"/>
      <c r="W329" s="891"/>
      <c r="X329" s="885"/>
      <c r="Y329" s="921"/>
      <c r="Z329" s="922"/>
      <c r="AA329" s="923"/>
      <c r="AB329" s="923"/>
      <c r="AC329" s="923"/>
      <c r="AD329" s="924"/>
      <c r="AE329" s="924"/>
      <c r="AF329" s="925"/>
      <c r="AG329" s="926"/>
      <c r="AH329" s="926"/>
      <c r="AI329" s="926"/>
      <c r="AJ329" s="926"/>
      <c r="AK329" s="927"/>
      <c r="AL329" s="913"/>
    </row>
    <row r="330" spans="2:38" x14ac:dyDescent="0.35">
      <c r="B330" s="481"/>
      <c r="C330" s="447"/>
      <c r="D330" s="447"/>
      <c r="E330" s="447"/>
      <c r="F330" s="486"/>
      <c r="G330" s="447"/>
      <c r="H330" s="447"/>
      <c r="I330" s="482"/>
      <c r="J330" s="482"/>
      <c r="K330" s="447"/>
      <c r="M330" s="447"/>
      <c r="N330" s="447"/>
      <c r="O330" s="447"/>
      <c r="P330" s="447"/>
      <c r="Q330" s="447"/>
      <c r="R330" s="574"/>
      <c r="S330" s="914">
        <v>3</v>
      </c>
      <c r="T330" s="915"/>
      <c r="U330" s="916" t="s">
        <v>773</v>
      </c>
      <c r="V330" s="917"/>
      <c r="W330" s="915"/>
      <c r="X330" s="918" t="s">
        <v>774</v>
      </c>
      <c r="Y330" s="930">
        <v>139.59100000000001</v>
      </c>
      <c r="Z330" s="931"/>
      <c r="AA330" s="934">
        <f>AK318/1000</f>
        <v>8.5193539999999999</v>
      </c>
      <c r="AB330" s="934"/>
      <c r="AC330" s="934">
        <f>+Y330-AA330</f>
        <v>131.07164600000002</v>
      </c>
      <c r="AD330" s="938"/>
      <c r="AE330" s="938"/>
      <c r="AF330" s="939"/>
      <c r="AG330" s="926"/>
      <c r="AH330" s="926"/>
      <c r="AI330" s="926"/>
      <c r="AJ330" s="926"/>
      <c r="AK330" s="927"/>
      <c r="AL330" s="913"/>
    </row>
    <row r="331" spans="2:38" x14ac:dyDescent="0.35">
      <c r="B331" s="481"/>
      <c r="C331" s="447"/>
      <c r="D331" s="447"/>
      <c r="E331" s="447"/>
      <c r="F331" s="486" t="s">
        <v>853</v>
      </c>
      <c r="G331" s="447"/>
      <c r="H331" s="447"/>
      <c r="I331" s="482"/>
      <c r="J331" s="482"/>
      <c r="K331" s="447"/>
      <c r="L331" s="447"/>
      <c r="M331" s="447"/>
      <c r="N331" s="447"/>
      <c r="O331" s="447"/>
      <c r="P331" s="447"/>
      <c r="Q331" s="447"/>
      <c r="R331" s="574"/>
      <c r="S331" s="910"/>
      <c r="T331" s="891"/>
      <c r="U331" s="890"/>
      <c r="V331" s="912"/>
      <c r="W331" s="891"/>
      <c r="X331" s="885"/>
      <c r="Y331" s="932"/>
      <c r="Z331" s="933"/>
      <c r="AA331" s="934"/>
      <c r="AB331" s="934"/>
      <c r="AC331" s="934"/>
      <c r="AD331" s="938"/>
      <c r="AE331" s="938"/>
      <c r="AF331" s="939"/>
      <c r="AG331" s="926"/>
      <c r="AH331" s="926"/>
      <c r="AI331" s="926"/>
      <c r="AJ331" s="926"/>
      <c r="AK331" s="927"/>
      <c r="AL331" s="913"/>
    </row>
    <row r="332" spans="2:38" x14ac:dyDescent="0.35">
      <c r="B332" s="481"/>
      <c r="C332" s="447"/>
      <c r="D332" s="447"/>
      <c r="E332" s="447"/>
      <c r="F332" s="486"/>
      <c r="G332" s="447"/>
      <c r="H332" s="447"/>
      <c r="I332" s="447"/>
      <c r="J332" s="447"/>
      <c r="K332" s="447"/>
      <c r="L332" s="447"/>
      <c r="M332" s="447"/>
      <c r="N332" s="447"/>
      <c r="O332" s="447"/>
      <c r="P332" s="447"/>
      <c r="Q332" s="447"/>
      <c r="R332" s="574"/>
      <c r="S332" s="914">
        <v>4</v>
      </c>
      <c r="T332" s="915"/>
      <c r="U332" s="916" t="s">
        <v>24</v>
      </c>
      <c r="V332" s="917"/>
      <c r="W332" s="915"/>
      <c r="X332" s="918" t="s">
        <v>770</v>
      </c>
      <c r="Y332" s="919">
        <f>+Y326</f>
        <v>379</v>
      </c>
      <c r="Z332" s="920"/>
      <c r="AA332" s="923">
        <f>AH318</f>
        <v>247</v>
      </c>
      <c r="AB332" s="923"/>
      <c r="AC332" s="923">
        <f>+Y332-AA332</f>
        <v>132</v>
      </c>
      <c r="AD332" s="924"/>
      <c r="AE332" s="924"/>
      <c r="AF332" s="925"/>
      <c r="AG332" s="926"/>
      <c r="AH332" s="926"/>
      <c r="AI332" s="926"/>
      <c r="AJ332" s="926"/>
      <c r="AK332" s="927"/>
      <c r="AL332" s="913"/>
    </row>
    <row r="333" spans="2:38" x14ac:dyDescent="0.35">
      <c r="B333" s="942" t="s">
        <v>775</v>
      </c>
      <c r="C333" s="943"/>
      <c r="D333" s="943" t="s">
        <v>776</v>
      </c>
      <c r="E333" s="943"/>
      <c r="F333" s="488"/>
      <c r="G333" s="488" t="s">
        <v>777</v>
      </c>
      <c r="H333" s="488"/>
      <c r="I333" s="488"/>
      <c r="J333" s="488"/>
      <c r="K333" s="488"/>
      <c r="L333" s="488"/>
      <c r="M333" s="488" t="s">
        <v>778</v>
      </c>
      <c r="N333" s="488"/>
      <c r="O333" s="488"/>
      <c r="P333" s="488" t="s">
        <v>779</v>
      </c>
      <c r="Q333" s="447"/>
      <c r="R333" s="575"/>
      <c r="S333" s="910"/>
      <c r="T333" s="891"/>
      <c r="U333" s="890"/>
      <c r="V333" s="912"/>
      <c r="W333" s="891"/>
      <c r="X333" s="885"/>
      <c r="Y333" s="921"/>
      <c r="Z333" s="922"/>
      <c r="AA333" s="923"/>
      <c r="AB333" s="923"/>
      <c r="AC333" s="923"/>
      <c r="AD333" s="924"/>
      <c r="AE333" s="924"/>
      <c r="AF333" s="925"/>
      <c r="AG333" s="926"/>
      <c r="AH333" s="926"/>
      <c r="AI333" s="926"/>
      <c r="AJ333" s="926"/>
      <c r="AK333" s="927"/>
      <c r="AL333" s="913"/>
    </row>
    <row r="334" spans="2:38" ht="24" customHeight="1" x14ac:dyDescent="0.35">
      <c r="B334" s="487"/>
      <c r="C334" s="488"/>
      <c r="D334" s="488"/>
      <c r="E334" s="488"/>
      <c r="F334" s="488"/>
      <c r="G334" s="488"/>
      <c r="H334" s="488"/>
      <c r="I334" s="488"/>
      <c r="J334" s="488" t="s">
        <v>780</v>
      </c>
      <c r="K334" s="488"/>
      <c r="L334" s="488"/>
      <c r="M334" s="488"/>
      <c r="N334" s="488"/>
      <c r="O334" s="488"/>
      <c r="P334" s="488"/>
      <c r="Q334" s="447"/>
      <c r="R334" s="575"/>
      <c r="S334" s="951">
        <v>5</v>
      </c>
      <c r="T334" s="893"/>
      <c r="U334" s="896" t="s">
        <v>850</v>
      </c>
      <c r="V334" s="944"/>
      <c r="W334" s="945"/>
      <c r="X334" s="396" t="s">
        <v>770</v>
      </c>
      <c r="Y334" s="924">
        <v>379</v>
      </c>
      <c r="Z334" s="946"/>
      <c r="AA334" s="923">
        <v>86</v>
      </c>
      <c r="AB334" s="923"/>
      <c r="AC334" s="923">
        <f>+Y334-AA334</f>
        <v>293</v>
      </c>
      <c r="AD334" s="924"/>
      <c r="AE334" s="924"/>
      <c r="AF334" s="925"/>
      <c r="AG334" s="926"/>
      <c r="AH334" s="926"/>
      <c r="AI334" s="926"/>
      <c r="AJ334" s="926"/>
      <c r="AK334" s="927"/>
      <c r="AL334" s="913"/>
    </row>
    <row r="335" spans="2:38" ht="22.5" customHeight="1" thickBot="1" x14ac:dyDescent="0.4">
      <c r="B335" s="489"/>
      <c r="C335" s="490"/>
      <c r="D335" s="490"/>
      <c r="E335" s="490"/>
      <c r="F335" s="490"/>
      <c r="G335" s="490"/>
      <c r="H335" s="490"/>
      <c r="I335" s="490"/>
      <c r="J335" s="490"/>
      <c r="K335" s="490"/>
      <c r="L335" s="490"/>
      <c r="M335" s="490"/>
      <c r="N335" s="491"/>
      <c r="O335" s="491"/>
      <c r="P335" s="491"/>
      <c r="Q335" s="491"/>
      <c r="R335" s="576"/>
      <c r="S335" s="952">
        <v>6</v>
      </c>
      <c r="T335" s="953"/>
      <c r="U335" s="947" t="s">
        <v>307</v>
      </c>
      <c r="V335" s="948"/>
      <c r="W335" s="949"/>
      <c r="X335" s="493" t="s">
        <v>770</v>
      </c>
      <c r="Y335" s="936"/>
      <c r="Z335" s="950"/>
      <c r="AA335" s="935"/>
      <c r="AB335" s="935"/>
      <c r="AC335" s="935">
        <f>+Y335-AA335</f>
        <v>0</v>
      </c>
      <c r="AD335" s="936"/>
      <c r="AE335" s="936"/>
      <c r="AF335" s="937"/>
      <c r="AG335" s="928"/>
      <c r="AH335" s="928"/>
      <c r="AI335" s="928"/>
      <c r="AJ335" s="928"/>
      <c r="AK335" s="929"/>
      <c r="AL335" s="913"/>
    </row>
    <row r="336" spans="2:38" x14ac:dyDescent="0.35">
      <c r="AL336" s="4"/>
    </row>
    <row r="337" spans="38:38" x14ac:dyDescent="0.35">
      <c r="AL337" s="4"/>
    </row>
    <row r="338" spans="38:38" x14ac:dyDescent="0.35">
      <c r="AL338" s="4"/>
    </row>
    <row r="339" spans="38:38" x14ac:dyDescent="0.35">
      <c r="AL339" s="4"/>
    </row>
    <row r="340" spans="38:38" x14ac:dyDescent="0.35">
      <c r="AL340" s="4"/>
    </row>
    <row r="341" spans="38:38" x14ac:dyDescent="0.35">
      <c r="AL341" s="4"/>
    </row>
    <row r="342" spans="38:38" x14ac:dyDescent="0.35">
      <c r="AL342" s="4"/>
    </row>
    <row r="343" spans="38:38" x14ac:dyDescent="0.35">
      <c r="AL343" s="4"/>
    </row>
    <row r="344" spans="38:38" x14ac:dyDescent="0.35">
      <c r="AL344" s="4"/>
    </row>
    <row r="345" spans="38:38" x14ac:dyDescent="0.35">
      <c r="AL345" s="4"/>
    </row>
    <row r="346" spans="38:38" x14ac:dyDescent="0.35">
      <c r="AL346" s="4"/>
    </row>
    <row r="347" spans="38:38" x14ac:dyDescent="0.35">
      <c r="AL347" s="4"/>
    </row>
    <row r="348" spans="38:38" x14ac:dyDescent="0.35">
      <c r="AL348" s="4"/>
    </row>
    <row r="349" spans="38:38" x14ac:dyDescent="0.35">
      <c r="AL349" s="4"/>
    </row>
    <row r="350" spans="38:38" x14ac:dyDescent="0.35">
      <c r="AL350" s="4"/>
    </row>
    <row r="351" spans="38:38" x14ac:dyDescent="0.35">
      <c r="AL351" s="4"/>
    </row>
    <row r="352" spans="38:38" x14ac:dyDescent="0.35">
      <c r="AL352" s="4"/>
    </row>
    <row r="353" spans="38:38" x14ac:dyDescent="0.35">
      <c r="AL353" s="4"/>
    </row>
    <row r="354" spans="38:38" x14ac:dyDescent="0.35">
      <c r="AL354" s="4"/>
    </row>
    <row r="355" spans="38:38" x14ac:dyDescent="0.35">
      <c r="AL355" s="4"/>
    </row>
    <row r="356" spans="38:38" x14ac:dyDescent="0.35">
      <c r="AL356" s="4"/>
    </row>
    <row r="357" spans="38:38" x14ac:dyDescent="0.35">
      <c r="AL357" s="4"/>
    </row>
    <row r="358" spans="38:38" x14ac:dyDescent="0.35">
      <c r="AL358" s="4"/>
    </row>
    <row r="359" spans="38:38" x14ac:dyDescent="0.35">
      <c r="AL359" s="4"/>
    </row>
    <row r="360" spans="38:38" x14ac:dyDescent="0.35">
      <c r="AL360" s="4"/>
    </row>
    <row r="361" spans="38:38" x14ac:dyDescent="0.35">
      <c r="AL361" s="4"/>
    </row>
    <row r="362" spans="38:38" x14ac:dyDescent="0.35">
      <c r="AL362" s="4"/>
    </row>
    <row r="363" spans="38:38" x14ac:dyDescent="0.35">
      <c r="AL363" s="4"/>
    </row>
    <row r="364" spans="38:38" x14ac:dyDescent="0.35">
      <c r="AL364" s="4"/>
    </row>
    <row r="365" spans="38:38" x14ac:dyDescent="0.35">
      <c r="AL365" s="4"/>
    </row>
    <row r="366" spans="38:38" x14ac:dyDescent="0.35">
      <c r="AL366" s="4"/>
    </row>
    <row r="367" spans="38:38" x14ac:dyDescent="0.35">
      <c r="AL367" s="4"/>
    </row>
    <row r="368" spans="38:38" x14ac:dyDescent="0.35">
      <c r="AL368" s="4"/>
    </row>
    <row r="369" spans="38:38" x14ac:dyDescent="0.35">
      <c r="AL369" s="4"/>
    </row>
    <row r="370" spans="38:38" x14ac:dyDescent="0.35">
      <c r="AL370" s="4"/>
    </row>
    <row r="371" spans="38:38" x14ac:dyDescent="0.35">
      <c r="AL371" s="4"/>
    </row>
    <row r="372" spans="38:38" x14ac:dyDescent="0.35">
      <c r="AL372" s="4"/>
    </row>
    <row r="373" spans="38:38" x14ac:dyDescent="0.35">
      <c r="AL373" s="4"/>
    </row>
    <row r="374" spans="38:38" x14ac:dyDescent="0.35">
      <c r="AL374" s="4"/>
    </row>
    <row r="375" spans="38:38" x14ac:dyDescent="0.35">
      <c r="AL375" s="4"/>
    </row>
    <row r="376" spans="38:38" x14ac:dyDescent="0.35">
      <c r="AL376" s="4"/>
    </row>
    <row r="377" spans="38:38" x14ac:dyDescent="0.35">
      <c r="AL377" s="4"/>
    </row>
    <row r="378" spans="38:38" x14ac:dyDescent="0.35">
      <c r="AL378" s="4"/>
    </row>
    <row r="379" spans="38:38" x14ac:dyDescent="0.35">
      <c r="AL379" s="4"/>
    </row>
    <row r="380" spans="38:38" x14ac:dyDescent="0.35">
      <c r="AL380" s="4"/>
    </row>
    <row r="381" spans="38:38" x14ac:dyDescent="0.35">
      <c r="AL381" s="4"/>
    </row>
    <row r="382" spans="38:38" x14ac:dyDescent="0.35">
      <c r="AL382" s="4"/>
    </row>
    <row r="383" spans="38:38" x14ac:dyDescent="0.35">
      <c r="AL383" s="4"/>
    </row>
    <row r="384" spans="38:38" x14ac:dyDescent="0.35">
      <c r="AL384" s="4"/>
    </row>
    <row r="385" spans="38:38" x14ac:dyDescent="0.35">
      <c r="AL385" s="4"/>
    </row>
    <row r="386" spans="38:38" x14ac:dyDescent="0.35">
      <c r="AL386" s="4"/>
    </row>
    <row r="387" spans="38:38" x14ac:dyDescent="0.35">
      <c r="AL387" s="4"/>
    </row>
    <row r="388" spans="38:38" x14ac:dyDescent="0.35">
      <c r="AL388" s="4"/>
    </row>
    <row r="389" spans="38:38" x14ac:dyDescent="0.35">
      <c r="AL389" s="4"/>
    </row>
    <row r="390" spans="38:38" x14ac:dyDescent="0.35">
      <c r="AL390" s="4"/>
    </row>
    <row r="391" spans="38:38" x14ac:dyDescent="0.35">
      <c r="AL391" s="4"/>
    </row>
    <row r="392" spans="38:38" x14ac:dyDescent="0.35">
      <c r="AL392" s="4"/>
    </row>
    <row r="393" spans="38:38" x14ac:dyDescent="0.35">
      <c r="AL393" s="4"/>
    </row>
    <row r="394" spans="38:38" x14ac:dyDescent="0.35">
      <c r="AL394" s="4"/>
    </row>
    <row r="395" spans="38:38" x14ac:dyDescent="0.35">
      <c r="AL395" s="4"/>
    </row>
    <row r="396" spans="38:38" x14ac:dyDescent="0.35">
      <c r="AL396" s="4"/>
    </row>
    <row r="397" spans="38:38" x14ac:dyDescent="0.35">
      <c r="AL397" s="4"/>
    </row>
    <row r="398" spans="38:38" x14ac:dyDescent="0.35">
      <c r="AL398" s="4"/>
    </row>
    <row r="399" spans="38:38" x14ac:dyDescent="0.35">
      <c r="AL399" s="4"/>
    </row>
    <row r="400" spans="38:38" x14ac:dyDescent="0.35">
      <c r="AL400" s="4"/>
    </row>
    <row r="401" spans="38:38" x14ac:dyDescent="0.35">
      <c r="AL401" s="4"/>
    </row>
    <row r="402" spans="38:38" x14ac:dyDescent="0.35">
      <c r="AL402" s="4"/>
    </row>
    <row r="403" spans="38:38" x14ac:dyDescent="0.35">
      <c r="AL403" s="4"/>
    </row>
    <row r="404" spans="38:38" x14ac:dyDescent="0.35">
      <c r="AL404" s="4"/>
    </row>
    <row r="405" spans="38:38" x14ac:dyDescent="0.35">
      <c r="AL405" s="4"/>
    </row>
    <row r="406" spans="38:38" x14ac:dyDescent="0.35">
      <c r="AL406" s="4"/>
    </row>
    <row r="407" spans="38:38" x14ac:dyDescent="0.35">
      <c r="AL407" s="4"/>
    </row>
    <row r="408" spans="38:38" x14ac:dyDescent="0.35">
      <c r="AL408" s="4"/>
    </row>
    <row r="409" spans="38:38" x14ac:dyDescent="0.35">
      <c r="AL409" s="4"/>
    </row>
    <row r="410" spans="38:38" x14ac:dyDescent="0.35">
      <c r="AL410" s="4"/>
    </row>
    <row r="411" spans="38:38" x14ac:dyDescent="0.35">
      <c r="AL411" s="4"/>
    </row>
    <row r="412" spans="38:38" x14ac:dyDescent="0.35">
      <c r="AL412" s="4"/>
    </row>
    <row r="413" spans="38:38" x14ac:dyDescent="0.35">
      <c r="AL413" s="4"/>
    </row>
    <row r="414" spans="38:38" x14ac:dyDescent="0.35">
      <c r="AL414" s="4"/>
    </row>
    <row r="415" spans="38:38" x14ac:dyDescent="0.35">
      <c r="AL415" s="4"/>
    </row>
    <row r="416" spans="38:38" x14ac:dyDescent="0.35">
      <c r="AL416" s="4"/>
    </row>
    <row r="417" spans="38:38" x14ac:dyDescent="0.35">
      <c r="AL417" s="4"/>
    </row>
    <row r="418" spans="38:38" x14ac:dyDescent="0.35">
      <c r="AL418" s="4"/>
    </row>
    <row r="419" spans="38:38" x14ac:dyDescent="0.35">
      <c r="AL419" s="4"/>
    </row>
    <row r="420" spans="38:38" x14ac:dyDescent="0.35">
      <c r="AL420" s="4"/>
    </row>
    <row r="421" spans="38:38" x14ac:dyDescent="0.35">
      <c r="AL421" s="4"/>
    </row>
    <row r="422" spans="38:38" x14ac:dyDescent="0.35">
      <c r="AL422" s="4"/>
    </row>
    <row r="423" spans="38:38" x14ac:dyDescent="0.35">
      <c r="AL423" s="4"/>
    </row>
    <row r="424" spans="38:38" x14ac:dyDescent="0.35">
      <c r="AL424" s="4"/>
    </row>
    <row r="425" spans="38:38" x14ac:dyDescent="0.35">
      <c r="AL425" s="4"/>
    </row>
    <row r="426" spans="38:38" x14ac:dyDescent="0.35">
      <c r="AL426" s="4"/>
    </row>
    <row r="427" spans="38:38" x14ac:dyDescent="0.35">
      <c r="AL427" s="4"/>
    </row>
    <row r="428" spans="38:38" x14ac:dyDescent="0.35">
      <c r="AL428" s="4"/>
    </row>
    <row r="429" spans="38:38" x14ac:dyDescent="0.35">
      <c r="AL429" s="4"/>
    </row>
    <row r="430" spans="38:38" x14ac:dyDescent="0.35">
      <c r="AL430" s="4"/>
    </row>
    <row r="431" spans="38:38" x14ac:dyDescent="0.35">
      <c r="AL431" s="4"/>
    </row>
    <row r="432" spans="38:38" x14ac:dyDescent="0.35">
      <c r="AL432" s="4"/>
    </row>
    <row r="433" spans="38:38" x14ac:dyDescent="0.35">
      <c r="AL433" s="4"/>
    </row>
    <row r="434" spans="38:38" x14ac:dyDescent="0.35">
      <c r="AL434" s="4"/>
    </row>
    <row r="435" spans="38:38" x14ac:dyDescent="0.35">
      <c r="AL435" s="4"/>
    </row>
    <row r="436" spans="38:38" x14ac:dyDescent="0.35">
      <c r="AL436" s="4"/>
    </row>
    <row r="437" spans="38:38" x14ac:dyDescent="0.35">
      <c r="AL437" s="4"/>
    </row>
    <row r="438" spans="38:38" x14ac:dyDescent="0.35">
      <c r="AL438" s="4"/>
    </row>
    <row r="439" spans="38:38" x14ac:dyDescent="0.35">
      <c r="AL439" s="4"/>
    </row>
    <row r="440" spans="38:38" x14ac:dyDescent="0.35">
      <c r="AL440" s="4"/>
    </row>
    <row r="441" spans="38:38" x14ac:dyDescent="0.35">
      <c r="AL441" s="4"/>
    </row>
    <row r="442" spans="38:38" x14ac:dyDescent="0.35">
      <c r="AL442" s="4"/>
    </row>
    <row r="443" spans="38:38" x14ac:dyDescent="0.35">
      <c r="AL443" s="4"/>
    </row>
    <row r="444" spans="38:38" x14ac:dyDescent="0.35">
      <c r="AL444" s="4"/>
    </row>
    <row r="445" spans="38:38" x14ac:dyDescent="0.35">
      <c r="AL445" s="4"/>
    </row>
    <row r="446" spans="38:38" x14ac:dyDescent="0.35">
      <c r="AL446" s="4"/>
    </row>
    <row r="447" spans="38:38" x14ac:dyDescent="0.35">
      <c r="AL447" s="4"/>
    </row>
    <row r="448" spans="38:38" x14ac:dyDescent="0.35">
      <c r="AL448" s="4"/>
    </row>
    <row r="449" spans="38:38" x14ac:dyDescent="0.35">
      <c r="AL449" s="4"/>
    </row>
    <row r="450" spans="38:38" x14ac:dyDescent="0.35">
      <c r="AL450" s="4"/>
    </row>
    <row r="451" spans="38:38" x14ac:dyDescent="0.35">
      <c r="AL451" s="4"/>
    </row>
    <row r="452" spans="38:38" x14ac:dyDescent="0.35">
      <c r="AL452" s="4"/>
    </row>
    <row r="453" spans="38:38" x14ac:dyDescent="0.35">
      <c r="AL453" s="4"/>
    </row>
    <row r="454" spans="38:38" x14ac:dyDescent="0.35">
      <c r="AL454" s="4"/>
    </row>
    <row r="455" spans="38:38" x14ac:dyDescent="0.35">
      <c r="AL455" s="4"/>
    </row>
    <row r="456" spans="38:38" x14ac:dyDescent="0.35">
      <c r="AL456" s="4"/>
    </row>
    <row r="457" spans="38:38" x14ac:dyDescent="0.35">
      <c r="AL457" s="4"/>
    </row>
    <row r="458" spans="38:38" x14ac:dyDescent="0.35">
      <c r="AL458" s="4"/>
    </row>
    <row r="459" spans="38:38" x14ac:dyDescent="0.35">
      <c r="AL459" s="4"/>
    </row>
    <row r="460" spans="38:38" x14ac:dyDescent="0.35">
      <c r="AL460" s="4"/>
    </row>
    <row r="461" spans="38:38" x14ac:dyDescent="0.35">
      <c r="AL461" s="4"/>
    </row>
    <row r="462" spans="38:38" x14ac:dyDescent="0.35">
      <c r="AL462" s="4"/>
    </row>
    <row r="463" spans="38:38" x14ac:dyDescent="0.35">
      <c r="AL463" s="4"/>
    </row>
    <row r="464" spans="38:38" x14ac:dyDescent="0.35">
      <c r="AL464" s="4"/>
    </row>
    <row r="465" spans="38:38" x14ac:dyDescent="0.35">
      <c r="AL465" s="4"/>
    </row>
    <row r="466" spans="38:38" x14ac:dyDescent="0.35">
      <c r="AL466" s="4"/>
    </row>
    <row r="467" spans="38:38" x14ac:dyDescent="0.35">
      <c r="AL467" s="4"/>
    </row>
    <row r="468" spans="38:38" x14ac:dyDescent="0.35">
      <c r="AL468" s="4"/>
    </row>
    <row r="469" spans="38:38" x14ac:dyDescent="0.35">
      <c r="AL469" s="4"/>
    </row>
    <row r="470" spans="38:38" x14ac:dyDescent="0.35">
      <c r="AL470" s="4"/>
    </row>
    <row r="471" spans="38:38" x14ac:dyDescent="0.35">
      <c r="AL471" s="4"/>
    </row>
    <row r="472" spans="38:38" x14ac:dyDescent="0.35">
      <c r="AL472" s="4"/>
    </row>
    <row r="473" spans="38:38" x14ac:dyDescent="0.35">
      <c r="AL473" s="4"/>
    </row>
    <row r="474" spans="38:38" x14ac:dyDescent="0.35">
      <c r="AL474" s="4"/>
    </row>
    <row r="475" spans="38:38" x14ac:dyDescent="0.35">
      <c r="AL475" s="4"/>
    </row>
    <row r="476" spans="38:38" x14ac:dyDescent="0.35">
      <c r="AL476" s="4"/>
    </row>
    <row r="477" spans="38:38" x14ac:dyDescent="0.35">
      <c r="AL477" s="4"/>
    </row>
    <row r="478" spans="38:38" x14ac:dyDescent="0.35">
      <c r="AL478" s="4"/>
    </row>
    <row r="479" spans="38:38" x14ac:dyDescent="0.35">
      <c r="AL479" s="4"/>
    </row>
    <row r="480" spans="38:38" x14ac:dyDescent="0.35">
      <c r="AL480" s="4"/>
    </row>
    <row r="481" spans="38:38" x14ac:dyDescent="0.35">
      <c r="AL481" s="4"/>
    </row>
    <row r="482" spans="38:38" x14ac:dyDescent="0.35">
      <c r="AL482" s="4"/>
    </row>
    <row r="483" spans="38:38" x14ac:dyDescent="0.35">
      <c r="AL483" s="4"/>
    </row>
    <row r="484" spans="38:38" x14ac:dyDescent="0.35">
      <c r="AL484" s="4"/>
    </row>
    <row r="485" spans="38:38" x14ac:dyDescent="0.35">
      <c r="AL485" s="4"/>
    </row>
    <row r="486" spans="38:38" x14ac:dyDescent="0.35">
      <c r="AL486" s="4"/>
    </row>
    <row r="487" spans="38:38" x14ac:dyDescent="0.35">
      <c r="AL487" s="4"/>
    </row>
    <row r="488" spans="38:38" x14ac:dyDescent="0.35">
      <c r="AL488" s="4"/>
    </row>
    <row r="489" spans="38:38" x14ac:dyDescent="0.35">
      <c r="AL489" s="4"/>
    </row>
    <row r="490" spans="38:38" x14ac:dyDescent="0.35">
      <c r="AL490" s="4"/>
    </row>
    <row r="491" spans="38:38" x14ac:dyDescent="0.35">
      <c r="AL491" s="4"/>
    </row>
    <row r="492" spans="38:38" x14ac:dyDescent="0.35">
      <c r="AL492" s="4"/>
    </row>
    <row r="493" spans="38:38" x14ac:dyDescent="0.35">
      <c r="AL493" s="4"/>
    </row>
    <row r="494" spans="38:38" x14ac:dyDescent="0.35">
      <c r="AL494" s="4"/>
    </row>
    <row r="495" spans="38:38" x14ac:dyDescent="0.35">
      <c r="AL495" s="4"/>
    </row>
    <row r="496" spans="38:38" x14ac:dyDescent="0.35">
      <c r="AL496" s="4"/>
    </row>
    <row r="497" spans="38:38" x14ac:dyDescent="0.35">
      <c r="AL497" s="4"/>
    </row>
    <row r="498" spans="38:38" x14ac:dyDescent="0.35">
      <c r="AL498" s="4"/>
    </row>
    <row r="499" spans="38:38" x14ac:dyDescent="0.35">
      <c r="AL499" s="4"/>
    </row>
    <row r="500" spans="38:38" x14ac:dyDescent="0.35">
      <c r="AL500" s="4"/>
    </row>
    <row r="501" spans="38:38" x14ac:dyDescent="0.35">
      <c r="AL501" s="4"/>
    </row>
    <row r="502" spans="38:38" x14ac:dyDescent="0.35">
      <c r="AL502" s="4"/>
    </row>
    <row r="503" spans="38:38" x14ac:dyDescent="0.35">
      <c r="AL503" s="4"/>
    </row>
    <row r="504" spans="38:38" x14ac:dyDescent="0.35">
      <c r="AL504" s="4"/>
    </row>
  </sheetData>
  <mergeCells count="497">
    <mergeCell ref="B333:C333"/>
    <mergeCell ref="U334:W334"/>
    <mergeCell ref="Y334:Z334"/>
    <mergeCell ref="AA334:AB334"/>
    <mergeCell ref="AC334:AF334"/>
    <mergeCell ref="AL334:AL335"/>
    <mergeCell ref="U335:W335"/>
    <mergeCell ref="Y335:Z335"/>
    <mergeCell ref="S332:T333"/>
    <mergeCell ref="U332:W333"/>
    <mergeCell ref="X332:X333"/>
    <mergeCell ref="Y332:Z333"/>
    <mergeCell ref="AA332:AB333"/>
    <mergeCell ref="AC332:AF333"/>
    <mergeCell ref="D333:E333"/>
    <mergeCell ref="S334:T334"/>
    <mergeCell ref="S335:T335"/>
    <mergeCell ref="H326:H327"/>
    <mergeCell ref="J326:J327"/>
    <mergeCell ref="L326:L327"/>
    <mergeCell ref="S326:T327"/>
    <mergeCell ref="U326:W327"/>
    <mergeCell ref="X326:X327"/>
    <mergeCell ref="Y326:Z327"/>
    <mergeCell ref="AA326:AB327"/>
    <mergeCell ref="AC326:AF327"/>
    <mergeCell ref="AL326:AL327"/>
    <mergeCell ref="S328:T329"/>
    <mergeCell ref="U328:W329"/>
    <mergeCell ref="X328:X329"/>
    <mergeCell ref="Y328:Z329"/>
    <mergeCell ref="AA328:AB329"/>
    <mergeCell ref="AC328:AF329"/>
    <mergeCell ref="AL328:AL329"/>
    <mergeCell ref="AG321:AK335"/>
    <mergeCell ref="S330:T331"/>
    <mergeCell ref="U330:W331"/>
    <mergeCell ref="X330:X331"/>
    <mergeCell ref="Y330:Z331"/>
    <mergeCell ref="AA330:AB331"/>
    <mergeCell ref="AL330:AL331"/>
    <mergeCell ref="AA335:AB335"/>
    <mergeCell ref="AC335:AF335"/>
    <mergeCell ref="AL332:AL333"/>
    <mergeCell ref="AC330:AF331"/>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A300:AA301"/>
    <mergeCell ref="AC300:AC301"/>
    <mergeCell ref="B306:AC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AA257:AA258"/>
    <mergeCell ref="AC257:AC258"/>
    <mergeCell ref="B262:AC262"/>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B143:AC143"/>
    <mergeCell ref="W145:AA145"/>
    <mergeCell ref="AB145:AC145"/>
    <mergeCell ref="M138:M139"/>
    <mergeCell ref="O138:O139"/>
    <mergeCell ref="Q138:Q139"/>
    <mergeCell ref="S138:S139"/>
    <mergeCell ref="U138:U139"/>
    <mergeCell ref="W138:W139"/>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90:AC91"/>
    <mergeCell ref="AC79:AC80"/>
    <mergeCell ref="B85:AC85"/>
    <mergeCell ref="C90:C91"/>
    <mergeCell ref="E90:E91"/>
    <mergeCell ref="O90:O91"/>
    <mergeCell ref="Q90:Q91"/>
    <mergeCell ref="Q79:Q80"/>
    <mergeCell ref="S79:S80"/>
    <mergeCell ref="U79:U80"/>
    <mergeCell ref="I90:I91"/>
    <mergeCell ref="K90:K91"/>
    <mergeCell ref="M90:M91"/>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F7:J7"/>
    <mergeCell ref="AG9:AG10"/>
    <mergeCell ref="AH9:AH10"/>
    <mergeCell ref="AI9:AI10"/>
    <mergeCell ref="AK9:AK10"/>
    <mergeCell ref="V14:V15"/>
    <mergeCell ref="X14:X15"/>
    <mergeCell ref="AD14:AD15"/>
    <mergeCell ref="M2:R2"/>
    <mergeCell ref="U2:U4"/>
    <mergeCell ref="V2:V3"/>
    <mergeCell ref="W2:AK3"/>
    <mergeCell ref="D5:I5"/>
    <mergeCell ref="U5:V5"/>
    <mergeCell ref="AB14:AB15"/>
    <mergeCell ref="Z14:Z15"/>
    <mergeCell ref="AJ9:AJ10"/>
  </mergeCells>
  <conditionalFormatting sqref="A42:B42 B143 A144 A248:AK250 A251:Q251 S251:AK251 A252:AK252 A262:AE262 A263">
    <cfRule type="cellIs" dxfId="3637" priority="344" operator="equal">
      <formula>"HOLD"</formula>
    </cfRule>
    <cfRule type="cellIs" dxfId="3636" priority="343" operator="equal">
      <formula>"completedw"</formula>
    </cfRule>
    <cfRule type="cellIs" dxfId="3635" priority="345" operator="equal">
      <formula>"ROW"</formula>
    </cfRule>
  </conditionalFormatting>
  <conditionalFormatting sqref="A53:B53">
    <cfRule type="cellIs" dxfId="3634" priority="340" operator="equal">
      <formula>"completedw"</formula>
    </cfRule>
    <cfRule type="cellIs" dxfId="3633" priority="341" operator="equal">
      <formula>"HOLD"</formula>
    </cfRule>
    <cfRule type="cellIs" dxfId="3632" priority="342" operator="equal">
      <formula>"ROW"</formula>
    </cfRule>
  </conditionalFormatting>
  <conditionalFormatting sqref="A63:B63">
    <cfRule type="cellIs" dxfId="3631" priority="338" operator="equal">
      <formula>"HOLD"</formula>
    </cfRule>
    <cfRule type="cellIs" dxfId="3630" priority="339" operator="equal">
      <formula>"ROW"</formula>
    </cfRule>
    <cfRule type="cellIs" dxfId="3629" priority="337" operator="equal">
      <formula>"completedw"</formula>
    </cfRule>
  </conditionalFormatting>
  <conditionalFormatting sqref="A68:B70">
    <cfRule type="cellIs" dxfId="3628" priority="1425" operator="equal">
      <formula>"completedw"</formula>
    </cfRule>
    <cfRule type="cellIs" dxfId="3627" priority="1426" operator="equal">
      <formula>"HOLD"</formula>
    </cfRule>
    <cfRule type="cellIs" dxfId="3626" priority="1427" operator="equal">
      <formula>"ROW"</formula>
    </cfRule>
  </conditionalFormatting>
  <conditionalFormatting sqref="A74:B74">
    <cfRule type="cellIs" dxfId="3625" priority="336" operator="equal">
      <formula>"ROW"</formula>
    </cfRule>
    <cfRule type="cellIs" dxfId="3624" priority="335" operator="equal">
      <formula>"HOLD"</formula>
    </cfRule>
    <cfRule type="cellIs" dxfId="3623" priority="334" operator="equal">
      <formula>"completedw"</formula>
    </cfRule>
  </conditionalFormatting>
  <conditionalFormatting sqref="A79:B81">
    <cfRule type="cellIs" dxfId="3622" priority="1422" operator="equal">
      <formula>"ROW"</formula>
    </cfRule>
    <cfRule type="cellIs" dxfId="3621" priority="1420" operator="equal">
      <formula>"completedw"</formula>
    </cfRule>
    <cfRule type="cellIs" dxfId="3620" priority="1421" operator="equal">
      <formula>"HOLD"</formula>
    </cfRule>
  </conditionalFormatting>
  <conditionalFormatting sqref="A85:B85">
    <cfRule type="cellIs" dxfId="3619" priority="333" operator="equal">
      <formula>"ROW"</formula>
    </cfRule>
    <cfRule type="cellIs" dxfId="3618" priority="332" operator="equal">
      <formula>"HOLD"</formula>
    </cfRule>
    <cfRule type="cellIs" dxfId="3617" priority="331" operator="equal">
      <formula>"completedw"</formula>
    </cfRule>
  </conditionalFormatting>
  <conditionalFormatting sqref="A90:B92">
    <cfRule type="cellIs" dxfId="3616" priority="1417" operator="equal">
      <formula>"ROW"</formula>
    </cfRule>
    <cfRule type="cellIs" dxfId="3615" priority="1416" operator="equal">
      <formula>"HOLD"</formula>
    </cfRule>
    <cfRule type="cellIs" dxfId="3614" priority="1415" operator="equal">
      <formula>"completedw"</formula>
    </cfRule>
  </conditionalFormatting>
  <conditionalFormatting sqref="A96:B96">
    <cfRule type="cellIs" dxfId="3613" priority="328" operator="equal">
      <formula>"completedw"</formula>
    </cfRule>
    <cfRule type="cellIs" dxfId="3612" priority="329" operator="equal">
      <formula>"HOLD"</formula>
    </cfRule>
    <cfRule type="cellIs" dxfId="3611" priority="330" operator="equal">
      <formula>"ROW"</formula>
    </cfRule>
  </conditionalFormatting>
  <conditionalFormatting sqref="A108:B108">
    <cfRule type="cellIs" dxfId="3610" priority="325" operator="equal">
      <formula>"completedw"</formula>
    </cfRule>
    <cfRule type="cellIs" dxfId="3609" priority="327" operator="equal">
      <formula>"ROW"</formula>
    </cfRule>
    <cfRule type="cellIs" dxfId="3608" priority="326" operator="equal">
      <formula>"HOLD"</formula>
    </cfRule>
  </conditionalFormatting>
  <conditionalFormatting sqref="A120:B120">
    <cfRule type="cellIs" dxfId="3607" priority="321" operator="equal">
      <formula>"ROW"</formula>
    </cfRule>
    <cfRule type="cellIs" dxfId="3606" priority="320" operator="equal">
      <formula>"HOLD"</formula>
    </cfRule>
    <cfRule type="cellIs" dxfId="3605" priority="319" operator="equal">
      <formula>"completedw"</formula>
    </cfRule>
  </conditionalFormatting>
  <conditionalFormatting sqref="A132:B132">
    <cfRule type="cellIs" dxfId="3604" priority="317" operator="equal">
      <formula>"HOLD"</formula>
    </cfRule>
    <cfRule type="cellIs" dxfId="3603" priority="316" operator="equal">
      <formula>"completedw"</formula>
    </cfRule>
    <cfRule type="cellIs" dxfId="3602" priority="318" operator="equal">
      <formula>"ROW"</formula>
    </cfRule>
  </conditionalFormatting>
  <conditionalFormatting sqref="A156:B157">
    <cfRule type="cellIs" dxfId="3601" priority="286" operator="equal">
      <formula>"completedw"</formula>
    </cfRule>
    <cfRule type="cellIs" dxfId="3600" priority="288" operator="equal">
      <formula>"ROW"</formula>
    </cfRule>
    <cfRule type="cellIs" dxfId="3599" priority="287" operator="equal">
      <formula>"HOLD"</formula>
    </cfRule>
  </conditionalFormatting>
  <conditionalFormatting sqref="A167:B167">
    <cfRule type="cellIs" dxfId="3598" priority="314" operator="equal">
      <formula>"HOLD"</formula>
    </cfRule>
    <cfRule type="cellIs" dxfId="3597" priority="315" operator="equal">
      <formula>"ROW"</formula>
    </cfRule>
    <cfRule type="cellIs" dxfId="3596" priority="313" operator="equal">
      <formula>"completedw"</formula>
    </cfRule>
  </conditionalFormatting>
  <conditionalFormatting sqref="A178:B178">
    <cfRule type="cellIs" dxfId="3595" priority="311" operator="equal">
      <formula>"HOLD"</formula>
    </cfRule>
    <cfRule type="cellIs" dxfId="3594" priority="310" operator="equal">
      <formula>"completedw"</formula>
    </cfRule>
    <cfRule type="cellIs" dxfId="3593" priority="312" operator="equal">
      <formula>"ROW"</formula>
    </cfRule>
  </conditionalFormatting>
  <conditionalFormatting sqref="A189:B189">
    <cfRule type="cellIs" dxfId="3592" priority="307" operator="equal">
      <formula>"completedw"</formula>
    </cfRule>
    <cfRule type="cellIs" dxfId="3591" priority="309" operator="equal">
      <formula>"ROW"</formula>
    </cfRule>
    <cfRule type="cellIs" dxfId="3590" priority="308" operator="equal">
      <formula>"HOLD"</formula>
    </cfRule>
  </conditionalFormatting>
  <conditionalFormatting sqref="A200:B200">
    <cfRule type="cellIs" dxfId="3589" priority="283" operator="equal">
      <formula>"completedw"</formula>
    </cfRule>
    <cfRule type="cellIs" dxfId="3588" priority="285" operator="equal">
      <formula>"ROW"</formula>
    </cfRule>
    <cfRule type="cellIs" dxfId="3587" priority="284" operator="equal">
      <formula>"HOLD"</formula>
    </cfRule>
  </conditionalFormatting>
  <conditionalFormatting sqref="A243:B243">
    <cfRule type="cellIs" dxfId="3586" priority="354" operator="equal">
      <formula>"ROW"</formula>
    </cfRule>
    <cfRule type="cellIs" dxfId="3585" priority="353" operator="equal">
      <formula>"HOLD"</formula>
    </cfRule>
    <cfRule type="cellIs" dxfId="3584" priority="352" operator="equal">
      <formula>"completedw"</formula>
    </cfRule>
  </conditionalFormatting>
  <conditionalFormatting sqref="A253:B253">
    <cfRule type="cellIs" dxfId="3583" priority="349" operator="equal">
      <formula>"completedw"</formula>
    </cfRule>
    <cfRule type="cellIs" dxfId="3582" priority="350" operator="equal">
      <formula>"HOLD"</formula>
    </cfRule>
    <cfRule type="cellIs" dxfId="3581" priority="351" operator="equal">
      <formula>"ROW"</formula>
    </cfRule>
  </conditionalFormatting>
  <conditionalFormatting sqref="A259:B261">
    <cfRule type="cellIs" dxfId="3580" priority="145" operator="equal">
      <formula>"completedw"</formula>
    </cfRule>
    <cfRule type="cellIs" dxfId="3579" priority="146" operator="equal">
      <formula>"HOLD"</formula>
    </cfRule>
    <cfRule type="cellIs" dxfId="3578" priority="147" operator="equal">
      <formula>"ROW"</formula>
    </cfRule>
  </conditionalFormatting>
  <conditionalFormatting sqref="A273:B273">
    <cfRule type="cellIs" dxfId="3577" priority="306" operator="equal">
      <formula>"ROW"</formula>
    </cfRule>
    <cfRule type="cellIs" dxfId="3576" priority="305" operator="equal">
      <formula>"HOLD"</formula>
    </cfRule>
    <cfRule type="cellIs" dxfId="3575" priority="304" operator="equal">
      <formula>"completedw"</formula>
    </cfRule>
  </conditionalFormatting>
  <conditionalFormatting sqref="A278:B280">
    <cfRule type="cellIs" dxfId="3574" priority="1348" operator="equal">
      <formula>"completedw"</formula>
    </cfRule>
    <cfRule type="cellIs" dxfId="3573" priority="1349" operator="equal">
      <formula>"HOLD"</formula>
    </cfRule>
    <cfRule type="cellIs" dxfId="3572" priority="1350" operator="equal">
      <formula>"ROW"</formula>
    </cfRule>
  </conditionalFormatting>
  <conditionalFormatting sqref="A284:B284">
    <cfRule type="cellIs" dxfId="3571" priority="303" operator="equal">
      <formula>"ROW"</formula>
    </cfRule>
    <cfRule type="cellIs" dxfId="3570" priority="301" operator="equal">
      <formula>"completedw"</formula>
    </cfRule>
    <cfRule type="cellIs" dxfId="3569" priority="302" operator="equal">
      <formula>"HOLD"</formula>
    </cfRule>
  </conditionalFormatting>
  <conditionalFormatting sqref="A289:B291">
    <cfRule type="cellIs" dxfId="3568" priority="1341" operator="equal">
      <formula>"completedw"</formula>
    </cfRule>
    <cfRule type="cellIs" dxfId="3567" priority="1343" operator="equal">
      <formula>"ROW"</formula>
    </cfRule>
    <cfRule type="cellIs" dxfId="3566" priority="1342" operator="equal">
      <formula>"HOLD"</formula>
    </cfRule>
  </conditionalFormatting>
  <conditionalFormatting sqref="A295:B295">
    <cfRule type="cellIs" dxfId="3565" priority="298" operator="equal">
      <formula>"completedw"</formula>
    </cfRule>
    <cfRule type="cellIs" dxfId="3564" priority="300" operator="equal">
      <formula>"ROW"</formula>
    </cfRule>
    <cfRule type="cellIs" dxfId="3563" priority="299" operator="equal">
      <formula>"HOLD"</formula>
    </cfRule>
  </conditionalFormatting>
  <conditionalFormatting sqref="A300:B302">
    <cfRule type="cellIs" dxfId="3562" priority="786" operator="equal">
      <formula>"HOLD"</formula>
    </cfRule>
    <cfRule type="cellIs" dxfId="3561" priority="787" operator="equal">
      <formula>"ROW"</formula>
    </cfRule>
    <cfRule type="cellIs" dxfId="3560" priority="785" operator="equal">
      <formula>"completedw"</formula>
    </cfRule>
  </conditionalFormatting>
  <conditionalFormatting sqref="A306:B306">
    <cfRule type="cellIs" dxfId="3559" priority="296" operator="equal">
      <formula>"HOLD"</formula>
    </cfRule>
    <cfRule type="cellIs" dxfId="3558" priority="295" operator="equal">
      <formula>"completedw"</formula>
    </cfRule>
    <cfRule type="cellIs" dxfId="3557" priority="297" operator="equal">
      <formula>"ROW"</formula>
    </cfRule>
  </conditionalFormatting>
  <conditionalFormatting sqref="A311:B313">
    <cfRule type="cellIs" dxfId="3556" priority="698" operator="equal">
      <formula>"completedw"</formula>
    </cfRule>
    <cfRule type="cellIs" dxfId="3555" priority="699" operator="equal">
      <formula>"HOLD"</formula>
    </cfRule>
    <cfRule type="cellIs" dxfId="3554" priority="700" operator="equal">
      <formula>"ROW"</formula>
    </cfRule>
  </conditionalFormatting>
  <conditionalFormatting sqref="A315:B315">
    <cfRule type="cellIs" dxfId="3553" priority="269" operator="equal">
      <formula>"ROW"</formula>
    </cfRule>
    <cfRule type="cellIs" dxfId="3552" priority="268" operator="equal">
      <formula>"HOLD"</formula>
    </cfRule>
    <cfRule type="cellIs" dxfId="3551" priority="267" operator="equal">
      <formula>"completedw"</formula>
    </cfRule>
  </conditionalFormatting>
  <conditionalFormatting sqref="A61:C62">
    <cfRule type="cellIs" dxfId="3550" priority="493" operator="equal">
      <formula>"completedw"</formula>
    </cfRule>
    <cfRule type="cellIs" dxfId="3549" priority="495" operator="equal">
      <formula>"ROW"</formula>
    </cfRule>
    <cfRule type="cellIs" dxfId="3548" priority="494" operator="equal">
      <formula>"HOLD"</formula>
    </cfRule>
  </conditionalFormatting>
  <conditionalFormatting sqref="A106:C107">
    <cfRule type="cellIs" dxfId="3547" priority="812" operator="equal">
      <formula>"ROW"</formula>
    </cfRule>
    <cfRule type="cellIs" dxfId="3546" priority="811" operator="equal">
      <formula>"HOLD"</formula>
    </cfRule>
    <cfRule type="cellIs" dxfId="3545" priority="810" operator="equal">
      <formula>"completedw"</formula>
    </cfRule>
  </conditionalFormatting>
  <conditionalFormatting sqref="A267:C268">
    <cfRule type="cellIs" dxfId="3544" priority="1027" operator="equal">
      <formula>"completedw"</formula>
    </cfRule>
    <cfRule type="cellIs" dxfId="3543" priority="1028" operator="equal">
      <formula>"HOLD"</formula>
    </cfRule>
    <cfRule type="cellIs" dxfId="3542" priority="1029" operator="equal">
      <formula>"ROW"</formula>
    </cfRule>
  </conditionalFormatting>
  <conditionalFormatting sqref="A187:E187">
    <cfRule type="cellIs" dxfId="3541" priority="377" operator="equal">
      <formula>"HOLD"</formula>
    </cfRule>
    <cfRule type="cellIs" dxfId="3540" priority="376" operator="equal">
      <formula>"completedw"</formula>
    </cfRule>
    <cfRule type="cellIs" dxfId="3539" priority="378" operator="equal">
      <formula>"ROW"</formula>
    </cfRule>
  </conditionalFormatting>
  <conditionalFormatting sqref="A208:E209">
    <cfRule type="cellIs" dxfId="3538" priority="248" operator="equal">
      <formula>"ROW"</formula>
    </cfRule>
    <cfRule type="cellIs" dxfId="3537" priority="246" operator="equal">
      <formula>"completedw"</formula>
    </cfRule>
    <cfRule type="cellIs" dxfId="3536" priority="247" operator="equal">
      <formula>"HOLD"</formula>
    </cfRule>
  </conditionalFormatting>
  <conditionalFormatting sqref="A72:I73">
    <cfRule type="cellIs" dxfId="3535" priority="447" operator="equal">
      <formula>"ROW"</formula>
    </cfRule>
    <cfRule type="cellIs" dxfId="3534" priority="446" operator="equal">
      <formula>"HOLD"</formula>
    </cfRule>
    <cfRule type="cellIs" dxfId="3533" priority="445" operator="equal">
      <formula>"completedw"</formula>
    </cfRule>
  </conditionalFormatting>
  <conditionalFormatting sqref="A118:I119">
    <cfRule type="cellIs" dxfId="3532" priority="233" operator="equal">
      <formula>"ROW"</formula>
    </cfRule>
    <cfRule type="cellIs" dxfId="3531" priority="232" operator="equal">
      <formula>"HOLD"</formula>
    </cfRule>
    <cfRule type="cellIs" dxfId="3530" priority="231" operator="equal">
      <formula>"completedw"</formula>
    </cfRule>
  </conditionalFormatting>
  <conditionalFormatting sqref="A180:L182">
    <cfRule type="cellIs" dxfId="3529" priority="11" operator="equal">
      <formula>"ROW"</formula>
    </cfRule>
    <cfRule type="cellIs" dxfId="3528" priority="9" operator="equal">
      <formula>"completedw"</formula>
    </cfRule>
    <cfRule type="cellIs" dxfId="3527" priority="10" operator="equal">
      <formula>"HOLD"</formula>
    </cfRule>
  </conditionalFormatting>
  <conditionalFormatting sqref="A183:L186">
    <cfRule type="cellIs" dxfId="3526" priority="1309" operator="equal">
      <formula>"HOLD"</formula>
    </cfRule>
    <cfRule type="cellIs" dxfId="3525" priority="1310" operator="equal">
      <formula>"ROW"</formula>
    </cfRule>
    <cfRule type="cellIs" dxfId="3524" priority="1308" operator="equal">
      <formula>"completedw"</formula>
    </cfRule>
  </conditionalFormatting>
  <conditionalFormatting sqref="A139:AK141 A162:AK164 A195:AK199 A202:AK207 A254:Z258 A216:AK218 A238:AK242 BN32:XFD40 A33:AE35 AF33:AL38 Y36:AE37 C38:AE38 U40 Z40:AA40 AC40 AE40 S41 X41:Y41 AA41 AC41:AE41 A43:XFD46 AF47:XFD49 C49:AE49 O51:Q51 AA51:XFD52 A54:AE54 A55:XFD59 A65:AK67 AF68:XFD70 C70:AE70 A75:XFD78 AF79:XFD81 M83:S84 Z90:XFD91 C92:XFD92 G94:S95 C99:AK99 C104:AK104 A111:AK113 A115:AK117 A123:AB123 A128:AK129 F130:AE131 L133:W133 M134:Q134 A135:AE135 O142:P143 O145:P145 A147:AE147 A152:AK153 G154:AK155 A158:AK160 A169:AK171 A173:AK175 N180:AG182 M185:AG186 O190:P190 A191:AK193 A201:AE201 A211:AK214 Q219:Q220 A222:AK225 A227:AK229 A230:A232 N231:U231 A233:AK236 A244:AE244 C260:AE261 A264:AA266 AC264:XFD266 A269:AA270 A271:Y271 A272:AA272 A274:AA277 C280:Z280 A281:Z283 A285:Z288 C291:Z291 A292:Z294 A296:XFD296 A297:AA299 AC297:XFD299 AF300:XFD305 A303:AA305 AL306:XFD306 A307:AE307 AF307:XFD317 A308:Z310 A316:AE317">
    <cfRule type="cellIs" dxfId="3523" priority="543" operator="equal">
      <formula>"HOLD"</formula>
    </cfRule>
    <cfRule type="cellIs" dxfId="3522" priority="544" operator="equal">
      <formula>"ROW"</formula>
    </cfRule>
    <cfRule type="cellIs" dxfId="3521" priority="542" operator="equal">
      <formula>"completedw"</formula>
    </cfRule>
  </conditionalFormatting>
  <conditionalFormatting sqref="B57">
    <cfRule type="cellIs" dxfId="3520" priority="1429" operator="equal">
      <formula>"Completed"</formula>
    </cfRule>
    <cfRule type="cellIs" dxfId="3519" priority="1428" operator="equal">
      <formula>"wip"</formula>
    </cfRule>
  </conditionalFormatting>
  <conditionalFormatting sqref="B68">
    <cfRule type="cellIs" dxfId="3518" priority="1424" operator="equal">
      <formula>"Completed"</formula>
    </cfRule>
    <cfRule type="cellIs" dxfId="3517" priority="1423" operator="equal">
      <formula>"wip"</formula>
    </cfRule>
  </conditionalFormatting>
  <conditionalFormatting sqref="B79">
    <cfRule type="cellIs" dxfId="3516" priority="1419" operator="equal">
      <formula>"Completed"</formula>
    </cfRule>
    <cfRule type="cellIs" dxfId="3515" priority="1418" operator="equal">
      <formula>"wip"</formula>
    </cfRule>
  </conditionalFormatting>
  <conditionalFormatting sqref="B90">
    <cfRule type="cellIs" dxfId="3514" priority="1413" operator="equal">
      <formula>"wip"</formula>
    </cfRule>
    <cfRule type="cellIs" dxfId="3513" priority="1414" operator="equal">
      <formula>"Completed"</formula>
    </cfRule>
  </conditionalFormatting>
  <conditionalFormatting sqref="B102">
    <cfRule type="cellIs" dxfId="3512" priority="1647" operator="equal">
      <formula>"Completed"</formula>
    </cfRule>
    <cfRule type="cellIs" dxfId="3511" priority="1646" operator="equal">
      <formula>"wip"</formula>
    </cfRule>
  </conditionalFormatting>
  <conditionalFormatting sqref="B114">
    <cfRule type="cellIs" dxfId="3510" priority="1645" operator="equal">
      <formula>"Completed"</formula>
    </cfRule>
    <cfRule type="cellIs" dxfId="3509" priority="1644" operator="equal">
      <formula>"wip"</formula>
    </cfRule>
  </conditionalFormatting>
  <conditionalFormatting sqref="B126">
    <cfRule type="cellIs" dxfId="3508" priority="1643" operator="equal">
      <formula>"Completed"</formula>
    </cfRule>
    <cfRule type="cellIs" dxfId="3507" priority="1642" operator="equal">
      <formula>"wip"</formula>
    </cfRule>
  </conditionalFormatting>
  <conditionalFormatting sqref="B138">
    <cfRule type="cellIs" dxfId="3506" priority="1641" operator="equal">
      <formula>"Completed"</formula>
    </cfRule>
    <cfRule type="cellIs" dxfId="3505" priority="1640" operator="equal">
      <formula>"wip"</formula>
    </cfRule>
  </conditionalFormatting>
  <conditionalFormatting sqref="B150">
    <cfRule type="cellIs" dxfId="3504" priority="1639" operator="equal">
      <formula>"Completed"</formula>
    </cfRule>
    <cfRule type="cellIs" dxfId="3503" priority="1638" operator="equal">
      <formula>"wip"</formula>
    </cfRule>
  </conditionalFormatting>
  <conditionalFormatting sqref="B161">
    <cfRule type="cellIs" dxfId="3502" priority="1637" operator="equal">
      <formula>"Completed"</formula>
    </cfRule>
    <cfRule type="cellIs" dxfId="3501" priority="1636" operator="equal">
      <formula>"wip"</formula>
    </cfRule>
  </conditionalFormatting>
  <conditionalFormatting sqref="B172">
    <cfRule type="cellIs" dxfId="3500" priority="1635" operator="equal">
      <formula>"Completed"</formula>
    </cfRule>
    <cfRule type="cellIs" dxfId="3499" priority="1634" operator="equal">
      <formula>"wip"</formula>
    </cfRule>
  </conditionalFormatting>
  <conditionalFormatting sqref="B183">
    <cfRule type="cellIs" dxfId="3498" priority="1606" operator="equal">
      <formula>"wip"</formula>
    </cfRule>
    <cfRule type="cellIs" dxfId="3497" priority="1607" operator="equal">
      <formula>"Completed"</formula>
    </cfRule>
  </conditionalFormatting>
  <conditionalFormatting sqref="B194">
    <cfRule type="cellIs" dxfId="3496" priority="1576" operator="equal">
      <formula>"wip"</formula>
    </cfRule>
    <cfRule type="cellIs" dxfId="3495" priority="1577" operator="equal">
      <formula>"Completed"</formula>
    </cfRule>
  </conditionalFormatting>
  <conditionalFormatting sqref="B204">
    <cfRule type="cellIs" dxfId="3494" priority="1549" operator="equal">
      <formula>"Completed"</formula>
    </cfRule>
    <cfRule type="cellIs" dxfId="3493" priority="1548" operator="equal">
      <formula>"wip"</formula>
    </cfRule>
  </conditionalFormatting>
  <conditionalFormatting sqref="B215">
    <cfRule type="cellIs" dxfId="3492" priority="1520" operator="equal">
      <formula>"wip"</formula>
    </cfRule>
    <cfRule type="cellIs" dxfId="3491" priority="1521" operator="equal">
      <formula>"Completed"</formula>
    </cfRule>
  </conditionalFormatting>
  <conditionalFormatting sqref="B221">
    <cfRule type="cellIs" dxfId="3490" priority="359" operator="equal">
      <formula>"HOLD"</formula>
    </cfRule>
    <cfRule type="cellIs" dxfId="3489" priority="358" operator="equal">
      <formula>"completedw"</formula>
    </cfRule>
    <cfRule type="cellIs" dxfId="3488" priority="360" operator="equal">
      <formula>"ROW"</formula>
    </cfRule>
  </conditionalFormatting>
  <conditionalFormatting sqref="B226">
    <cfRule type="cellIs" dxfId="3487" priority="1493" operator="equal">
      <formula>"Completed"</formula>
    </cfRule>
    <cfRule type="cellIs" dxfId="3486" priority="1492" operator="equal">
      <formula>"wip"</formula>
    </cfRule>
  </conditionalFormatting>
  <conditionalFormatting sqref="B232">
    <cfRule type="cellIs" dxfId="3485" priority="355" operator="equal">
      <formula>"completedw"</formula>
    </cfRule>
    <cfRule type="cellIs" dxfId="3484" priority="356" operator="equal">
      <formula>"HOLD"</formula>
    </cfRule>
    <cfRule type="cellIs" dxfId="3483" priority="357" operator="equal">
      <formula>"ROW"</formula>
    </cfRule>
  </conditionalFormatting>
  <conditionalFormatting sqref="B237">
    <cfRule type="cellIs" dxfId="3482" priority="1464" operator="equal">
      <formula>"wip"</formula>
    </cfRule>
    <cfRule type="cellIs" dxfId="3481" priority="1465" operator="equal">
      <formula>"Completed"</formula>
    </cfRule>
  </conditionalFormatting>
  <conditionalFormatting sqref="B247">
    <cfRule type="cellIs" dxfId="3480" priority="1436" operator="equal">
      <formula>"wip"</formula>
    </cfRule>
    <cfRule type="cellIs" dxfId="3479" priority="1437" operator="equal">
      <formula>"Completed"</formula>
    </cfRule>
  </conditionalFormatting>
  <conditionalFormatting sqref="B257">
    <cfRule type="cellIs" dxfId="3478" priority="1383" operator="equal">
      <formula>"Completed"</formula>
    </cfRule>
    <cfRule type="cellIs" dxfId="3477" priority="1382" operator="equal">
      <formula>"wip"</formula>
    </cfRule>
  </conditionalFormatting>
  <conditionalFormatting sqref="B267">
    <cfRule type="cellIs" dxfId="3476" priority="1411" operator="equal">
      <formula>"wip"</formula>
    </cfRule>
    <cfRule type="cellIs" dxfId="3475" priority="1412" operator="equal">
      <formula>"Completed"</formula>
    </cfRule>
  </conditionalFormatting>
  <conditionalFormatting sqref="B278">
    <cfRule type="cellIs" dxfId="3474" priority="1347" operator="equal">
      <formula>"Completed"</formula>
    </cfRule>
    <cfRule type="cellIs" dxfId="3473" priority="1346" operator="equal">
      <formula>"wip"</formula>
    </cfRule>
  </conditionalFormatting>
  <conditionalFormatting sqref="B289">
    <cfRule type="cellIs" dxfId="3472" priority="1339" operator="equal">
      <formula>"wip"</formula>
    </cfRule>
    <cfRule type="cellIs" dxfId="3471" priority="1340" operator="equal">
      <formula>"Completed"</formula>
    </cfRule>
  </conditionalFormatting>
  <conditionalFormatting sqref="B300">
    <cfRule type="cellIs" dxfId="3470" priority="783" operator="equal">
      <formula>"wip"</formula>
    </cfRule>
    <cfRule type="cellIs" dxfId="3469" priority="784" operator="equal">
      <formula>"Completed"</formula>
    </cfRule>
  </conditionalFormatting>
  <conditionalFormatting sqref="B311">
    <cfRule type="cellIs" dxfId="3468" priority="696" operator="equal">
      <formula>"wip"</formula>
    </cfRule>
    <cfRule type="cellIs" dxfId="3467" priority="697"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3466" priority="1278" operator="equal">
      <formula>"wip"</formula>
    </cfRule>
    <cfRule type="cellIs" dxfId="3465" priority="1277" operator="equal">
      <formula>"Completed"</formula>
    </cfRule>
  </conditionalFormatting>
  <conditionalFormatting sqref="C25">
    <cfRule type="containsText" dxfId="3464" priority="28" operator="containsText" text="Hold">
      <formula>NOT(ISERROR(SEARCH("Hold",C25)))</formula>
    </cfRule>
  </conditionalFormatting>
  <conditionalFormatting sqref="C36:C37">
    <cfRule type="cellIs" dxfId="3463" priority="602" operator="equal">
      <formula>"ROW"</formula>
    </cfRule>
    <cfRule type="cellIs" dxfId="3462" priority="603" operator="equal">
      <formula>"wip"</formula>
    </cfRule>
    <cfRule type="cellIs" dxfId="3461" priority="604" operator="equal">
      <formula>"Completed"</formula>
    </cfRule>
    <cfRule type="cellIs" dxfId="3460" priority="601" operator="equal">
      <formula>"HOLD"</formula>
    </cfRule>
    <cfRule type="containsText" dxfId="3459" priority="599" operator="containsText" text="Hold">
      <formula>NOT(ISERROR(SEARCH("Hold",C36)))</formula>
    </cfRule>
    <cfRule type="cellIs" dxfId="3458" priority="600" operator="equal">
      <formula>"completedw"</formula>
    </cfRule>
  </conditionalFormatting>
  <conditionalFormatting sqref="C79:C80">
    <cfRule type="containsText" dxfId="3457" priority="223" operator="containsText" text="Hold">
      <formula>NOT(ISERROR(SEARCH("Hold",C79)))</formula>
    </cfRule>
    <cfRule type="cellIs" dxfId="3456" priority="224" operator="equal">
      <formula>"completedw"</formula>
    </cfRule>
    <cfRule type="cellIs" dxfId="3455" priority="225" operator="equal">
      <formula>"HOLD"</formula>
    </cfRule>
    <cfRule type="cellIs" dxfId="3454" priority="228" operator="equal">
      <formula>"Completed"</formula>
    </cfRule>
    <cfRule type="cellIs" dxfId="3453" priority="227" operator="equal">
      <formula>"wip"</formula>
    </cfRule>
    <cfRule type="cellIs" dxfId="3452" priority="226" operator="equal">
      <formula>"ROW"</formula>
    </cfRule>
  </conditionalFormatting>
  <conditionalFormatting sqref="C90:C91">
    <cfRule type="containsText" dxfId="3451" priority="580" operator="containsText" text="Hold">
      <formula>NOT(ISERROR(SEARCH("Hold",C90)))</formula>
    </cfRule>
    <cfRule type="cellIs" dxfId="3450" priority="585" operator="equal">
      <formula>"Completed"</formula>
    </cfRule>
    <cfRule type="cellIs" dxfId="3449" priority="584" operator="equal">
      <formula>"wip"</formula>
    </cfRule>
    <cfRule type="cellIs" dxfId="3448" priority="583" operator="equal">
      <formula>"ROW"</formula>
    </cfRule>
    <cfRule type="cellIs" dxfId="3447" priority="582" operator="equal">
      <formula>"HOLD"</formula>
    </cfRule>
    <cfRule type="cellIs" dxfId="3446" priority="581" operator="equal">
      <formula>"completedw"</formula>
    </cfRule>
  </conditionalFormatting>
  <conditionalFormatting sqref="C102:C103">
    <cfRule type="cellIs" dxfId="3445" priority="220" operator="equal">
      <formula>"ROW"</formula>
    </cfRule>
    <cfRule type="cellIs" dxfId="3444" priority="221" operator="equal">
      <formula>"wip"</formula>
    </cfRule>
    <cfRule type="cellIs" dxfId="3443" priority="222" operator="equal">
      <formula>"Completed"</formula>
    </cfRule>
    <cfRule type="containsText" dxfId="3442" priority="217" operator="containsText" text="Hold">
      <formula>NOT(ISERROR(SEARCH("Hold",C102)))</formula>
    </cfRule>
    <cfRule type="cellIs" dxfId="3441" priority="218" operator="equal">
      <formula>"completedw"</formula>
    </cfRule>
    <cfRule type="cellIs" dxfId="3440" priority="219" operator="equal">
      <formula>"HOLD"</formula>
    </cfRule>
  </conditionalFormatting>
  <conditionalFormatting sqref="C138:C139">
    <cfRule type="containsText" dxfId="3439" priority="1252" operator="containsText" text="Hold">
      <formula>NOT(ISERROR(SEARCH("Hold",C138)))</formula>
    </cfRule>
  </conditionalFormatting>
  <conditionalFormatting sqref="C161:C162">
    <cfRule type="containsText" dxfId="3438" priority="1173" operator="containsText" text="Hold">
      <formula>NOT(ISERROR(SEARCH("Hold",C161)))</formula>
    </cfRule>
  </conditionalFormatting>
  <conditionalFormatting sqref="C172:C173">
    <cfRule type="containsText" dxfId="3437" priority="546" operator="containsText" text="Hold">
      <formula>NOT(ISERROR(SEARCH("Hold",C172)))</formula>
    </cfRule>
  </conditionalFormatting>
  <conditionalFormatting sqref="C183:C184">
    <cfRule type="containsText" dxfId="3436" priority="1176" operator="containsText" text="Hold">
      <formula>NOT(ISERROR(SEARCH("Hold",C183)))</formula>
    </cfRule>
  </conditionalFormatting>
  <conditionalFormatting sqref="C194:C195">
    <cfRule type="containsText" dxfId="3435" priority="821" operator="containsText" text="Hold">
      <formula>NOT(ISERROR(SEARCH("Hold",C194)))</formula>
    </cfRule>
  </conditionalFormatting>
  <conditionalFormatting sqref="C204:C205">
    <cfRule type="containsText" dxfId="3434" priority="193" operator="containsText" text="Hold">
      <formula>NOT(ISERROR(SEARCH("Hold",C204)))</formula>
    </cfRule>
  </conditionalFormatting>
  <conditionalFormatting sqref="C220">
    <cfRule type="cellIs" dxfId="3433" priority="159" operator="equal">
      <formula>"HOLD"</formula>
    </cfRule>
    <cfRule type="cellIs" dxfId="3432" priority="158" operator="equal">
      <formula>"completedw"</formula>
    </cfRule>
    <cfRule type="cellIs" dxfId="3431" priority="160" operator="equal">
      <formula>"ROW"</formula>
    </cfRule>
  </conditionalFormatting>
  <conditionalFormatting sqref="C226:C227">
    <cfRule type="containsText" dxfId="3430" priority="1149" operator="containsText" text="Hold">
      <formula>NOT(ISERROR(SEARCH("Hold",C226)))</formula>
    </cfRule>
  </conditionalFormatting>
  <conditionalFormatting sqref="C230">
    <cfRule type="cellIs" dxfId="3429" priority="184" operator="equal">
      <formula>"completedw"</formula>
    </cfRule>
    <cfRule type="cellIs" dxfId="3428" priority="185" operator="equal">
      <formula>"HOLD"</formula>
    </cfRule>
    <cfRule type="cellIs" dxfId="3427" priority="186" operator="equal">
      <formula>"ROW"</formula>
    </cfRule>
  </conditionalFormatting>
  <conditionalFormatting sqref="C237:C238">
    <cfRule type="containsText" dxfId="3426" priority="1148" operator="containsText" text="Hold">
      <formula>NOT(ISERROR(SEARCH("Hold",C237)))</formula>
    </cfRule>
  </conditionalFormatting>
  <conditionalFormatting sqref="C247:C248">
    <cfRule type="containsText" dxfId="3425" priority="1126" operator="containsText" text="Hold">
      <formula>NOT(ISERROR(SEARCH("Hold",C247)))</formula>
    </cfRule>
  </conditionalFormatting>
  <conditionalFormatting sqref="C257:C258">
    <cfRule type="containsText" dxfId="3424" priority="1125" operator="containsText" text="Hold">
      <formula>NOT(ISERROR(SEARCH("Hold",C257)))</formula>
    </cfRule>
  </conditionalFormatting>
  <conditionalFormatting sqref="C267:C268">
    <cfRule type="cellIs" dxfId="3423" priority="1031" operator="equal">
      <formula>"Completed"</formula>
    </cfRule>
    <cfRule type="cellIs" dxfId="3422" priority="1030" operator="equal">
      <formula>"wip"</formula>
    </cfRule>
    <cfRule type="containsText" dxfId="3421" priority="1026" operator="containsText" text="Hold">
      <formula>NOT(ISERROR(SEARCH("Hold",C267)))</formula>
    </cfRule>
  </conditionalFormatting>
  <conditionalFormatting sqref="C278:C279">
    <cfRule type="containsText" dxfId="3420" priority="1020" operator="containsText" text="Hold">
      <formula>NOT(ISERROR(SEARCH("Hold",C278)))</formula>
    </cfRule>
  </conditionalFormatting>
  <conditionalFormatting sqref="C289:C290">
    <cfRule type="cellIs" dxfId="3419" priority="884" operator="equal">
      <formula>"HOLD"</formula>
    </cfRule>
    <cfRule type="containsText" dxfId="3418" priority="882" operator="containsText" text="Hold">
      <formula>NOT(ISERROR(SEARCH("Hold",C289)))</formula>
    </cfRule>
    <cfRule type="cellIs" dxfId="3417" priority="883" operator="equal">
      <formula>"completedw"</formula>
    </cfRule>
    <cfRule type="cellIs" dxfId="3416" priority="885" operator="equal">
      <formula>"ROW"</formula>
    </cfRule>
    <cfRule type="cellIs" dxfId="3415" priority="886" operator="equal">
      <formula>"wip"</formula>
    </cfRule>
    <cfRule type="cellIs" dxfId="3414" priority="887" operator="equal">
      <formula>"Completed"</formula>
    </cfRule>
  </conditionalFormatting>
  <conditionalFormatting sqref="C300:C301">
    <cfRule type="containsText" dxfId="3413" priority="777" operator="containsText" text="Hold">
      <formula>NOT(ISERROR(SEARCH("Hold",C300)))</formula>
    </cfRule>
  </conditionalFormatting>
  <conditionalFormatting sqref="C311:C312">
    <cfRule type="containsText" dxfId="3412" priority="690" operator="containsText" text="Hold">
      <formula>NOT(ISERROR(SEARCH("Hold",C311)))</formula>
    </cfRule>
  </conditionalFormatting>
  <conditionalFormatting sqref="C278:D279 D79:R80 N268:P268 N290:P290 I47:AE48 Q267:Q268">
    <cfRule type="cellIs" dxfId="3411" priority="1022" operator="equal">
      <formula>"HOLD"</formula>
    </cfRule>
    <cfRule type="cellIs" dxfId="3410" priority="1025" operator="equal">
      <formula>"Completed"</formula>
    </cfRule>
    <cfRule type="cellIs" dxfId="3409" priority="1024" operator="equal">
      <formula>"wip"</formula>
    </cfRule>
    <cfRule type="cellIs" dxfId="3408" priority="1021" operator="equal">
      <formula>"completedw"</formula>
    </cfRule>
    <cfRule type="cellIs" dxfId="3407" priority="1023" operator="equal">
      <formula>"ROW"</formula>
    </cfRule>
  </conditionalFormatting>
  <conditionalFormatting sqref="C300:D301">
    <cfRule type="cellIs" dxfId="3406" priority="782" operator="equal">
      <formula>"Completed"</formula>
    </cfRule>
    <cfRule type="cellIs" dxfId="3405" priority="781" operator="equal">
      <formula>"wip"</formula>
    </cfRule>
    <cfRule type="cellIs" dxfId="3404" priority="780" operator="equal">
      <formula>"ROW"</formula>
    </cfRule>
    <cfRule type="cellIs" dxfId="3403" priority="779" operator="equal">
      <formula>"HOLD"</formula>
    </cfRule>
    <cfRule type="cellIs" dxfId="3402" priority="778" operator="equal">
      <formula>"completedw"</formula>
    </cfRule>
  </conditionalFormatting>
  <conditionalFormatting sqref="C311:D312">
    <cfRule type="cellIs" dxfId="3401" priority="691" operator="equal">
      <formula>"completedw"</formula>
    </cfRule>
    <cfRule type="cellIs" dxfId="3400" priority="694" operator="equal">
      <formula>"wip"</formula>
    </cfRule>
    <cfRule type="cellIs" dxfId="3399" priority="693" operator="equal">
      <formula>"ROW"</formula>
    </cfRule>
    <cfRule type="cellIs" dxfId="3398" priority="695" operator="equal">
      <formula>"Completed"</formula>
    </cfRule>
    <cfRule type="cellIs" dxfId="3397" priority="692" operator="equal">
      <formula>"HOLD"</formula>
    </cfRule>
  </conditionalFormatting>
  <conditionalFormatting sqref="C25:F25 B25:B26 D26 F26">
    <cfRule type="cellIs" dxfId="3396" priority="66" operator="equal">
      <formula>"Completed"</formula>
    </cfRule>
    <cfRule type="cellIs" dxfId="3395" priority="65" operator="equal">
      <formula>"wip"</formula>
    </cfRule>
  </conditionalFormatting>
  <conditionalFormatting sqref="C47:F48">
    <cfRule type="cellIs" dxfId="3394" priority="1231" operator="equal">
      <formula>"ROW"</formula>
    </cfRule>
    <cfRule type="cellIs" dxfId="3393" priority="1230" operator="equal">
      <formula>"HOLD"</formula>
    </cfRule>
    <cfRule type="cellIs" dxfId="3392" priority="1229" operator="equal">
      <formula>"completedw"</formula>
    </cfRule>
    <cfRule type="cellIs" dxfId="3391" priority="1233" operator="equal">
      <formula>"Completed"</formula>
    </cfRule>
    <cfRule type="cellIs" dxfId="3390" priority="1232" operator="equal">
      <formula>"wip"</formula>
    </cfRule>
  </conditionalFormatting>
  <conditionalFormatting sqref="C68:F69">
    <cfRule type="cellIs" dxfId="3389" priority="1244" operator="equal">
      <formula>"wip"</formula>
    </cfRule>
    <cfRule type="cellIs" dxfId="3388" priority="1243" operator="equal">
      <formula>"ROW"</formula>
    </cfRule>
    <cfRule type="cellIs" dxfId="3387" priority="1242" operator="equal">
      <formula>"HOLD"</formula>
    </cfRule>
    <cfRule type="cellIs" dxfId="3386" priority="1241" operator="equal">
      <formula>"completedw"</formula>
    </cfRule>
    <cfRule type="cellIs" dxfId="3385" priority="1245" operator="equal">
      <formula>"Completed"</formula>
    </cfRule>
  </conditionalFormatting>
  <conditionalFormatting sqref="C51:I51">
    <cfRule type="cellIs" dxfId="3384" priority="514" operator="equal">
      <formula>"completedw"</formula>
    </cfRule>
    <cfRule type="cellIs" dxfId="3383" priority="515" operator="equal">
      <formula>"HOLD"</formula>
    </cfRule>
    <cfRule type="cellIs" dxfId="3382" priority="516" operator="equal">
      <formula>"ROW"</formula>
    </cfRule>
  </conditionalFormatting>
  <conditionalFormatting sqref="C81:AA81 C302:AA302 C313:AA313">
    <cfRule type="cellIs" dxfId="3381" priority="1291" operator="equal">
      <formula>"ROW"</formula>
    </cfRule>
    <cfRule type="cellIs" dxfId="3380" priority="1293" operator="equal">
      <formula>"wip"</formula>
    </cfRule>
    <cfRule type="cellIs" dxfId="3379" priority="1290" operator="equal">
      <formula>"HOLD"</formula>
    </cfRule>
    <cfRule type="cellIs" dxfId="3378" priority="1289" operator="equal">
      <formula>"completedw"</formula>
    </cfRule>
    <cfRule type="cellIs" dxfId="3377" priority="1292" operator="equal">
      <formula>"Completed"</formula>
    </cfRule>
  </conditionalFormatting>
  <conditionalFormatting sqref="C185:AA185">
    <cfRule type="cellIs" dxfId="3376" priority="646" operator="equal">
      <formula>"Completed"</formula>
    </cfRule>
  </conditionalFormatting>
  <conditionalFormatting sqref="C259:AA259">
    <cfRule type="cellIs" dxfId="3375" priority="1328" operator="equal">
      <formula>"Completed"</formula>
    </cfRule>
    <cfRule type="cellIs" dxfId="3374" priority="1327" operator="equal">
      <formula>"ROW"</formula>
    </cfRule>
    <cfRule type="cellIs" dxfId="3373" priority="1326" operator="equal">
      <formula>"HOLD"</formula>
    </cfRule>
    <cfRule type="cellIs" dxfId="3372" priority="1325" operator="equal">
      <formula>"completedw"</formula>
    </cfRule>
  </conditionalFormatting>
  <conditionalFormatting sqref="C38:AC38">
    <cfRule type="cellIs" dxfId="3371" priority="1281" operator="equal">
      <formula>"Completed"</formula>
    </cfRule>
    <cfRule type="cellIs" dxfId="3370" priority="1282" operator="equal">
      <formula>"wip"</formula>
    </cfRule>
  </conditionalFormatting>
  <conditionalFormatting sqref="C57:AE58 B36">
    <cfRule type="cellIs" dxfId="3369" priority="1276" operator="equal">
      <formula>"Completed"</formula>
    </cfRule>
    <cfRule type="cellIs" dxfId="3368" priority="1275" operator="equal">
      <formula>"wip"</formula>
    </cfRule>
  </conditionalFormatting>
  <conditionalFormatting sqref="D172">
    <cfRule type="cellIs" dxfId="3367" priority="1633" operator="equal">
      <formula>"Completed"</formula>
    </cfRule>
    <cfRule type="cellIs" dxfId="3366" priority="1632" operator="equal">
      <formula>"wip"</formula>
    </cfRule>
  </conditionalFormatting>
  <conditionalFormatting sqref="D183">
    <cfRule type="cellIs" dxfId="3365" priority="1605" operator="equal">
      <formula>"Completed"</formula>
    </cfRule>
    <cfRule type="cellIs" dxfId="3364" priority="1604" operator="equal">
      <formula>"wip"</formula>
    </cfRule>
  </conditionalFormatting>
  <conditionalFormatting sqref="D194">
    <cfRule type="cellIs" dxfId="3363" priority="1574" operator="equal">
      <formula>"wip"</formula>
    </cfRule>
    <cfRule type="cellIs" dxfId="3362" priority="1575" operator="equal">
      <formula>"Completed"</formula>
    </cfRule>
  </conditionalFormatting>
  <conditionalFormatting sqref="D204">
    <cfRule type="cellIs" dxfId="3361" priority="1546" operator="equal">
      <formula>"wip"</formula>
    </cfRule>
    <cfRule type="cellIs" dxfId="3360" priority="1547" operator="equal">
      <formula>"Completed"</formula>
    </cfRule>
  </conditionalFormatting>
  <conditionalFormatting sqref="D215">
    <cfRule type="cellIs" dxfId="3359" priority="1518" operator="equal">
      <formula>"wip"</formula>
    </cfRule>
    <cfRule type="cellIs" dxfId="3358" priority="1519" operator="equal">
      <formula>"Completed"</formula>
    </cfRule>
  </conditionalFormatting>
  <conditionalFormatting sqref="D226">
    <cfRule type="cellIs" dxfId="3357" priority="1490" operator="equal">
      <formula>"wip"</formula>
    </cfRule>
    <cfRule type="cellIs" dxfId="3356" priority="1491" operator="equal">
      <formula>"Completed"</formula>
    </cfRule>
  </conditionalFormatting>
  <conditionalFormatting sqref="D237">
    <cfRule type="cellIs" dxfId="3355" priority="1462" operator="equal">
      <formula>"wip"</formula>
    </cfRule>
    <cfRule type="cellIs" dxfId="3354" priority="1463" operator="equal">
      <formula>"Completed"</formula>
    </cfRule>
  </conditionalFormatting>
  <conditionalFormatting sqref="D247">
    <cfRule type="cellIs" dxfId="3353" priority="1409" operator="equal">
      <formula>"Completed"</formula>
    </cfRule>
    <cfRule type="cellIs" dxfId="3352" priority="1408" operator="equal">
      <formula>"wip"</formula>
    </cfRule>
  </conditionalFormatting>
  <conditionalFormatting sqref="D257">
    <cfRule type="cellIs" dxfId="3351" priority="1380" operator="equal">
      <formula>"wip"</formula>
    </cfRule>
    <cfRule type="cellIs" dxfId="3350" priority="1381" operator="equal">
      <formula>"Completed"</formula>
    </cfRule>
  </conditionalFormatting>
  <conditionalFormatting sqref="D36:E37">
    <cfRule type="cellIs" dxfId="3349" priority="606" operator="equal">
      <formula>"completedw"</formula>
    </cfRule>
    <cfRule type="cellIs" dxfId="3348" priority="607" operator="equal">
      <formula>"HOLD"</formula>
    </cfRule>
    <cfRule type="cellIs" dxfId="3347" priority="608" operator="equal">
      <formula>"ROW"</formula>
    </cfRule>
    <cfRule type="cellIs" dxfId="3346" priority="609" operator="equal">
      <formula>"wip"</formula>
    </cfRule>
    <cfRule type="cellIs" dxfId="3345" priority="610" operator="equal">
      <formula>"Completed"</formula>
    </cfRule>
  </conditionalFormatting>
  <conditionalFormatting sqref="D267:E268">
    <cfRule type="cellIs" dxfId="3344" priority="1036" operator="equal">
      <formula>"wip"</formula>
    </cfRule>
    <cfRule type="cellIs" dxfId="3343" priority="1037" operator="equal">
      <formula>"Completed"</formula>
    </cfRule>
    <cfRule type="cellIs" dxfId="3342" priority="1034" operator="equal">
      <formula>"HOLD"</formula>
    </cfRule>
    <cfRule type="cellIs" dxfId="3341" priority="1033" operator="equal">
      <formula>"completedw"</formula>
    </cfRule>
    <cfRule type="cellIs" dxfId="3340" priority="1035" operator="equal">
      <formula>"ROW"</formula>
    </cfRule>
  </conditionalFormatting>
  <conditionalFormatting sqref="D289:E290">
    <cfRule type="cellIs" dxfId="3339" priority="893" operator="equal">
      <formula>"Completed"</formula>
    </cfRule>
    <cfRule type="cellIs" dxfId="3338" priority="889" operator="equal">
      <formula>"completedw"</formula>
    </cfRule>
    <cfRule type="cellIs" dxfId="3337" priority="890" operator="equal">
      <formula>"HOLD"</formula>
    </cfRule>
    <cfRule type="cellIs" dxfId="3336" priority="891" operator="equal">
      <formula>"ROW"</formula>
    </cfRule>
    <cfRule type="cellIs" dxfId="3335" priority="892" operator="equal">
      <formula>"wip"</formula>
    </cfRule>
  </conditionalFormatting>
  <conditionalFormatting sqref="D219:G220">
    <cfRule type="cellIs" dxfId="3334" priority="202" operator="equal">
      <formula>"HOLD"</formula>
    </cfRule>
    <cfRule type="cellIs" dxfId="3333" priority="203" operator="equal">
      <formula>"ROW"</formula>
    </cfRule>
    <cfRule type="cellIs" dxfId="3332" priority="201" operator="equal">
      <formula>"completedw"</formula>
    </cfRule>
  </conditionalFormatting>
  <conditionalFormatting sqref="D90:I91">
    <cfRule type="cellIs" dxfId="3331" priority="1182" operator="equal">
      <formula>"HOLD"</formula>
    </cfRule>
    <cfRule type="cellIs" dxfId="3330" priority="1183" operator="equal">
      <formula>"ROW"</formula>
    </cfRule>
    <cfRule type="cellIs" dxfId="3329" priority="1181" operator="equal">
      <formula>"completedw"</formula>
    </cfRule>
    <cfRule type="cellIs" dxfId="3328" priority="1185" operator="equal">
      <formula>"Completed"</formula>
    </cfRule>
    <cfRule type="cellIs" dxfId="3327" priority="1184" operator="equal">
      <formula>"wip"</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AK82 AL82:XFD89 F86:P86 A87:AK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3326" priority="1332" operator="equal">
      <formula>"HOLD"</formula>
    </cfRule>
    <cfRule type="cellIs" dxfId="3325" priority="1333" operator="equal">
      <formula>"ROW"</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XFD82 U83:XFD84 AF85:XFD85 A86:P86 X86:XFD86 A87:XFD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3324" priority="1331" operator="equal">
      <formula>"completedw"</formula>
    </cfRule>
  </conditionalFormatting>
  <conditionalFormatting sqref="D102:AE103 C114:AE115 C138:AE139 C150:AE151 C194:AE195 C126:AE127 C161:AE162 C172:AE173 C183:L184 C215:AE216 C237:AE238 C226:AE227 C247:AE248 C257:Z258 N183:AF184 C204:AE205">
    <cfRule type="cellIs" dxfId="3323" priority="1653"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3322" priority="1311" operator="equal">
      <formula>"wip"</formula>
    </cfRule>
  </conditionalFormatting>
  <conditionalFormatting sqref="E25">
    <cfRule type="containsText" dxfId="3321" priority="57" operator="containsText" text="Hold">
      <formula>NOT(ISERROR(SEARCH("Hold",E25)))</formula>
    </cfRule>
  </conditionalFormatting>
  <conditionalFormatting sqref="E36:E37">
    <cfRule type="containsText" dxfId="3320" priority="605" operator="containsText" text="Hold">
      <formula>NOT(ISERROR(SEARCH("Hold",E36)))</formula>
    </cfRule>
  </conditionalFormatting>
  <conditionalFormatting sqref="E47:E48">
    <cfRule type="containsText" dxfId="3319" priority="1228" operator="containsText" text="Hold">
      <formula>NOT(ISERROR(SEARCH("Hold",E47)))</formula>
    </cfRule>
  </conditionalFormatting>
  <conditionalFormatting sqref="E68:E69">
    <cfRule type="containsText" dxfId="3318" priority="1240" operator="containsText" text="Hold">
      <formula>NOT(ISERROR(SEARCH("Hold",E68)))</formula>
    </cfRule>
  </conditionalFormatting>
  <conditionalFormatting sqref="E83:E84">
    <cfRule type="cellIs" dxfId="3317" priority="133" operator="equal">
      <formula>"ROW"</formula>
    </cfRule>
    <cfRule type="cellIs" dxfId="3316" priority="131" operator="equal">
      <formula>"completedw"</formula>
    </cfRule>
    <cfRule type="cellIs" dxfId="3315" priority="132" operator="equal">
      <formula>"HOLD"</formula>
    </cfRule>
  </conditionalFormatting>
  <conditionalFormatting sqref="E94:E95">
    <cfRule type="cellIs" dxfId="3314" priority="436" operator="equal">
      <formula>"completedw"</formula>
    </cfRule>
    <cfRule type="cellIs" dxfId="3313" priority="437" operator="equal">
      <formula>"HOLD"</formula>
    </cfRule>
    <cfRule type="cellIs" dxfId="3312" priority="438" operator="equal">
      <formula>"ROW"</formula>
    </cfRule>
  </conditionalFormatting>
  <conditionalFormatting sqref="E106:E107">
    <cfRule type="cellIs" dxfId="3311" priority="430" operator="equal">
      <formula>"completedw"</formula>
    </cfRule>
    <cfRule type="cellIs" dxfId="3310" priority="431" operator="equal">
      <formula>"HOLD"</formula>
    </cfRule>
    <cfRule type="cellIs" dxfId="3309" priority="432" operator="equal">
      <formula>"ROW"</formula>
    </cfRule>
  </conditionalFormatting>
  <conditionalFormatting sqref="E126:E127">
    <cfRule type="containsText" dxfId="3308" priority="809" operator="containsText" text="Hold">
      <formula>NOT(ISERROR(SEARCH("Hold",E126)))</formula>
    </cfRule>
  </conditionalFormatting>
  <conditionalFormatting sqref="E138:E139">
    <cfRule type="containsText" dxfId="3307" priority="1251" operator="containsText" text="Hold">
      <formula>NOT(ISERROR(SEARCH("Hold",E138)))</formula>
    </cfRule>
  </conditionalFormatting>
  <conditionalFormatting sqref="E154:E155">
    <cfRule type="cellIs" dxfId="3306" priority="410" operator="equal">
      <formula>"HOLD"</formula>
    </cfRule>
    <cfRule type="cellIs" dxfId="3305" priority="411" operator="equal">
      <formula>"ROW"</formula>
    </cfRule>
    <cfRule type="cellIs" dxfId="3304" priority="409" operator="equal">
      <formula>"completedw"</formula>
    </cfRule>
  </conditionalFormatting>
  <conditionalFormatting sqref="E161:E162">
    <cfRule type="containsText" dxfId="3303" priority="1172" operator="containsText" text="Hold">
      <formula>NOT(ISERROR(SEARCH("Hold",E161)))</formula>
    </cfRule>
  </conditionalFormatting>
  <conditionalFormatting sqref="E172:E173">
    <cfRule type="containsText" dxfId="3302" priority="545" operator="containsText" text="Hold">
      <formula>NOT(ISERROR(SEARCH("Hold",E172)))</formula>
    </cfRule>
  </conditionalFormatting>
  <conditionalFormatting sqref="E183:E184">
    <cfRule type="containsText" dxfId="3301" priority="804" operator="containsText" text="Hold">
      <formula>NOT(ISERROR(SEARCH("Hold",E183)))</formula>
    </cfRule>
  </conditionalFormatting>
  <conditionalFormatting sqref="E194:E195">
    <cfRule type="containsText" dxfId="3300" priority="822" operator="containsText" text="Hold">
      <formula>NOT(ISERROR(SEARCH("Hold",E194)))</formula>
    </cfRule>
  </conditionalFormatting>
  <conditionalFormatting sqref="E215:E216">
    <cfRule type="containsText" dxfId="3299" priority="1175" operator="containsText" text="Hold">
      <formula>NOT(ISERROR(SEARCH("Hold",E215)))</formula>
    </cfRule>
  </conditionalFormatting>
  <conditionalFormatting sqref="E226:E227">
    <cfRule type="containsText" dxfId="3298" priority="1150" operator="containsText" text="Hold">
      <formula>NOT(ISERROR(SEARCH("Hold",E226)))</formula>
    </cfRule>
  </conditionalFormatting>
  <conditionalFormatting sqref="E230">
    <cfRule type="cellIs" dxfId="3297" priority="539" operator="equal">
      <formula>"completedw"</formula>
    </cfRule>
    <cfRule type="cellIs" dxfId="3296" priority="540" operator="equal">
      <formula>"HOLD"</formula>
    </cfRule>
    <cfRule type="cellIs" dxfId="3295" priority="541" operator="equal">
      <formula>"ROW"</formula>
    </cfRule>
  </conditionalFormatting>
  <conditionalFormatting sqref="E237:E238">
    <cfRule type="containsText" dxfId="3294" priority="1147" operator="containsText" text="Hold">
      <formula>NOT(ISERROR(SEARCH("Hold",E237)))</formula>
    </cfRule>
  </conditionalFormatting>
  <conditionalFormatting sqref="E247:E248">
    <cfRule type="containsText" dxfId="3293" priority="1127" operator="containsText" text="Hold">
      <formula>NOT(ISERROR(SEARCH("Hold",E247)))</formula>
    </cfRule>
  </conditionalFormatting>
  <conditionalFormatting sqref="E257:E258">
    <cfRule type="containsText" dxfId="3292" priority="1124" operator="containsText" text="Hold">
      <formula>NOT(ISERROR(SEARCH("Hold",E257)))</formula>
    </cfRule>
  </conditionalFormatting>
  <conditionalFormatting sqref="E267:E268">
    <cfRule type="containsText" dxfId="3291" priority="1032" operator="containsText" text="Hold">
      <formula>NOT(ISERROR(SEARCH("Hold",E267)))</formula>
    </cfRule>
  </conditionalFormatting>
  <conditionalFormatting sqref="E278:E279">
    <cfRule type="containsText" dxfId="3290" priority="1014" operator="containsText" text="Hold">
      <formula>NOT(ISERROR(SEARCH("Hold",E278)))</formula>
    </cfRule>
  </conditionalFormatting>
  <conditionalFormatting sqref="E289:E290">
    <cfRule type="containsText" dxfId="3289" priority="888" operator="containsText" text="Hold">
      <formula>NOT(ISERROR(SEARCH("Hold",E289)))</formula>
    </cfRule>
  </conditionalFormatting>
  <conditionalFormatting sqref="E300:E301">
    <cfRule type="cellIs" dxfId="3288" priority="140" operator="equal">
      <formula>"ROW"</formula>
    </cfRule>
    <cfRule type="cellIs" dxfId="3287" priority="138" operator="equal">
      <formula>"completedw"</formula>
    </cfRule>
    <cfRule type="containsText" dxfId="3286" priority="137" operator="containsText" text="Hold">
      <formula>NOT(ISERROR(SEARCH("Hold",E300)))</formula>
    </cfRule>
    <cfRule type="cellIs" dxfId="3285" priority="139" operator="equal">
      <formula>"HOLD"</formula>
    </cfRule>
    <cfRule type="cellIs" dxfId="3284" priority="142" operator="equal">
      <formula>"Completed"</formula>
    </cfRule>
    <cfRule type="cellIs" dxfId="3283" priority="141" operator="equal">
      <formula>"wip"</formula>
    </cfRule>
  </conditionalFormatting>
  <conditionalFormatting sqref="E311:E312">
    <cfRule type="containsText" dxfId="3282" priority="122" operator="containsText" text="Hold">
      <formula>NOT(ISERROR(SEARCH("Hold",E311)))</formula>
    </cfRule>
  </conditionalFormatting>
  <conditionalFormatting sqref="E278:F279">
    <cfRule type="cellIs" dxfId="3281" priority="1018" operator="equal">
      <formula>"wip"</formula>
    </cfRule>
    <cfRule type="cellIs" dxfId="3280" priority="1016" operator="equal">
      <formula>"HOLD"</formula>
    </cfRule>
    <cfRule type="cellIs" dxfId="3279" priority="1019" operator="equal">
      <formula>"Completed"</formula>
    </cfRule>
    <cfRule type="cellIs" dxfId="3278" priority="1015" operator="equal">
      <formula>"completedw"</formula>
    </cfRule>
    <cfRule type="cellIs" dxfId="3277" priority="1017" operator="equal">
      <formula>"ROW"</formula>
    </cfRule>
  </conditionalFormatting>
  <conditionalFormatting sqref="E311:F312">
    <cfRule type="cellIs" dxfId="3276" priority="124" operator="equal">
      <formula>"HOLD"</formula>
    </cfRule>
    <cfRule type="cellIs" dxfId="3275" priority="123" operator="equal">
      <formula>"completedw"</formula>
    </cfRule>
    <cfRule type="cellIs" dxfId="3274" priority="125" operator="equal">
      <formula>"ROW"</formula>
    </cfRule>
    <cfRule type="cellIs" dxfId="3273" priority="126" operator="equal">
      <formula>"wip"</formula>
    </cfRule>
    <cfRule type="cellIs" dxfId="3272" priority="127" operator="equal">
      <formula>"Completed"</formula>
    </cfRule>
  </conditionalFormatting>
  <conditionalFormatting sqref="E61:I62">
    <cfRule type="cellIs" dxfId="3271" priority="492" operator="equal">
      <formula>"ROW"</formula>
    </cfRule>
    <cfRule type="cellIs" dxfId="3270" priority="490" operator="equal">
      <formula>"completedw"</formula>
    </cfRule>
    <cfRule type="cellIs" dxfId="3269" priority="491" operator="equal">
      <formula>"HOLD"</formula>
    </cfRule>
  </conditionalFormatting>
  <conditionalFormatting sqref="F172">
    <cfRule type="cellIs" dxfId="3268" priority="1631" operator="equal">
      <formula>"Completed"</formula>
    </cfRule>
    <cfRule type="cellIs" dxfId="3267" priority="1630" operator="equal">
      <formula>"wip"</formula>
    </cfRule>
  </conditionalFormatting>
  <conditionalFormatting sqref="F183">
    <cfRule type="cellIs" dxfId="3266" priority="1603" operator="equal">
      <formula>"Completed"</formula>
    </cfRule>
    <cfRule type="cellIs" dxfId="3265" priority="1602" operator="equal">
      <formula>"wip"</formula>
    </cfRule>
  </conditionalFormatting>
  <conditionalFormatting sqref="F194">
    <cfRule type="cellIs" dxfId="3264" priority="1572" operator="equal">
      <formula>"wip"</formula>
    </cfRule>
    <cfRule type="cellIs" dxfId="3263" priority="1573" operator="equal">
      <formula>"Completed"</formula>
    </cfRule>
  </conditionalFormatting>
  <conditionalFormatting sqref="F204">
    <cfRule type="cellIs" dxfId="3262" priority="1545" operator="equal">
      <formula>"Completed"</formula>
    </cfRule>
    <cfRule type="cellIs" dxfId="3261" priority="1544" operator="equal">
      <formula>"wip"</formula>
    </cfRule>
  </conditionalFormatting>
  <conditionalFormatting sqref="F215">
    <cfRule type="cellIs" dxfId="3260" priority="1516" operator="equal">
      <formula>"wip"</formula>
    </cfRule>
    <cfRule type="cellIs" dxfId="3259" priority="1517" operator="equal">
      <formula>"Completed"</formula>
    </cfRule>
  </conditionalFormatting>
  <conditionalFormatting sqref="F226">
    <cfRule type="cellIs" dxfId="3258" priority="1488" operator="equal">
      <formula>"wip"</formula>
    </cfRule>
    <cfRule type="cellIs" dxfId="3257" priority="1489" operator="equal">
      <formula>"Completed"</formula>
    </cfRule>
  </conditionalFormatting>
  <conditionalFormatting sqref="F237">
    <cfRule type="cellIs" dxfId="3256" priority="1461" operator="equal">
      <formula>"Completed"</formula>
    </cfRule>
    <cfRule type="cellIs" dxfId="3255" priority="1460" operator="equal">
      <formula>"wip"</formula>
    </cfRule>
  </conditionalFormatting>
  <conditionalFormatting sqref="F247">
    <cfRule type="cellIs" dxfId="3254" priority="1406" operator="equal">
      <formula>"wip"</formula>
    </cfRule>
    <cfRule type="cellIs" dxfId="3253" priority="1407" operator="equal">
      <formula>"Completed"</formula>
    </cfRule>
  </conditionalFormatting>
  <conditionalFormatting sqref="F257">
    <cfRule type="cellIs" dxfId="3252" priority="1379" operator="equal">
      <formula>"Completed"</formula>
    </cfRule>
    <cfRule type="cellIs" dxfId="3251" priority="1378" operator="equal">
      <formula>"wip"</formula>
    </cfRule>
  </conditionalFormatting>
  <conditionalFormatting sqref="F36:G37">
    <cfRule type="cellIs" dxfId="3250" priority="614" operator="equal">
      <formula>"ROW"</formula>
    </cfRule>
    <cfRule type="cellIs" dxfId="3249" priority="615" operator="equal">
      <formula>"wip"</formula>
    </cfRule>
    <cfRule type="cellIs" dxfId="3248" priority="616" operator="equal">
      <formula>"Completed"</formula>
    </cfRule>
    <cfRule type="cellIs" dxfId="3247" priority="612" operator="equal">
      <formula>"completedw"</formula>
    </cfRule>
    <cfRule type="cellIs" dxfId="3246" priority="613" operator="equal">
      <formula>"HOLD"</formula>
    </cfRule>
  </conditionalFormatting>
  <conditionalFormatting sqref="F267:G268">
    <cfRule type="cellIs" dxfId="3245" priority="1040" operator="equal">
      <formula>"HOLD"</formula>
    </cfRule>
    <cfRule type="cellIs" dxfId="3244" priority="1043" operator="equal">
      <formula>"Completed"</formula>
    </cfRule>
    <cfRule type="cellIs" dxfId="3243" priority="1039" operator="equal">
      <formula>"completedw"</formula>
    </cfRule>
    <cfRule type="cellIs" dxfId="3242" priority="1041" operator="equal">
      <formula>"ROW"</formula>
    </cfRule>
    <cfRule type="cellIs" dxfId="3241" priority="1042" operator="equal">
      <formula>"wip"</formula>
    </cfRule>
  </conditionalFormatting>
  <conditionalFormatting sqref="F289:G290">
    <cfRule type="cellIs" dxfId="3240" priority="899" operator="equal">
      <formula>"Completed"</formula>
    </cfRule>
    <cfRule type="cellIs" dxfId="3239" priority="895" operator="equal">
      <formula>"completedw"</formula>
    </cfRule>
    <cfRule type="cellIs" dxfId="3238" priority="896" operator="equal">
      <formula>"HOLD"</formula>
    </cfRule>
    <cfRule type="cellIs" dxfId="3237" priority="898" operator="equal">
      <formula>"wip"</formula>
    </cfRule>
    <cfRule type="cellIs" dxfId="3236" priority="897" operator="equal">
      <formula>"ROW"</formula>
    </cfRule>
  </conditionalFormatting>
  <conditionalFormatting sqref="F300:H301">
    <cfRule type="cellIs" dxfId="3235" priority="771" operator="equal">
      <formula>"Completed"</formula>
    </cfRule>
    <cfRule type="cellIs" dxfId="3234" priority="767" operator="equal">
      <formula>"completedw"</formula>
    </cfRule>
    <cfRule type="cellIs" dxfId="3233" priority="769" operator="equal">
      <formula>"ROW"</formula>
    </cfRule>
    <cfRule type="cellIs" dxfId="3232" priority="768" operator="equal">
      <formula>"HOLD"</formula>
    </cfRule>
    <cfRule type="cellIs" dxfId="3231" priority="770" operator="equal">
      <formula>"wip"</formula>
    </cfRule>
  </conditionalFormatting>
  <conditionalFormatting sqref="G25:G26">
    <cfRule type="containsText" dxfId="3230" priority="36" operator="containsText" text="Hold">
      <formula>NOT(ISERROR(SEARCH("Hold",G25)))</formula>
    </cfRule>
  </conditionalFormatting>
  <conditionalFormatting sqref="G29">
    <cfRule type="cellIs" dxfId="3229" priority="63" operator="equal">
      <formula>"ROW"</formula>
    </cfRule>
    <cfRule type="cellIs" dxfId="3228" priority="62" operator="equal">
      <formula>"HOLD"</formula>
    </cfRule>
    <cfRule type="cellIs" dxfId="3227" priority="61" operator="equal">
      <formula>"completedw"</formula>
    </cfRule>
  </conditionalFormatting>
  <conditionalFormatting sqref="G36:G37">
    <cfRule type="containsText" dxfId="3226" priority="611" operator="containsText" text="Hold">
      <formula>NOT(ISERROR(SEARCH("Hold",G36)))</formula>
    </cfRule>
  </conditionalFormatting>
  <conditionalFormatting sqref="G47:G48">
    <cfRule type="containsText" dxfId="3225" priority="1222" operator="containsText" text="Hold">
      <formula>NOT(ISERROR(SEARCH("Hold",G47)))</formula>
    </cfRule>
  </conditionalFormatting>
  <conditionalFormatting sqref="G68:G69">
    <cfRule type="containsText" dxfId="3224" priority="1234" operator="containsText" text="Hold">
      <formula>NOT(ISERROR(SEARCH("Hold",G68)))</formula>
    </cfRule>
  </conditionalFormatting>
  <conditionalFormatting sqref="G114:G115">
    <cfRule type="containsText" dxfId="3223" priority="1273" operator="containsText" text="Hold">
      <formula>NOT(ISERROR(SEARCH("Hold",G114)))</formula>
    </cfRule>
  </conditionalFormatting>
  <conditionalFormatting sqref="G126:G127">
    <cfRule type="containsText" dxfId="3222" priority="1258" operator="containsText" text="Hold">
      <formula>NOT(ISERROR(SEARCH("Hold",G126)))</formula>
    </cfRule>
  </conditionalFormatting>
  <conditionalFormatting sqref="G133">
    <cfRule type="cellIs" dxfId="3221" priority="275" operator="equal">
      <formula>"ROW"</formula>
    </cfRule>
    <cfRule type="cellIs" dxfId="3220" priority="274" operator="equal">
      <formula>"HOLD"</formula>
    </cfRule>
    <cfRule type="cellIs" dxfId="3219" priority="273" operator="equal">
      <formula>"completedw"</formula>
    </cfRule>
  </conditionalFormatting>
  <conditionalFormatting sqref="G138:G139">
    <cfRule type="containsText" dxfId="3218" priority="1270" operator="containsText" text="Hold">
      <formula>NOT(ISERROR(SEARCH("Hold",G138)))</formula>
    </cfRule>
  </conditionalFormatting>
  <conditionalFormatting sqref="G161:G162">
    <cfRule type="containsText" dxfId="3217" priority="1171" operator="containsText" text="Hold">
      <formula>NOT(ISERROR(SEARCH("Hold",G161)))</formula>
    </cfRule>
  </conditionalFormatting>
  <conditionalFormatting sqref="G176:G177">
    <cfRule type="cellIs" dxfId="3216" priority="381" operator="equal">
      <formula>"ROW"</formula>
    </cfRule>
    <cfRule type="cellIs" dxfId="3215" priority="380" operator="equal">
      <formula>"HOLD"</formula>
    </cfRule>
    <cfRule type="cellIs" dxfId="3214" priority="379" operator="equal">
      <formula>"completedw"</formula>
    </cfRule>
  </conditionalFormatting>
  <conditionalFormatting sqref="G187">
    <cfRule type="cellIs" dxfId="3213" priority="373" operator="equal">
      <formula>"completedw"</formula>
    </cfRule>
    <cfRule type="cellIs" dxfId="3212" priority="375" operator="equal">
      <formula>"ROW"</formula>
    </cfRule>
    <cfRule type="cellIs" dxfId="3211" priority="374" operator="equal">
      <formula>"HOLD"</formula>
    </cfRule>
  </conditionalFormatting>
  <conditionalFormatting sqref="G194:G195">
    <cfRule type="containsText" dxfId="3210" priority="823" operator="containsText" text="Hold">
      <formula>NOT(ISERROR(SEARCH("Hold",G194)))</formula>
    </cfRule>
  </conditionalFormatting>
  <conditionalFormatting sqref="G204:G205">
    <cfRule type="containsText" dxfId="3209" priority="805" operator="containsText" text="Hold">
      <formula>NOT(ISERROR(SEARCH("Hold",G204)))</formula>
    </cfRule>
  </conditionalFormatting>
  <conditionalFormatting sqref="G208:G209">
    <cfRule type="cellIs" dxfId="3208" priority="256" operator="equal">
      <formula>"HOLD"</formula>
    </cfRule>
    <cfRule type="cellIs" dxfId="3207" priority="257" operator="equal">
      <formula>"ROW"</formula>
    </cfRule>
    <cfRule type="cellIs" dxfId="3206" priority="255" operator="equal">
      <formula>"completedw"</formula>
    </cfRule>
  </conditionalFormatting>
  <conditionalFormatting sqref="G215:G216">
    <cfRule type="containsText" dxfId="3205" priority="1174" operator="containsText" text="Hold">
      <formula>NOT(ISERROR(SEARCH("Hold",G215)))</formula>
    </cfRule>
  </conditionalFormatting>
  <conditionalFormatting sqref="G226:G227">
    <cfRule type="containsText" dxfId="3204" priority="1151" operator="containsText" text="Hold">
      <formula>NOT(ISERROR(SEARCH("Hold",G226)))</formula>
    </cfRule>
  </conditionalFormatting>
  <conditionalFormatting sqref="G237:G238">
    <cfRule type="containsText" dxfId="3203" priority="1146" operator="containsText" text="Hold">
      <formula>NOT(ISERROR(SEARCH("Hold",G237)))</formula>
    </cfRule>
  </conditionalFormatting>
  <conditionalFormatting sqref="G247:G248">
    <cfRule type="containsText" dxfId="3202" priority="1128" operator="containsText" text="Hold">
      <formula>NOT(ISERROR(SEARCH("Hold",G247)))</formula>
    </cfRule>
  </conditionalFormatting>
  <conditionalFormatting sqref="G257:G258">
    <cfRule type="containsText" dxfId="3201" priority="1123" operator="containsText" text="Hold">
      <formula>NOT(ISERROR(SEARCH("Hold",G257)))</formula>
    </cfRule>
  </conditionalFormatting>
  <conditionalFormatting sqref="G267:G268">
    <cfRule type="containsText" dxfId="3200" priority="1038" operator="containsText" text="Hold">
      <formula>NOT(ISERROR(SEARCH("Hold",G267)))</formula>
    </cfRule>
  </conditionalFormatting>
  <conditionalFormatting sqref="G278:G279">
    <cfRule type="containsText" dxfId="3199" priority="1008" operator="containsText" text="Hold">
      <formula>NOT(ISERROR(SEARCH("Hold",G278)))</formula>
    </cfRule>
  </conditionalFormatting>
  <conditionalFormatting sqref="G289:G290">
    <cfRule type="containsText" dxfId="3198" priority="894" operator="containsText" text="Hold">
      <formula>NOT(ISERROR(SEARCH("Hold",G289)))</formula>
    </cfRule>
  </conditionalFormatting>
  <conditionalFormatting sqref="G300:G301">
    <cfRule type="containsText" dxfId="3197" priority="766" operator="containsText" text="Hold">
      <formula>NOT(ISERROR(SEARCH("Hold",G300)))</formula>
    </cfRule>
  </conditionalFormatting>
  <conditionalFormatting sqref="G311:G312">
    <cfRule type="containsText" dxfId="3196" priority="116" operator="containsText" text="Hold">
      <formula>NOT(ISERROR(SEARCH("Hold",G311)))</formula>
    </cfRule>
  </conditionalFormatting>
  <conditionalFormatting sqref="G25:H26">
    <cfRule type="cellIs" dxfId="3195" priority="37" operator="equal">
      <formula>"completedw"</formula>
    </cfRule>
    <cfRule type="cellIs" dxfId="3194" priority="41" operator="equal">
      <formula>"Completed"</formula>
    </cfRule>
    <cfRule type="cellIs" dxfId="3193" priority="40" operator="equal">
      <formula>"wip"</formula>
    </cfRule>
    <cfRule type="cellIs" dxfId="3192" priority="38" operator="equal">
      <formula>"HOLD"</formula>
    </cfRule>
    <cfRule type="cellIs" dxfId="3191" priority="39" operator="equal">
      <formula>"ROW"</formula>
    </cfRule>
  </conditionalFormatting>
  <conditionalFormatting sqref="G47:H48">
    <cfRule type="cellIs" dxfId="3190" priority="1225" operator="equal">
      <formula>"ROW"</formula>
    </cfRule>
    <cfRule type="cellIs" dxfId="3189" priority="1227" operator="equal">
      <formula>"Completed"</formula>
    </cfRule>
    <cfRule type="cellIs" dxfId="3188" priority="1226" operator="equal">
      <formula>"wip"</formula>
    </cfRule>
    <cfRule type="cellIs" dxfId="3187" priority="1224" operator="equal">
      <formula>"HOLD"</formula>
    </cfRule>
    <cfRule type="cellIs" dxfId="3186" priority="1223" operator="equal">
      <formula>"completedw"</formula>
    </cfRule>
  </conditionalFormatting>
  <conditionalFormatting sqref="G68:H69">
    <cfRule type="cellIs" dxfId="3185" priority="1235" operator="equal">
      <formula>"completedw"</formula>
    </cfRule>
    <cfRule type="cellIs" dxfId="3184" priority="1239" operator="equal">
      <formula>"Completed"</formula>
    </cfRule>
    <cfRule type="cellIs" dxfId="3183" priority="1236" operator="equal">
      <formula>"HOLD"</formula>
    </cfRule>
    <cfRule type="cellIs" dxfId="3182" priority="1237" operator="equal">
      <formula>"ROW"</formula>
    </cfRule>
  </conditionalFormatting>
  <conditionalFormatting sqref="G278:H279">
    <cfRule type="cellIs" dxfId="3181" priority="1011" operator="equal">
      <formula>"ROW"</formula>
    </cfRule>
    <cfRule type="cellIs" dxfId="3180" priority="1010" operator="equal">
      <formula>"HOLD"</formula>
    </cfRule>
    <cfRule type="cellIs" dxfId="3179" priority="1013" operator="equal">
      <formula>"Completed"</formula>
    </cfRule>
    <cfRule type="cellIs" dxfId="3178" priority="1009" operator="equal">
      <formula>"completedw"</formula>
    </cfRule>
    <cfRule type="cellIs" dxfId="3177" priority="1012" operator="equal">
      <formula>"wip"</formula>
    </cfRule>
  </conditionalFormatting>
  <conditionalFormatting sqref="G311:H312">
    <cfRule type="cellIs" dxfId="3176" priority="120" operator="equal">
      <formula>"wip"</formula>
    </cfRule>
    <cfRule type="cellIs" dxfId="3175" priority="121" operator="equal">
      <formula>"Completed"</formula>
    </cfRule>
    <cfRule type="cellIs" dxfId="3174" priority="119" operator="equal">
      <formula>"ROW"</formula>
    </cfRule>
    <cfRule type="cellIs" dxfId="3173" priority="117" operator="equal">
      <formula>"completedw"</formula>
    </cfRule>
    <cfRule type="cellIs" dxfId="3172" priority="118" operator="equal">
      <formula>"HOLD"</formula>
    </cfRule>
  </conditionalFormatting>
  <conditionalFormatting sqref="G83:I84">
    <cfRule type="cellIs" dxfId="3171" priority="443" operator="equal">
      <formula>"HOLD"</formula>
    </cfRule>
    <cfRule type="cellIs" dxfId="3170" priority="444" operator="equal">
      <formula>"ROW"</formula>
    </cfRule>
    <cfRule type="cellIs" dxfId="3169" priority="442" operator="equal">
      <formula>"completedw"</formula>
    </cfRule>
  </conditionalFormatting>
  <conditionalFormatting sqref="G106:I107">
    <cfRule type="cellIs" dxfId="3168" priority="428" operator="equal">
      <formula>"HOLD"</formula>
    </cfRule>
    <cfRule type="cellIs" dxfId="3167" priority="427" operator="equal">
      <formula>"completedw"</formula>
    </cfRule>
    <cfRule type="cellIs" dxfId="3166" priority="429" operator="equal">
      <formula>"ROW"</formula>
    </cfRule>
  </conditionalFormatting>
  <conditionalFormatting sqref="G68:AB69">
    <cfRule type="cellIs" dxfId="3165" priority="1238" operator="equal">
      <formula>"wip"</formula>
    </cfRule>
  </conditionalFormatting>
  <conditionalFormatting sqref="H134 J134">
    <cfRule type="cellIs" dxfId="3164" priority="270" operator="equal">
      <formula>"completedw"</formula>
    </cfRule>
    <cfRule type="cellIs" dxfId="3163" priority="271" operator="equal">
      <formula>"HOLD"</formula>
    </cfRule>
    <cfRule type="cellIs" dxfId="3162" priority="272" operator="equal">
      <formula>"ROW"</formula>
    </cfRule>
  </conditionalFormatting>
  <conditionalFormatting sqref="H167">
    <cfRule type="cellIs" dxfId="3161" priority="294" operator="equal">
      <formula>"ROW"</formula>
    </cfRule>
    <cfRule type="cellIs" dxfId="3160" priority="293" operator="equal">
      <formula>"HOLD"</formula>
    </cfRule>
    <cfRule type="cellIs" dxfId="3159" priority="292" operator="equal">
      <formula>"completedw"</formula>
    </cfRule>
  </conditionalFormatting>
  <conditionalFormatting sqref="H172">
    <cfRule type="cellIs" dxfId="3158" priority="1629" operator="equal">
      <formula>"Completed"</formula>
    </cfRule>
    <cfRule type="cellIs" dxfId="3157" priority="1628" operator="equal">
      <formula>"wip"</formula>
    </cfRule>
  </conditionalFormatting>
  <conditionalFormatting sqref="H183">
    <cfRule type="cellIs" dxfId="3156" priority="1601" operator="equal">
      <formula>"Completed"</formula>
    </cfRule>
    <cfRule type="cellIs" dxfId="3155" priority="1600" operator="equal">
      <formula>"wip"</formula>
    </cfRule>
  </conditionalFormatting>
  <conditionalFormatting sqref="H194">
    <cfRule type="cellIs" dxfId="3154" priority="1570" operator="equal">
      <formula>"wip"</formula>
    </cfRule>
    <cfRule type="cellIs" dxfId="3153" priority="1571" operator="equal">
      <formula>"Completed"</formula>
    </cfRule>
  </conditionalFormatting>
  <conditionalFormatting sqref="H204">
    <cfRule type="cellIs" dxfId="3152" priority="1543" operator="equal">
      <formula>"Completed"</formula>
    </cfRule>
    <cfRule type="cellIs" dxfId="3151" priority="1542" operator="equal">
      <formula>"wip"</formula>
    </cfRule>
  </conditionalFormatting>
  <conditionalFormatting sqref="H215">
    <cfRule type="cellIs" dxfId="3150" priority="1515" operator="equal">
      <formula>"Completed"</formula>
    </cfRule>
    <cfRule type="cellIs" dxfId="3149" priority="1514" operator="equal">
      <formula>"wip"</formula>
    </cfRule>
  </conditionalFormatting>
  <conditionalFormatting sqref="H226">
    <cfRule type="cellIs" dxfId="3148" priority="1487" operator="equal">
      <formula>"Completed"</formula>
    </cfRule>
    <cfRule type="cellIs" dxfId="3147" priority="1486" operator="equal">
      <formula>"wip"</formula>
    </cfRule>
  </conditionalFormatting>
  <conditionalFormatting sqref="H237">
    <cfRule type="cellIs" dxfId="3146" priority="1459" operator="equal">
      <formula>"Completed"</formula>
    </cfRule>
    <cfRule type="cellIs" dxfId="3145" priority="1458" operator="equal">
      <formula>"wip"</formula>
    </cfRule>
  </conditionalFormatting>
  <conditionalFormatting sqref="H247">
    <cfRule type="cellIs" dxfId="3144" priority="1405" operator="equal">
      <formula>"Completed"</formula>
    </cfRule>
    <cfRule type="cellIs" dxfId="3143" priority="1404" operator="equal">
      <formula>"wip"</formula>
    </cfRule>
  </conditionalFormatting>
  <conditionalFormatting sqref="H257">
    <cfRule type="cellIs" dxfId="3142" priority="1376" operator="equal">
      <formula>"wip"</formula>
    </cfRule>
    <cfRule type="cellIs" dxfId="3141" priority="1377" operator="equal">
      <formula>"Completed"</formula>
    </cfRule>
  </conditionalFormatting>
  <conditionalFormatting sqref="H36:I37">
    <cfRule type="cellIs" dxfId="3140" priority="621" operator="equal">
      <formula>"wip"</formula>
    </cfRule>
    <cfRule type="cellIs" dxfId="3139" priority="620" operator="equal">
      <formula>"ROW"</formula>
    </cfRule>
    <cfRule type="cellIs" dxfId="3138" priority="619" operator="equal">
      <formula>"HOLD"</formula>
    </cfRule>
    <cfRule type="cellIs" dxfId="3137" priority="618" operator="equal">
      <formula>"completedw"</formula>
    </cfRule>
    <cfRule type="cellIs" dxfId="3136" priority="622" operator="equal">
      <formula>"Completed"</formula>
    </cfRule>
  </conditionalFormatting>
  <conditionalFormatting sqref="H267:I268">
    <cfRule type="cellIs" dxfId="3135" priority="1048" operator="equal">
      <formula>"wip"</formula>
    </cfRule>
    <cfRule type="cellIs" dxfId="3134" priority="1049" operator="equal">
      <formula>"Completed"</formula>
    </cfRule>
    <cfRule type="cellIs" dxfId="3133" priority="1045" operator="equal">
      <formula>"completedw"</formula>
    </cfRule>
    <cfRule type="cellIs" dxfId="3132" priority="1046" operator="equal">
      <formula>"HOLD"</formula>
    </cfRule>
    <cfRule type="cellIs" dxfId="3131" priority="1047" operator="equal">
      <formula>"ROW"</formula>
    </cfRule>
  </conditionalFormatting>
  <conditionalFormatting sqref="H289:I290">
    <cfRule type="cellIs" dxfId="3130" priority="904" operator="equal">
      <formula>"wip"</formula>
    </cfRule>
    <cfRule type="cellIs" dxfId="3129" priority="905" operator="equal">
      <formula>"Completed"</formula>
    </cfRule>
    <cfRule type="cellIs" dxfId="3128" priority="901" operator="equal">
      <formula>"completedw"</formula>
    </cfRule>
    <cfRule type="cellIs" dxfId="3127" priority="902" operator="equal">
      <formula>"HOLD"</formula>
    </cfRule>
    <cfRule type="cellIs" dxfId="3126" priority="903" operator="equal">
      <formula>"ROW"</formula>
    </cfRule>
  </conditionalFormatting>
  <conditionalFormatting sqref="I25:I26">
    <cfRule type="containsText" dxfId="3125" priority="30" operator="containsText" text="Hold">
      <formula>NOT(ISERROR(SEARCH("Hold",I25)))</formula>
    </cfRule>
    <cfRule type="cellIs" dxfId="3124" priority="31" operator="equal">
      <formula>"completedw"</formula>
    </cfRule>
    <cfRule type="cellIs" dxfId="3123" priority="32" operator="equal">
      <formula>"HOLD"</formula>
    </cfRule>
    <cfRule type="cellIs" dxfId="3122" priority="33" operator="equal">
      <formula>"ROW"</formula>
    </cfRule>
    <cfRule type="cellIs" dxfId="3121" priority="34" operator="equal">
      <formula>"wip"</formula>
    </cfRule>
    <cfRule type="cellIs" dxfId="3120" priority="35" operator="equal">
      <formula>"Completed"</formula>
    </cfRule>
  </conditionalFormatting>
  <conditionalFormatting sqref="I36:I37">
    <cfRule type="containsText" dxfId="3119" priority="617" operator="containsText" text="Hold">
      <formula>NOT(ISERROR(SEARCH("Hold",I36)))</formula>
    </cfRule>
  </conditionalFormatting>
  <conditionalFormatting sqref="I47:I48">
    <cfRule type="containsText" dxfId="3118" priority="592" operator="containsText" text="Hold">
      <formula>NOT(ISERROR(SEARCH("Hold",I47)))</formula>
    </cfRule>
  </conditionalFormatting>
  <conditionalFormatting sqref="I68:I69">
    <cfRule type="containsText" dxfId="3117" priority="547" operator="containsText" text="Hold">
      <formula>NOT(ISERROR(SEARCH("Hold",I68)))</formula>
    </cfRule>
    <cfRule type="cellIs" dxfId="3116" priority="549" operator="equal">
      <formula>"HOLD"</formula>
    </cfRule>
    <cfRule type="cellIs" dxfId="3115" priority="550" operator="equal">
      <formula>"ROW"</formula>
    </cfRule>
    <cfRule type="cellIs" dxfId="3114" priority="551" operator="equal">
      <formula>"Completed"</formula>
    </cfRule>
    <cfRule type="cellIs" dxfId="3113" priority="548" operator="equal">
      <formula>"completedw"</formula>
    </cfRule>
  </conditionalFormatting>
  <conditionalFormatting sqref="I90:I91">
    <cfRule type="containsText" dxfId="3112" priority="1180" operator="containsText" text="Hold">
      <formula>NOT(ISERROR(SEARCH("Hold",I90)))</formula>
    </cfRule>
  </conditionalFormatting>
  <conditionalFormatting sqref="I114:I115">
    <cfRule type="containsText" dxfId="3111" priority="1255" operator="containsText" text="Hold">
      <formula>NOT(ISERROR(SEARCH("Hold",I114)))</formula>
    </cfRule>
  </conditionalFormatting>
  <conditionalFormatting sqref="I126:I127">
    <cfRule type="containsText" dxfId="3110" priority="638" operator="containsText" text="Hold">
      <formula>NOT(ISERROR(SEARCH("Hold",I126)))</formula>
    </cfRule>
  </conditionalFormatting>
  <conditionalFormatting sqref="I138:I139">
    <cfRule type="containsText" dxfId="3109" priority="563" operator="containsText" text="Hold">
      <formula>NOT(ISERROR(SEARCH("Hold",I138)))</formula>
    </cfRule>
  </conditionalFormatting>
  <conditionalFormatting sqref="I161:I162">
    <cfRule type="containsText" dxfId="3108" priority="67" operator="containsText" text="Hold">
      <formula>NOT(ISERROR(SEARCH("Hold",I161)))</formula>
    </cfRule>
  </conditionalFormatting>
  <conditionalFormatting sqref="I176:I177">
    <cfRule type="cellIs" dxfId="3107" priority="382" operator="equal">
      <formula>"completedw"</formula>
    </cfRule>
    <cfRule type="cellIs" dxfId="3106" priority="383" operator="equal">
      <formula>"HOLD"</formula>
    </cfRule>
    <cfRule type="cellIs" dxfId="3105" priority="384" operator="equal">
      <formula>"ROW"</formula>
    </cfRule>
  </conditionalFormatting>
  <conditionalFormatting sqref="I194:I195">
    <cfRule type="containsText" dxfId="3104" priority="1267" operator="containsText" text="Hold">
      <formula>NOT(ISERROR(SEARCH("Hold",I194)))</formula>
    </cfRule>
  </conditionalFormatting>
  <conditionalFormatting sqref="I208:I209">
    <cfRule type="cellIs" dxfId="3103" priority="261" operator="equal">
      <formula>"completedw"</formula>
    </cfRule>
    <cfRule type="cellIs" dxfId="3102" priority="262" operator="equal">
      <formula>"HOLD"</formula>
    </cfRule>
    <cfRule type="cellIs" dxfId="3101" priority="263" operator="equal">
      <formula>"ROW"</formula>
    </cfRule>
  </conditionalFormatting>
  <conditionalFormatting sqref="I215:I216">
    <cfRule type="containsText" dxfId="3100" priority="143" operator="containsText" text="Hold">
      <formula>NOT(ISERROR(SEARCH("Hold",I215)))</formula>
    </cfRule>
    <cfRule type="containsText" dxfId="3099" priority="1169" operator="containsText" text="Hold">
      <formula>NOT(ISERROR(SEARCH("Hold",I215)))</formula>
    </cfRule>
  </conditionalFormatting>
  <conditionalFormatting sqref="I226:I227">
    <cfRule type="containsText" dxfId="3098" priority="1152" operator="containsText" text="Hold">
      <formula>NOT(ISERROR(SEARCH("Hold",I226)))</formula>
    </cfRule>
  </conditionalFormatting>
  <conditionalFormatting sqref="I237:I238">
    <cfRule type="containsText" dxfId="3097" priority="1145" operator="containsText" text="Hold">
      <formula>NOT(ISERROR(SEARCH("Hold",I237)))</formula>
    </cfRule>
  </conditionalFormatting>
  <conditionalFormatting sqref="I247:I248">
    <cfRule type="containsText" dxfId="3096" priority="1129" operator="containsText" text="Hold">
      <formula>NOT(ISERROR(SEARCH("Hold",I247)))</formula>
    </cfRule>
  </conditionalFormatting>
  <conditionalFormatting sqref="I257:I258">
    <cfRule type="containsText" dxfId="3095" priority="1122" operator="containsText" text="Hold">
      <formula>NOT(ISERROR(SEARCH("Hold",I257)))</formula>
    </cfRule>
  </conditionalFormatting>
  <conditionalFormatting sqref="I267:I268">
    <cfRule type="containsText" dxfId="3094" priority="1044" operator="containsText" text="Hold">
      <formula>NOT(ISERROR(SEARCH("Hold",I267)))</formula>
    </cfRule>
  </conditionalFormatting>
  <conditionalFormatting sqref="I278:I279">
    <cfRule type="containsText" dxfId="3093" priority="1002" operator="containsText" text="Hold">
      <formula>NOT(ISERROR(SEARCH("Hold",I278)))</formula>
    </cfRule>
  </conditionalFormatting>
  <conditionalFormatting sqref="I289:I290">
    <cfRule type="containsText" dxfId="3092" priority="900" operator="containsText" text="Hold">
      <formula>NOT(ISERROR(SEARCH("Hold",I289)))</formula>
    </cfRule>
  </conditionalFormatting>
  <conditionalFormatting sqref="I300:I301">
    <cfRule type="containsText" dxfId="3091" priority="760" operator="containsText" text="Hold">
      <formula>NOT(ISERROR(SEARCH("Hold",I300)))</formula>
    </cfRule>
  </conditionalFormatting>
  <conditionalFormatting sqref="I311:I312">
    <cfRule type="containsText" dxfId="3090" priority="110" operator="containsText" text="Hold">
      <formula>NOT(ISERROR(SEARCH("Hold",I311)))</formula>
    </cfRule>
  </conditionalFormatting>
  <conditionalFormatting sqref="I278:J279">
    <cfRule type="cellIs" dxfId="3089" priority="1007" operator="equal">
      <formula>"Completed"</formula>
    </cfRule>
    <cfRule type="cellIs" dxfId="3088" priority="1004" operator="equal">
      <formula>"HOLD"</formula>
    </cfRule>
    <cfRule type="cellIs" dxfId="3087" priority="1005" operator="equal">
      <formula>"ROW"</formula>
    </cfRule>
    <cfRule type="cellIs" dxfId="3086" priority="1006" operator="equal">
      <formula>"wip"</formula>
    </cfRule>
    <cfRule type="cellIs" dxfId="3085" priority="1003" operator="equal">
      <formula>"completedw"</formula>
    </cfRule>
  </conditionalFormatting>
  <conditionalFormatting sqref="I300:J301">
    <cfRule type="cellIs" dxfId="3084" priority="765" operator="equal">
      <formula>"Completed"</formula>
    </cfRule>
    <cfRule type="cellIs" dxfId="3083" priority="764" operator="equal">
      <formula>"wip"</formula>
    </cfRule>
    <cfRule type="cellIs" dxfId="3082" priority="763" operator="equal">
      <formula>"ROW"</formula>
    </cfRule>
    <cfRule type="cellIs" dxfId="3081" priority="762" operator="equal">
      <formula>"HOLD"</formula>
    </cfRule>
    <cfRule type="cellIs" dxfId="3080" priority="761" operator="equal">
      <formula>"completedw"</formula>
    </cfRule>
  </conditionalFormatting>
  <conditionalFormatting sqref="I311:J312">
    <cfRule type="cellIs" dxfId="3079" priority="113" operator="equal">
      <formula>"ROW"</formula>
    </cfRule>
    <cfRule type="cellIs" dxfId="3078" priority="111" operator="equal">
      <formula>"completedw"</formula>
    </cfRule>
    <cfRule type="cellIs" dxfId="3077" priority="112" operator="equal">
      <formula>"HOLD"</formula>
    </cfRule>
    <cfRule type="cellIs" dxfId="3076" priority="114" operator="equal">
      <formula>"wip"</formula>
    </cfRule>
    <cfRule type="cellIs" dxfId="3075" priority="115" operator="equal">
      <formula>"Completed"</formula>
    </cfRule>
  </conditionalFormatting>
  <conditionalFormatting sqref="I29:K30">
    <cfRule type="cellIs" dxfId="3074" priority="60" operator="equal">
      <formula>"ROW"</formula>
    </cfRule>
    <cfRule type="cellIs" dxfId="3073" priority="58" operator="equal">
      <formula>"completedw"</formula>
    </cfRule>
    <cfRule type="cellIs" dxfId="3072" priority="59" operator="equal">
      <formula>"HOLD"</formula>
    </cfRule>
  </conditionalFormatting>
  <conditionalFormatting sqref="I219:M220">
    <cfRule type="cellIs" dxfId="3071" priority="200" operator="equal">
      <formula>"ROW"</formula>
    </cfRule>
    <cfRule type="cellIs" dxfId="3070" priority="198" operator="equal">
      <formula>"completedw"</formula>
    </cfRule>
    <cfRule type="cellIs" dxfId="3069" priority="199" operator="equal">
      <formula>"HOLD"</formula>
    </cfRule>
  </conditionalFormatting>
  <conditionalFormatting sqref="J172">
    <cfRule type="cellIs" dxfId="3068" priority="1627" operator="equal">
      <formula>"Completed"</formula>
    </cfRule>
    <cfRule type="cellIs" dxfId="3067" priority="1626" operator="equal">
      <formula>"wip"</formula>
    </cfRule>
  </conditionalFormatting>
  <conditionalFormatting sqref="J183">
    <cfRule type="cellIs" dxfId="3066" priority="1598" operator="equal">
      <formula>"wip"</formula>
    </cfRule>
    <cfRule type="cellIs" dxfId="3065" priority="1599" operator="equal">
      <formula>"Completed"</formula>
    </cfRule>
  </conditionalFormatting>
  <conditionalFormatting sqref="J194">
    <cfRule type="cellIs" dxfId="3064" priority="1568" operator="equal">
      <formula>"wip"</formula>
    </cfRule>
    <cfRule type="cellIs" dxfId="3063" priority="1569" operator="equal">
      <formula>"Completed"</formula>
    </cfRule>
  </conditionalFormatting>
  <conditionalFormatting sqref="J204">
    <cfRule type="cellIs" dxfId="3062" priority="1541" operator="equal">
      <formula>"Completed"</formula>
    </cfRule>
    <cfRule type="cellIs" dxfId="3061" priority="1540" operator="equal">
      <formula>"wip"</formula>
    </cfRule>
  </conditionalFormatting>
  <conditionalFormatting sqref="J215">
    <cfRule type="cellIs" dxfId="3060" priority="1513" operator="equal">
      <formula>"Completed"</formula>
    </cfRule>
    <cfRule type="cellIs" dxfId="3059" priority="1512" operator="equal">
      <formula>"wip"</formula>
    </cfRule>
  </conditionalFormatting>
  <conditionalFormatting sqref="J226">
    <cfRule type="cellIs" dxfId="3058" priority="1485" operator="equal">
      <formula>"Completed"</formula>
    </cfRule>
    <cfRule type="cellIs" dxfId="3057" priority="1484" operator="equal">
      <formula>"wip"</formula>
    </cfRule>
  </conditionalFormatting>
  <conditionalFormatting sqref="J237">
    <cfRule type="cellIs" dxfId="3056" priority="1456" operator="equal">
      <formula>"wip"</formula>
    </cfRule>
    <cfRule type="cellIs" dxfId="3055" priority="1457" operator="equal">
      <formula>"Completed"</formula>
    </cfRule>
  </conditionalFormatting>
  <conditionalFormatting sqref="J247">
    <cfRule type="cellIs" dxfId="3054" priority="1402" operator="equal">
      <formula>"wip"</formula>
    </cfRule>
    <cfRule type="cellIs" dxfId="3053" priority="1403" operator="equal">
      <formula>"Completed"</formula>
    </cfRule>
  </conditionalFormatting>
  <conditionalFormatting sqref="J257">
    <cfRule type="cellIs" dxfId="3052" priority="1375" operator="equal">
      <formula>"Completed"</formula>
    </cfRule>
    <cfRule type="cellIs" dxfId="3051" priority="1374" operator="equal">
      <formula>"wip"</formula>
    </cfRule>
  </conditionalFormatting>
  <conditionalFormatting sqref="J25:K26">
    <cfRule type="cellIs" dxfId="3050" priority="43" operator="equal">
      <formula>"completedw"</formula>
    </cfRule>
    <cfRule type="cellIs" dxfId="3049" priority="44" operator="equal">
      <formula>"HOLD"</formula>
    </cfRule>
    <cfRule type="cellIs" dxfId="3048" priority="45" operator="equal">
      <formula>"ROW"</formula>
    </cfRule>
    <cfRule type="cellIs" dxfId="3047" priority="46" operator="equal">
      <formula>"wip"</formula>
    </cfRule>
    <cfRule type="cellIs" dxfId="3046" priority="47" operator="equal">
      <formula>"Completed"</formula>
    </cfRule>
  </conditionalFormatting>
  <conditionalFormatting sqref="J36:K37">
    <cfRule type="cellIs" dxfId="3045" priority="626" operator="equal">
      <formula>"ROW"</formula>
    </cfRule>
    <cfRule type="cellIs" dxfId="3044" priority="625" operator="equal">
      <formula>"HOLD"</formula>
    </cfRule>
    <cfRule type="cellIs" dxfId="3043" priority="624" operator="equal">
      <formula>"completedw"</formula>
    </cfRule>
    <cfRule type="cellIs" dxfId="3042" priority="628" operator="equal">
      <formula>"Completed"</formula>
    </cfRule>
    <cfRule type="cellIs" dxfId="3041" priority="627" operator="equal">
      <formula>"wip"</formula>
    </cfRule>
  </conditionalFormatting>
  <conditionalFormatting sqref="J267:K268">
    <cfRule type="cellIs" dxfId="3040" priority="1055" operator="equal">
      <formula>"Completed"</formula>
    </cfRule>
    <cfRule type="cellIs" dxfId="3039" priority="1054" operator="equal">
      <formula>"wip"</formula>
    </cfRule>
    <cfRule type="cellIs" dxfId="3038" priority="1053" operator="equal">
      <formula>"ROW"</formula>
    </cfRule>
    <cfRule type="cellIs" dxfId="3037" priority="1052" operator="equal">
      <formula>"HOLD"</formula>
    </cfRule>
    <cfRule type="cellIs" dxfId="3036" priority="1051" operator="equal">
      <formula>"completedw"</formula>
    </cfRule>
  </conditionalFormatting>
  <conditionalFormatting sqref="J289:K290">
    <cfRule type="cellIs" dxfId="3035" priority="908" operator="equal">
      <formula>"HOLD"</formula>
    </cfRule>
    <cfRule type="cellIs" dxfId="3034" priority="911" operator="equal">
      <formula>"Completed"</formula>
    </cfRule>
    <cfRule type="cellIs" dxfId="3033" priority="910" operator="equal">
      <formula>"wip"</formula>
    </cfRule>
    <cfRule type="cellIs" dxfId="3032" priority="907" operator="equal">
      <formula>"completedw"</formula>
    </cfRule>
    <cfRule type="cellIs" dxfId="3031" priority="909" operator="equal">
      <formula>"ROW"</formula>
    </cfRule>
  </conditionalFormatting>
  <conditionalFormatting sqref="J90:L91">
    <cfRule type="cellIs" dxfId="3030" priority="1194" operator="equal">
      <formula>"HOLD"</formula>
    </cfRule>
    <cfRule type="cellIs" dxfId="3029" priority="1197" operator="equal">
      <formula>"Completed"</formula>
    </cfRule>
    <cfRule type="cellIs" dxfId="3028" priority="1195" operator="equal">
      <formula>"ROW"</formula>
    </cfRule>
    <cfRule type="cellIs" dxfId="3027" priority="1193" operator="equal">
      <formula>"completedw"</formula>
    </cfRule>
    <cfRule type="cellIs" dxfId="3026" priority="1196" operator="equal">
      <formula>"wip"</formula>
    </cfRule>
  </conditionalFormatting>
  <conditionalFormatting sqref="J68:AE69">
    <cfRule type="cellIs" dxfId="3025" priority="829" operator="equal">
      <formula>"Completed"</formula>
    </cfRule>
    <cfRule type="cellIs" dxfId="3024" priority="827" operator="equal">
      <formula>"ROW"</formula>
    </cfRule>
    <cfRule type="cellIs" dxfId="3023" priority="825" operator="equal">
      <formula>"completedw"</formula>
    </cfRule>
    <cfRule type="cellIs" dxfId="3022" priority="826" operator="equal">
      <formula>"HOLD"</formula>
    </cfRule>
  </conditionalFormatting>
  <conditionalFormatting sqref="K25:K26">
    <cfRule type="containsText" dxfId="3021" priority="42" operator="containsText" text="Hold">
      <formula>NOT(ISERROR(SEARCH("Hold",K25)))</formula>
    </cfRule>
  </conditionalFormatting>
  <conditionalFormatting sqref="K36:K37">
    <cfRule type="containsText" dxfId="3020" priority="623" operator="containsText" text="Hold">
      <formula>NOT(ISERROR(SEARCH("Hold",K36)))</formula>
    </cfRule>
  </conditionalFormatting>
  <conditionalFormatting sqref="K51">
    <cfRule type="cellIs" dxfId="3019" priority="512" operator="equal">
      <formula>"HOLD"</formula>
    </cfRule>
    <cfRule type="cellIs" dxfId="3018" priority="511" operator="equal">
      <formula>"completedw"</formula>
    </cfRule>
    <cfRule type="cellIs" dxfId="3017" priority="513" operator="equal">
      <formula>"ROW"</formula>
    </cfRule>
  </conditionalFormatting>
  <conditionalFormatting sqref="K61:K62">
    <cfRule type="cellIs" dxfId="3016" priority="487" operator="equal">
      <formula>"completedw"</formula>
    </cfRule>
    <cfRule type="cellIs" dxfId="3015" priority="489" operator="equal">
      <formula>"ROW"</formula>
    </cfRule>
    <cfRule type="cellIs" dxfId="3014" priority="488" operator="equal">
      <formula>"HOLD"</formula>
    </cfRule>
  </conditionalFormatting>
  <conditionalFormatting sqref="K72:K73">
    <cfRule type="cellIs" dxfId="3013" priority="448" operator="equal">
      <formula>"completedw"</formula>
    </cfRule>
    <cfRule type="cellIs" dxfId="3012" priority="449" operator="equal">
      <formula>"HOLD"</formula>
    </cfRule>
    <cfRule type="cellIs" dxfId="3011" priority="450" operator="equal">
      <formula>"ROW"</formula>
    </cfRule>
  </conditionalFormatting>
  <conditionalFormatting sqref="K83:K84">
    <cfRule type="cellIs" dxfId="3010" priority="440" operator="equal">
      <formula>"HOLD"</formula>
    </cfRule>
    <cfRule type="cellIs" dxfId="3009" priority="441" operator="equal">
      <formula>"ROW"</formula>
    </cfRule>
    <cfRule type="cellIs" dxfId="3008" priority="439" operator="equal">
      <formula>"completedw"</formula>
    </cfRule>
  </conditionalFormatting>
  <conditionalFormatting sqref="K90:K91">
    <cfRule type="containsText" dxfId="3007" priority="1192" operator="containsText" text="Hold">
      <formula>NOT(ISERROR(SEARCH("Hold",K90)))</formula>
    </cfRule>
  </conditionalFormatting>
  <conditionalFormatting sqref="K106:K107">
    <cfRule type="cellIs" dxfId="3006" priority="424" operator="equal">
      <formula>"completedw"</formula>
    </cfRule>
    <cfRule type="cellIs" dxfId="3005" priority="425" operator="equal">
      <formula>"HOLD"</formula>
    </cfRule>
    <cfRule type="cellIs" dxfId="3004" priority="426" operator="equal">
      <formula>"ROW"</formula>
    </cfRule>
  </conditionalFormatting>
  <conditionalFormatting sqref="K114:K115">
    <cfRule type="containsText" dxfId="3003" priority="1256" operator="containsText" text="Hold">
      <formula>NOT(ISERROR(SEARCH("Hold",K114)))</formula>
    </cfRule>
  </conditionalFormatting>
  <conditionalFormatting sqref="K118:K119">
    <cfRule type="cellIs" dxfId="3002" priority="420" operator="equal">
      <formula>"ROW"</formula>
    </cfRule>
    <cfRule type="cellIs" dxfId="3001" priority="419" operator="equal">
      <formula>"HOLD"</formula>
    </cfRule>
    <cfRule type="cellIs" dxfId="3000" priority="418" operator="equal">
      <formula>"completedw"</formula>
    </cfRule>
  </conditionalFormatting>
  <conditionalFormatting sqref="K126:K127">
    <cfRule type="containsText" dxfId="2999" priority="20" operator="containsText" text="Hold">
      <formula>NOT(ISERROR(SEARCH("Hold",K126)))</formula>
    </cfRule>
  </conditionalFormatting>
  <conditionalFormatting sqref="K138:K139">
    <cfRule type="containsText" dxfId="2998" priority="562" operator="containsText" text="Hold">
      <formula>NOT(ISERROR(SEARCH("Hold",K138)))</formula>
    </cfRule>
  </conditionalFormatting>
  <conditionalFormatting sqref="K150:K151">
    <cfRule type="containsText" dxfId="2997" priority="1269" operator="containsText" text="Hold">
      <formula>NOT(ISERROR(SEARCH("Hold",K150)))</formula>
    </cfRule>
  </conditionalFormatting>
  <conditionalFormatting sqref="K161:K162">
    <cfRule type="containsText" dxfId="2996" priority="29" operator="containsText" text="Hold">
      <formula>NOT(ISERROR(SEARCH("Hold",K161)))</formula>
    </cfRule>
  </conditionalFormatting>
  <conditionalFormatting sqref="K176:K177">
    <cfRule type="cellIs" dxfId="2995" priority="387" operator="equal">
      <formula>"ROW"</formula>
    </cfRule>
    <cfRule type="cellIs" dxfId="2994" priority="385" operator="equal">
      <formula>"completedw"</formula>
    </cfRule>
    <cfRule type="cellIs" dxfId="2993" priority="386" operator="equal">
      <formula>"HOLD"</formula>
    </cfRule>
  </conditionalFormatting>
  <conditionalFormatting sqref="K183:K184">
    <cfRule type="containsText" dxfId="2992" priority="558" operator="containsText" text="Hold">
      <formula>NOT(ISERROR(SEARCH("Hold",K183)))</formula>
    </cfRule>
  </conditionalFormatting>
  <conditionalFormatting sqref="K194:K195">
    <cfRule type="containsText" dxfId="2991" priority="645" operator="containsText" text="Hold">
      <formula>NOT(ISERROR(SEARCH("Hold",K194)))</formula>
    </cfRule>
  </conditionalFormatting>
  <conditionalFormatting sqref="K208:K209">
    <cfRule type="cellIs" dxfId="2990" priority="244" operator="equal">
      <formula>"HOLD"</formula>
    </cfRule>
    <cfRule type="cellIs" dxfId="2989" priority="245" operator="equal">
      <formula>"ROW"</formula>
    </cfRule>
    <cfRule type="cellIs" dxfId="2988" priority="243" operator="equal">
      <formula>"completedw"</formula>
    </cfRule>
  </conditionalFormatting>
  <conditionalFormatting sqref="K215:K216">
    <cfRule type="containsText" dxfId="2987" priority="1168" operator="containsText" text="Hold">
      <formula>NOT(ISERROR(SEARCH("Hold",K215)))</formula>
    </cfRule>
  </conditionalFormatting>
  <conditionalFormatting sqref="K226:K227">
    <cfRule type="containsText" dxfId="2986" priority="1153" operator="containsText" text="Hold">
      <formula>NOT(ISERROR(SEARCH("Hold",K226)))</formula>
    </cfRule>
  </conditionalFormatting>
  <conditionalFormatting sqref="K237:K238">
    <cfRule type="containsText" dxfId="2985" priority="1170" operator="containsText" text="Hold">
      <formula>NOT(ISERROR(SEARCH("Hold",K237)))</formula>
    </cfRule>
  </conditionalFormatting>
  <conditionalFormatting sqref="K247:K248">
    <cfRule type="containsText" dxfId="2984" priority="1130" operator="containsText" text="Hold">
      <formula>NOT(ISERROR(SEARCH("Hold",K247)))</formula>
    </cfRule>
  </conditionalFormatting>
  <conditionalFormatting sqref="K257:K258">
    <cfRule type="containsText" dxfId="2983" priority="157" operator="containsText" text="Hold">
      <formula>NOT(ISERROR(SEARCH("Hold",K257)))</formula>
    </cfRule>
  </conditionalFormatting>
  <conditionalFormatting sqref="K267:K268">
    <cfRule type="containsText" dxfId="2982" priority="1050" operator="containsText" text="Hold">
      <formula>NOT(ISERROR(SEARCH("Hold",K267)))</formula>
    </cfRule>
  </conditionalFormatting>
  <conditionalFormatting sqref="K278:K279">
    <cfRule type="containsText" dxfId="2981" priority="996" operator="containsText" text="Hold">
      <formula>NOT(ISERROR(SEARCH("Hold",K278)))</formula>
    </cfRule>
  </conditionalFormatting>
  <conditionalFormatting sqref="K289:K290">
    <cfRule type="containsText" dxfId="2980" priority="906" operator="containsText" text="Hold">
      <formula>NOT(ISERROR(SEARCH("Hold",K289)))</formula>
    </cfRule>
  </conditionalFormatting>
  <conditionalFormatting sqref="K300:K301">
    <cfRule type="containsText" dxfId="2979" priority="754" operator="containsText" text="Hold">
      <formula>NOT(ISERROR(SEARCH("Hold",K300)))</formula>
    </cfRule>
  </conditionalFormatting>
  <conditionalFormatting sqref="K311:K312">
    <cfRule type="containsText" dxfId="2978" priority="104" operator="containsText" text="Hold">
      <formula>NOT(ISERROR(SEARCH("Hold",K311)))</formula>
    </cfRule>
  </conditionalFormatting>
  <conditionalFormatting sqref="K278:L279">
    <cfRule type="cellIs" dxfId="2977" priority="997" operator="equal">
      <formula>"completedw"</formula>
    </cfRule>
    <cfRule type="cellIs" dxfId="2976" priority="999" operator="equal">
      <formula>"ROW"</formula>
    </cfRule>
    <cfRule type="cellIs" dxfId="2975" priority="1000" operator="equal">
      <formula>"wip"</formula>
    </cfRule>
    <cfRule type="cellIs" dxfId="2974" priority="1001" operator="equal">
      <formula>"Completed"</formula>
    </cfRule>
    <cfRule type="cellIs" dxfId="2973" priority="998" operator="equal">
      <formula>"HOLD"</formula>
    </cfRule>
  </conditionalFormatting>
  <conditionalFormatting sqref="K300:L301">
    <cfRule type="cellIs" dxfId="2972" priority="759" operator="equal">
      <formula>"Completed"</formula>
    </cfRule>
    <cfRule type="cellIs" dxfId="2971" priority="756" operator="equal">
      <formula>"HOLD"</formula>
    </cfRule>
    <cfRule type="cellIs" dxfId="2970" priority="755" operator="equal">
      <formula>"completedw"</formula>
    </cfRule>
    <cfRule type="cellIs" dxfId="2969" priority="758" operator="equal">
      <formula>"wip"</formula>
    </cfRule>
    <cfRule type="cellIs" dxfId="2968" priority="757" operator="equal">
      <formula>"ROW"</formula>
    </cfRule>
  </conditionalFormatting>
  <conditionalFormatting sqref="K311:L312">
    <cfRule type="cellIs" dxfId="2967" priority="109" operator="equal">
      <formula>"Completed"</formula>
    </cfRule>
    <cfRule type="cellIs" dxfId="2966" priority="107" operator="equal">
      <formula>"ROW"</formula>
    </cfRule>
    <cfRule type="cellIs" dxfId="2965" priority="108" operator="equal">
      <formula>"wip"</formula>
    </cfRule>
    <cfRule type="cellIs" dxfId="2964" priority="105" operator="equal">
      <formula>"completedw"</formula>
    </cfRule>
    <cfRule type="cellIs" dxfId="2963" priority="106" operator="equal">
      <formula>"HOLD"</formula>
    </cfRule>
  </conditionalFormatting>
  <conditionalFormatting sqref="L172">
    <cfRule type="cellIs" dxfId="2962" priority="1624" operator="equal">
      <formula>"wip"</formula>
    </cfRule>
    <cfRule type="cellIs" dxfId="2961" priority="1625" operator="equal">
      <formula>"Completed"</formula>
    </cfRule>
  </conditionalFormatting>
  <conditionalFormatting sqref="L183">
    <cfRule type="cellIs" dxfId="2960" priority="1594" operator="equal">
      <formula>"wip"</formula>
    </cfRule>
    <cfRule type="cellIs" dxfId="2959" priority="1595" operator="equal">
      <formula>"Completed"</formula>
    </cfRule>
  </conditionalFormatting>
  <conditionalFormatting sqref="L194">
    <cfRule type="cellIs" dxfId="2958" priority="1566" operator="equal">
      <formula>"wip"</formula>
    </cfRule>
    <cfRule type="cellIs" dxfId="2957" priority="1567" operator="equal">
      <formula>"Completed"</formula>
    </cfRule>
  </conditionalFormatting>
  <conditionalFormatting sqref="L204">
    <cfRule type="cellIs" dxfId="2956" priority="1539" operator="equal">
      <formula>"Completed"</formula>
    </cfRule>
    <cfRule type="cellIs" dxfId="2955" priority="1538" operator="equal">
      <formula>"wip"</formula>
    </cfRule>
  </conditionalFormatting>
  <conditionalFormatting sqref="L215">
    <cfRule type="cellIs" dxfId="2954" priority="1511" operator="equal">
      <formula>"Completed"</formula>
    </cfRule>
    <cfRule type="cellIs" dxfId="2953" priority="1510" operator="equal">
      <formula>"wip"</formula>
    </cfRule>
  </conditionalFormatting>
  <conditionalFormatting sqref="L226">
    <cfRule type="cellIs" dxfId="2952" priority="1482" operator="equal">
      <formula>"wip"</formula>
    </cfRule>
    <cfRule type="cellIs" dxfId="2951" priority="1483" operator="equal">
      <formula>"Completed"</formula>
    </cfRule>
  </conditionalFormatting>
  <conditionalFormatting sqref="L237">
    <cfRule type="cellIs" dxfId="2950" priority="1455" operator="equal">
      <formula>"Completed"</formula>
    </cfRule>
    <cfRule type="cellIs" dxfId="2949" priority="1454" operator="equal">
      <formula>"wip"</formula>
    </cfRule>
  </conditionalFormatting>
  <conditionalFormatting sqref="L247">
    <cfRule type="cellIs" dxfId="2948" priority="1401" operator="equal">
      <formula>"Completed"</formula>
    </cfRule>
    <cfRule type="cellIs" dxfId="2947" priority="1400" operator="equal">
      <formula>"wip"</formula>
    </cfRule>
  </conditionalFormatting>
  <conditionalFormatting sqref="L257">
    <cfRule type="cellIs" dxfId="2946" priority="1373" operator="equal">
      <formula>"Completed"</formula>
    </cfRule>
    <cfRule type="cellIs" dxfId="2945" priority="1372" operator="equal">
      <formula>"wip"</formula>
    </cfRule>
  </conditionalFormatting>
  <conditionalFormatting sqref="L267:M268">
    <cfRule type="cellIs" dxfId="2944" priority="1060" operator="equal">
      <formula>"wip"</formula>
    </cfRule>
    <cfRule type="cellIs" dxfId="2943" priority="1061" operator="equal">
      <formula>"Completed"</formula>
    </cfRule>
    <cfRule type="cellIs" dxfId="2942" priority="1059" operator="equal">
      <formula>"ROW"</formula>
    </cfRule>
    <cfRule type="cellIs" dxfId="2941" priority="1057" operator="equal">
      <formula>"completedw"</formula>
    </cfRule>
    <cfRule type="cellIs" dxfId="2940" priority="1058" operator="equal">
      <formula>"HOLD"</formula>
    </cfRule>
  </conditionalFormatting>
  <conditionalFormatting sqref="L289:M290">
    <cfRule type="cellIs" dxfId="2939" priority="916" operator="equal">
      <formula>"wip"</formula>
    </cfRule>
    <cfRule type="cellIs" dxfId="2938" priority="914" operator="equal">
      <formula>"HOLD"</formula>
    </cfRule>
    <cfRule type="cellIs" dxfId="2937" priority="917" operator="equal">
      <formula>"Completed"</formula>
    </cfRule>
    <cfRule type="cellIs" dxfId="2936" priority="913" operator="equal">
      <formula>"completedw"</formula>
    </cfRule>
    <cfRule type="cellIs" dxfId="2935" priority="915" operator="equal">
      <formula>"ROW"</formula>
    </cfRule>
  </conditionalFormatting>
  <conditionalFormatting sqref="L36:N37">
    <cfRule type="cellIs" dxfId="2934" priority="796" operator="equal">
      <formula>"Completed"</formula>
    </cfRule>
    <cfRule type="cellIs" dxfId="2933" priority="795" operator="equal">
      <formula>"wip"</formula>
    </cfRule>
    <cfRule type="cellIs" dxfId="2932" priority="792" operator="equal">
      <formula>"completedw"</formula>
    </cfRule>
    <cfRule type="cellIs" dxfId="2931" priority="793" operator="equal">
      <formula>"HOLD"</formula>
    </cfRule>
    <cfRule type="cellIs" dxfId="2930" priority="794" operator="equal">
      <formula>"ROW"</formula>
    </cfRule>
  </conditionalFormatting>
  <conditionalFormatting sqref="L208:N208">
    <cfRule type="cellIs" dxfId="2929" priority="241" operator="equal">
      <formula>"HOLD"</formula>
    </cfRule>
    <cfRule type="cellIs" dxfId="2928" priority="242" operator="equal">
      <formula>"ROW"</formula>
    </cfRule>
    <cfRule type="cellIs" dxfId="2927" priority="240" operator="equal">
      <formula>"completedw"</formula>
    </cfRule>
  </conditionalFormatting>
  <conditionalFormatting sqref="L25:AE25 U14:V14 X14:AC14 L26 N26 P26 R26 T26 V26 X26 Z26 AB26 AD26 B47">
    <cfRule type="cellIs" dxfId="2926" priority="1648" operator="equal">
      <formula>"wip"</formula>
    </cfRule>
  </conditionalFormatting>
  <conditionalFormatting sqref="L25:AE25 U14:V14 X14:AC14 U15 W15 L26 N26 P26 R26 T26 V26 X26 Z26 AB26 AD26 B47">
    <cfRule type="cellIs" dxfId="2925" priority="1649" operator="equal">
      <formula>"Completed"</formula>
    </cfRule>
  </conditionalFormatting>
  <conditionalFormatting sqref="L25:XFD25 C25:F25 S14:XFD14 A1:XFD1 A2:M2 S2:XFD2 A3:XFD9 V10:AI10 AK10:XFD10 A10:H18 T11:XFD13 T15:U15 W15 Y15 AA15 AC15 AE15:XFD15 T16:XFD18 AF19:XFD19 AF20 AL20:XFD21 A21:F21 I21:J21 L21:AF21 A22:XFD24 A25:B26 D26 F26 L26 N26 P26 R26 T26 V26 X26 Z26 AB26 AD26 AF26:XFD26 A27:XFD28 AE29:AE30 A36:B38 AF271:AG271 AI271:XFD271 AF272:XFD295">
    <cfRule type="cellIs" dxfId="2924" priority="1430" operator="equal">
      <formula>"completedw"</formula>
    </cfRule>
    <cfRule type="cellIs" dxfId="2923" priority="1431" operator="equal">
      <formula>"HOLD"</formula>
    </cfRule>
    <cfRule type="cellIs" dxfId="2922" priority="1432" operator="equal">
      <formula>"ROW"</formula>
    </cfRule>
  </conditionalFormatting>
  <conditionalFormatting sqref="M25">
    <cfRule type="containsText" dxfId="2921" priority="216" operator="containsText" text="Hold">
      <formula>NOT(ISERROR(SEARCH("Hold",M25)))</formula>
    </cfRule>
  </conditionalFormatting>
  <conditionalFormatting sqref="M36:M37">
    <cfRule type="containsText" dxfId="2920" priority="791" operator="containsText" text="Hold">
      <formula>NOT(ISERROR(SEARCH("Hold",M36)))</formula>
    </cfRule>
  </conditionalFormatting>
  <conditionalFormatting sqref="M51">
    <cfRule type="cellIs" dxfId="2919" priority="509" operator="equal">
      <formula>"HOLD"</formula>
    </cfRule>
    <cfRule type="cellIs" dxfId="2918" priority="508" operator="equal">
      <formula>"completedw"</formula>
    </cfRule>
    <cfRule type="cellIs" dxfId="2917" priority="510" operator="equal">
      <formula>"ROW"</formula>
    </cfRule>
  </conditionalFormatting>
  <conditionalFormatting sqref="M61:M62">
    <cfRule type="cellIs" dxfId="2916" priority="486" operator="equal">
      <formula>"ROW"</formula>
    </cfRule>
    <cfRule type="cellIs" dxfId="2915" priority="485" operator="equal">
      <formula>"HOLD"</formula>
    </cfRule>
    <cfRule type="cellIs" dxfId="2914" priority="484" operator="equal">
      <formula>"completedw"</formula>
    </cfRule>
  </conditionalFormatting>
  <conditionalFormatting sqref="M72:M73">
    <cfRule type="cellIs" dxfId="2913" priority="453" operator="equal">
      <formula>"ROW"</formula>
    </cfRule>
    <cfRule type="cellIs" dxfId="2912" priority="452" operator="equal">
      <formula>"HOLD"</formula>
    </cfRule>
    <cfRule type="cellIs" dxfId="2911" priority="451" operator="equal">
      <formula>"completedw"</formula>
    </cfRule>
  </conditionalFormatting>
  <conditionalFormatting sqref="M90:M91">
    <cfRule type="containsText" dxfId="2910" priority="1186" operator="containsText" text="Hold">
      <formula>NOT(ISERROR(SEARCH("Hold",M90)))</formula>
    </cfRule>
  </conditionalFormatting>
  <conditionalFormatting sqref="M114:M115">
    <cfRule type="containsText" dxfId="2909" priority="1272" operator="containsText" text="Hold">
      <formula>NOT(ISERROR(SEARCH("Hold",M114)))</formula>
    </cfRule>
  </conditionalFormatting>
  <conditionalFormatting sqref="M126:M127">
    <cfRule type="containsText" dxfId="2908" priority="636" operator="containsText" text="Hold">
      <formula>NOT(ISERROR(SEARCH("Hold",M126)))</formula>
    </cfRule>
  </conditionalFormatting>
  <conditionalFormatting sqref="M138:M139 N32 A47:B49 A51 X52:Z52 AF61:AK63 A64:E64 A83:C84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907" priority="1650" operator="equal">
      <formula>"completedw"</formula>
    </cfRule>
  </conditionalFormatting>
  <conditionalFormatting sqref="M138:M139 N32 A47:B49 A51 X52:Z52 AF61:AK63 A64:E64 A83:C84 AF85:AK85 A86:C86 X86:AK86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906" priority="1652" operator="equal">
      <formula>"ROW"</formula>
    </cfRule>
    <cfRule type="cellIs" dxfId="2905" priority="1651" operator="equal">
      <formula>"HOLD"</formula>
    </cfRule>
  </conditionalFormatting>
  <conditionalFormatting sqref="M138:M139">
    <cfRule type="containsText" dxfId="2904" priority="183" operator="containsText" text="Hold">
      <formula>NOT(ISERROR(SEARCH("Hold",M138)))</formula>
    </cfRule>
  </conditionalFormatting>
  <conditionalFormatting sqref="M150:M151">
    <cfRule type="containsText" dxfId="2903" priority="1250" operator="containsText" text="Hold">
      <formula>NOT(ISERROR(SEARCH("Hold",M150)))</formula>
    </cfRule>
  </conditionalFormatting>
  <conditionalFormatting sqref="M161:M162">
    <cfRule type="containsText" dxfId="2902" priority="536" operator="containsText" text="Hold">
      <formula>NOT(ISERROR(SEARCH("Hold",M161)))</formula>
    </cfRule>
  </conditionalFormatting>
  <conditionalFormatting sqref="M176:M177">
    <cfRule type="cellIs" dxfId="2901" priority="389" operator="equal">
      <formula>"HOLD"</formula>
    </cfRule>
    <cfRule type="cellIs" dxfId="2900" priority="390" operator="equal">
      <formula>"ROW"</formula>
    </cfRule>
    <cfRule type="cellIs" dxfId="2899" priority="388" operator="equal">
      <formula>"completedw"</formula>
    </cfRule>
  </conditionalFormatting>
  <conditionalFormatting sqref="M179:M184">
    <cfRule type="cellIs" dxfId="2898" priority="554" operator="equal">
      <formula>"HOLD"</formula>
    </cfRule>
    <cfRule type="cellIs" dxfId="2897" priority="553" operator="equal">
      <formula>"completedw"</formula>
    </cfRule>
    <cfRule type="cellIs" dxfId="2896" priority="555" operator="equal">
      <formula>"ROW"</formula>
    </cfRule>
  </conditionalFormatting>
  <conditionalFormatting sqref="M183:M184">
    <cfRule type="containsText" dxfId="2895" priority="552" operator="containsText" text="Hold">
      <formula>NOT(ISERROR(SEARCH("Hold",M183)))</formula>
    </cfRule>
    <cfRule type="cellIs" dxfId="2894" priority="557" operator="equal">
      <formula>"Completed"</formula>
    </cfRule>
    <cfRule type="cellIs" dxfId="2893" priority="556" operator="equal">
      <formula>"wip"</formula>
    </cfRule>
  </conditionalFormatting>
  <conditionalFormatting sqref="M188">
    <cfRule type="cellIs" dxfId="2892" priority="797" operator="equal">
      <formula>"completedw"</formula>
    </cfRule>
    <cfRule type="cellIs" dxfId="2891" priority="798" operator="equal">
      <formula>"HOLD"</formula>
    </cfRule>
    <cfRule type="cellIs" dxfId="2890" priority="799" operator="equal">
      <formula>"ROW"</formula>
    </cfRule>
  </conditionalFormatting>
  <conditionalFormatting sqref="M194:M195">
    <cfRule type="containsText" dxfId="2889" priority="644" operator="containsText" text="Hold">
      <formula>NOT(ISERROR(SEARCH("Hold",M194)))</formula>
    </cfRule>
  </conditionalFormatting>
  <conditionalFormatting sqref="M215:M216">
    <cfRule type="containsText" dxfId="2888" priority="1167" operator="containsText" text="Hold">
      <formula>NOT(ISERROR(SEARCH("Hold",M215)))</formula>
    </cfRule>
  </conditionalFormatting>
  <conditionalFormatting sqref="M226:M227">
    <cfRule type="containsText" dxfId="2887" priority="1154" operator="containsText" text="Hold">
      <formula>NOT(ISERROR(SEARCH("Hold",M226)))</formula>
    </cfRule>
  </conditionalFormatting>
  <conditionalFormatting sqref="M237:M238">
    <cfRule type="containsText" dxfId="2886" priority="1144" operator="containsText" text="Hold">
      <formula>NOT(ISERROR(SEARCH("Hold",M237)))</formula>
    </cfRule>
  </conditionalFormatting>
  <conditionalFormatting sqref="M247:M248">
    <cfRule type="containsText" dxfId="2885" priority="1131" operator="containsText" text="Hold">
      <formula>NOT(ISERROR(SEARCH("Hold",M247)))</formula>
    </cfRule>
  </conditionalFormatting>
  <conditionalFormatting sqref="M257:M258">
    <cfRule type="containsText" dxfId="2884" priority="1121" operator="containsText" text="Hold">
      <formula>NOT(ISERROR(SEARCH("Hold",M257)))</formula>
    </cfRule>
  </conditionalFormatting>
  <conditionalFormatting sqref="M267:M268">
    <cfRule type="containsText" dxfId="2883" priority="1056" operator="containsText" text="Hold">
      <formula>NOT(ISERROR(SEARCH("Hold",M267)))</formula>
    </cfRule>
  </conditionalFormatting>
  <conditionalFormatting sqref="M278:M279">
    <cfRule type="containsText" dxfId="2882" priority="990" operator="containsText" text="Hold">
      <formula>NOT(ISERROR(SEARCH("Hold",M278)))</formula>
    </cfRule>
  </conditionalFormatting>
  <conditionalFormatting sqref="M289:M290">
    <cfRule type="containsText" dxfId="2881" priority="912" operator="containsText" text="Hold">
      <formula>NOT(ISERROR(SEARCH("Hold",M289)))</formula>
    </cfRule>
  </conditionalFormatting>
  <conditionalFormatting sqref="M300:M301">
    <cfRule type="containsText" dxfId="2880" priority="748" operator="containsText" text="Hold">
      <formula>NOT(ISERROR(SEARCH("Hold",M300)))</formula>
    </cfRule>
  </conditionalFormatting>
  <conditionalFormatting sqref="M311:M312">
    <cfRule type="containsText" dxfId="2879" priority="98" operator="containsText" text="Hold">
      <formula>NOT(ISERROR(SEARCH("Hold",M311)))</formula>
    </cfRule>
  </conditionalFormatting>
  <conditionalFormatting sqref="M90:N91">
    <cfRule type="cellIs" dxfId="2878" priority="1187" operator="equal">
      <formula>"completedw"</formula>
    </cfRule>
    <cfRule type="cellIs" dxfId="2877" priority="1188" operator="equal">
      <formula>"HOLD"</formula>
    </cfRule>
    <cfRule type="cellIs" dxfId="2876" priority="1189" operator="equal">
      <formula>"ROW"</formula>
    </cfRule>
    <cfRule type="cellIs" dxfId="2875" priority="1190" operator="equal">
      <formula>"wip"</formula>
    </cfRule>
    <cfRule type="cellIs" dxfId="2874" priority="1191" operator="equal">
      <formula>"Completed"</formula>
    </cfRule>
  </conditionalFormatting>
  <conditionalFormatting sqref="M311:N312">
    <cfRule type="cellIs" dxfId="2873" priority="103" operator="equal">
      <formula>"Completed"</formula>
    </cfRule>
    <cfRule type="cellIs" dxfId="2872" priority="102" operator="equal">
      <formula>"wip"</formula>
    </cfRule>
    <cfRule type="cellIs" dxfId="2871" priority="101" operator="equal">
      <formula>"ROW"</formula>
    </cfRule>
    <cfRule type="cellIs" dxfId="2870" priority="100" operator="equal">
      <formula>"HOLD"</formula>
    </cfRule>
    <cfRule type="cellIs" dxfId="2869" priority="99" operator="equal">
      <formula>"completedw"</formula>
    </cfRule>
  </conditionalFormatting>
  <conditionalFormatting sqref="M278:P279">
    <cfRule type="cellIs" dxfId="2868" priority="991" operator="equal">
      <formula>"completedw"</formula>
    </cfRule>
    <cfRule type="cellIs" dxfId="2867" priority="993" operator="equal">
      <formula>"ROW"</formula>
    </cfRule>
    <cfRule type="cellIs" dxfId="2866" priority="992" operator="equal">
      <formula>"HOLD"</formula>
    </cfRule>
    <cfRule type="cellIs" dxfId="2865" priority="994" operator="equal">
      <formula>"wip"</formula>
    </cfRule>
    <cfRule type="cellIs" dxfId="2864" priority="995" operator="equal">
      <formula>"Completed"</formula>
    </cfRule>
  </conditionalFormatting>
  <conditionalFormatting sqref="M300:P301">
    <cfRule type="cellIs" dxfId="2863" priority="753" operator="equal">
      <formula>"Completed"</formula>
    </cfRule>
    <cfRule type="cellIs" dxfId="2862" priority="752" operator="equal">
      <formula>"wip"</formula>
    </cfRule>
    <cfRule type="cellIs" dxfId="2861" priority="751" operator="equal">
      <formula>"ROW"</formula>
    </cfRule>
    <cfRule type="cellIs" dxfId="2860" priority="750" operator="equal">
      <formula>"HOLD"</formula>
    </cfRule>
    <cfRule type="cellIs" dxfId="2859" priority="749" operator="equal">
      <formula>"completedw"</formula>
    </cfRule>
  </conditionalFormatting>
  <conditionalFormatting sqref="M106:Q107">
    <cfRule type="cellIs" dxfId="2858" priority="128" operator="equal">
      <formula>"completedw"</formula>
    </cfRule>
    <cfRule type="cellIs" dxfId="2857" priority="130" operator="equal">
      <formula>"ROW"</formula>
    </cfRule>
    <cfRule type="cellIs" dxfId="2856" priority="129" operator="equal">
      <formula>"HOLD"</formula>
    </cfRule>
  </conditionalFormatting>
  <conditionalFormatting sqref="N172">
    <cfRule type="cellIs" dxfId="2855" priority="1623" operator="equal">
      <formula>"Completed"</formula>
    </cfRule>
    <cfRule type="cellIs" dxfId="2854" priority="1622" operator="equal">
      <formula>"wip"</formula>
    </cfRule>
  </conditionalFormatting>
  <conditionalFormatting sqref="N183">
    <cfRule type="cellIs" dxfId="2853" priority="1596" operator="equal">
      <formula>"wip"</formula>
    </cfRule>
    <cfRule type="cellIs" dxfId="2852" priority="1597" operator="equal">
      <formula>"Completed"</formula>
    </cfRule>
  </conditionalFormatting>
  <conditionalFormatting sqref="N194">
    <cfRule type="cellIs" dxfId="2851" priority="1564" operator="equal">
      <formula>"wip"</formula>
    </cfRule>
    <cfRule type="cellIs" dxfId="2850" priority="1565" operator="equal">
      <formula>"Completed"</formula>
    </cfRule>
  </conditionalFormatting>
  <conditionalFormatting sqref="N204">
    <cfRule type="cellIs" dxfId="2849" priority="1537" operator="equal">
      <formula>"Completed"</formula>
    </cfRule>
    <cfRule type="cellIs" dxfId="2848" priority="1536" operator="equal">
      <formula>"wip"</formula>
    </cfRule>
  </conditionalFormatting>
  <conditionalFormatting sqref="N215">
    <cfRule type="cellIs" dxfId="2847" priority="1508" operator="equal">
      <formula>"wip"</formula>
    </cfRule>
    <cfRule type="cellIs" dxfId="2846" priority="1509" operator="equal">
      <formula>"Completed"</formula>
    </cfRule>
  </conditionalFormatting>
  <conditionalFormatting sqref="N226">
    <cfRule type="cellIs" dxfId="2845" priority="1481" operator="equal">
      <formula>"Completed"</formula>
    </cfRule>
    <cfRule type="cellIs" dxfId="2844" priority="1480" operator="equal">
      <formula>"wip"</formula>
    </cfRule>
  </conditionalFormatting>
  <conditionalFormatting sqref="N237">
    <cfRule type="cellIs" dxfId="2843" priority="1453" operator="equal">
      <formula>"Completed"</formula>
    </cfRule>
    <cfRule type="cellIs" dxfId="2842" priority="1452" operator="equal">
      <formula>"wip"</formula>
    </cfRule>
  </conditionalFormatting>
  <conditionalFormatting sqref="N247">
    <cfRule type="cellIs" dxfId="2841" priority="1399" operator="equal">
      <formula>"Completed"</formula>
    </cfRule>
    <cfRule type="cellIs" dxfId="2840" priority="1398" operator="equal">
      <formula>"wip"</formula>
    </cfRule>
  </conditionalFormatting>
  <conditionalFormatting sqref="N257">
    <cfRule type="cellIs" dxfId="2839" priority="1371" operator="equal">
      <formula>"Completed"</formula>
    </cfRule>
    <cfRule type="cellIs" dxfId="2838" priority="1370" operator="equal">
      <formula>"wip"</formula>
    </cfRule>
  </conditionalFormatting>
  <conditionalFormatting sqref="N267:O267">
    <cfRule type="cellIs" dxfId="2837" priority="1067" operator="equal">
      <formula>"Completed"</formula>
    </cfRule>
    <cfRule type="cellIs" dxfId="2836" priority="1065" operator="equal">
      <formula>"ROW"</formula>
    </cfRule>
    <cfRule type="cellIs" dxfId="2835" priority="1064" operator="equal">
      <formula>"HOLD"</formula>
    </cfRule>
    <cfRule type="cellIs" dxfId="2834" priority="1063" operator="equal">
      <formula>"completedw"</formula>
    </cfRule>
    <cfRule type="cellIs" dxfId="2833" priority="1066" operator="equal">
      <formula>"wip"</formula>
    </cfRule>
  </conditionalFormatting>
  <conditionalFormatting sqref="N289:O289">
    <cfRule type="cellIs" dxfId="2832" priority="923" operator="equal">
      <formula>"Completed"</formula>
    </cfRule>
    <cfRule type="cellIs" dxfId="2831" priority="922" operator="equal">
      <formula>"wip"</formula>
    </cfRule>
    <cfRule type="cellIs" dxfId="2830" priority="919" operator="equal">
      <formula>"completedw"</formula>
    </cfRule>
    <cfRule type="cellIs" dxfId="2829" priority="920" operator="equal">
      <formula>"HOLD"</formula>
    </cfRule>
    <cfRule type="cellIs" dxfId="2828" priority="921" operator="equal">
      <formula>"ROW"</formula>
    </cfRule>
  </conditionalFormatting>
  <conditionalFormatting sqref="O29:O30">
    <cfRule type="cellIs" dxfId="2827" priority="802" operator="equal">
      <formula>"HOLD"</formula>
    </cfRule>
    <cfRule type="cellIs" dxfId="2826" priority="803" operator="equal">
      <formula>"ROW"</formula>
    </cfRule>
    <cfRule type="cellIs" dxfId="2825" priority="801" operator="equal">
      <formula>"completedw"</formula>
    </cfRule>
  </conditionalFormatting>
  <conditionalFormatting sqref="O215:O216">
    <cfRule type="containsText" dxfId="2824" priority="3" operator="containsText" text="Hold">
      <formula>NOT(ISERROR(SEARCH("Hold",O215)))</formula>
    </cfRule>
  </conditionalFormatting>
  <conditionalFormatting sqref="O267">
    <cfRule type="containsText" dxfId="2823" priority="1062" operator="containsText" text="Hold">
      <formula>NOT(ISERROR(SEARCH("Hold",O267)))</formula>
    </cfRule>
  </conditionalFormatting>
  <conditionalFormatting sqref="O289">
    <cfRule type="containsText" dxfId="2822" priority="918" operator="containsText" text="Hold">
      <formula>NOT(ISERROR(SEARCH("Hold",O289)))</formula>
    </cfRule>
  </conditionalFormatting>
  <conditionalFormatting sqref="O36:Q37">
    <cfRule type="cellIs" dxfId="2821" priority="176" operator="equal">
      <formula>"HOLD"</formula>
    </cfRule>
    <cfRule type="cellIs" dxfId="2820" priority="175" operator="equal">
      <formula>"completedw"</formula>
    </cfRule>
    <cfRule type="cellIs" dxfId="2819" priority="179" operator="equal">
      <formula>"Completed"</formula>
    </cfRule>
    <cfRule type="containsText" dxfId="2818" priority="174" operator="containsText" text="Hold">
      <formula>NOT(ISERROR(SEARCH("Hold",O36)))</formula>
    </cfRule>
    <cfRule type="cellIs" dxfId="2817" priority="178" operator="equal">
      <formula>"wip"</formula>
    </cfRule>
    <cfRule type="cellIs" dxfId="2816" priority="177" operator="equal">
      <formula>"ROW"</formula>
    </cfRule>
  </conditionalFormatting>
  <conditionalFormatting sqref="O72:Q73">
    <cfRule type="cellIs" dxfId="2815" priority="456" operator="equal">
      <formula>"ROW"</formula>
    </cfRule>
    <cfRule type="cellIs" dxfId="2814" priority="455" operator="equal">
      <formula>"HOLD"</formula>
    </cfRule>
    <cfRule type="cellIs" dxfId="2813" priority="454" operator="equal">
      <formula>"completedw"</formula>
    </cfRule>
  </conditionalFormatting>
  <conditionalFormatting sqref="O90:Q91">
    <cfRule type="cellIs" dxfId="2812" priority="26" operator="equal">
      <formula>"wip"</formula>
    </cfRule>
    <cfRule type="cellIs" dxfId="2811" priority="24" operator="equal">
      <formula>"HOLD"</formula>
    </cfRule>
    <cfRule type="cellIs" dxfId="2810" priority="23" operator="equal">
      <formula>"completedw"</formula>
    </cfRule>
    <cfRule type="cellIs" dxfId="2809" priority="25" operator="equal">
      <formula>"ROW"</formula>
    </cfRule>
    <cfRule type="containsText" dxfId="2808" priority="22" operator="containsText" text="Hold">
      <formula>NOT(ISERROR(SEARCH("Hold",O90)))</formula>
    </cfRule>
    <cfRule type="cellIs" dxfId="2807" priority="27" operator="equal">
      <formula>"Completed"</formula>
    </cfRule>
  </conditionalFormatting>
  <conditionalFormatting sqref="O114:Q115 O161:P162 O215:Q216 O226:Q227 O237:Q238 O257:Q258 O247:Q248 O79:Q80 O102:Q103 C126:C127 O150:Q151 O268:P268 O278:Q279 O290:P290">
    <cfRule type="containsText" dxfId="2806" priority="800" operator="containsText" text="Hold">
      <formula>NOT(ISERROR(SEARCH("Hold",C79)))</formula>
    </cfRule>
  </conditionalFormatting>
  <conditionalFormatting sqref="O126:Q127">
    <cfRule type="containsText" dxfId="2805" priority="635" operator="containsText" text="Hold">
      <formula>NOT(ISERROR(SEARCH("Hold",O126)))</formula>
    </cfRule>
  </conditionalFormatting>
  <conditionalFormatting sqref="O138:Q139">
    <cfRule type="containsText" dxfId="2804" priority="640" operator="containsText" text="Hold">
      <formula>NOT(ISERROR(SEARCH("Hold",O138)))</formula>
    </cfRule>
  </conditionalFormatting>
  <conditionalFormatting sqref="O187:Q187">
    <cfRule type="cellIs" dxfId="2803" priority="372" operator="equal">
      <formula>"ROW"</formula>
    </cfRule>
    <cfRule type="cellIs" dxfId="2802" priority="371" operator="equal">
      <formula>"HOLD"</formula>
    </cfRule>
    <cfRule type="cellIs" dxfId="2801" priority="370" operator="equal">
      <formula>"completedw"</formula>
    </cfRule>
  </conditionalFormatting>
  <conditionalFormatting sqref="O194:Q195">
    <cfRule type="containsText" dxfId="2800" priority="643" operator="containsText" text="Hold">
      <formula>NOT(ISERROR(SEARCH("Hold",O194)))</formula>
    </cfRule>
  </conditionalFormatting>
  <conditionalFormatting sqref="O300:Q301">
    <cfRule type="containsText" dxfId="2799" priority="742" operator="containsText" text="Hold">
      <formula>NOT(ISERROR(SEARCH("Hold",O300)))</formula>
    </cfRule>
  </conditionalFormatting>
  <conditionalFormatting sqref="O311:Q312">
    <cfRule type="containsText" dxfId="2798" priority="92" operator="containsText" text="Hold">
      <formula>NOT(ISERROR(SEARCH("Hold",O311)))</formula>
    </cfRule>
  </conditionalFormatting>
  <conditionalFormatting sqref="O311:R312">
    <cfRule type="cellIs" dxfId="2797" priority="95" operator="equal">
      <formula>"ROW"</formula>
    </cfRule>
    <cfRule type="cellIs" dxfId="2796" priority="97" operator="equal">
      <formula>"Completed"</formula>
    </cfRule>
    <cfRule type="cellIs" dxfId="2795" priority="96" operator="equal">
      <formula>"wip"</formula>
    </cfRule>
    <cfRule type="cellIs" dxfId="2794" priority="93" operator="equal">
      <formula>"completedw"</formula>
    </cfRule>
    <cfRule type="cellIs" dxfId="2793" priority="94" operator="equal">
      <formula>"HOLD"</formula>
    </cfRule>
  </conditionalFormatting>
  <conditionalFormatting sqref="O208:S209">
    <cfRule type="cellIs" dxfId="2792" priority="239" operator="equal">
      <formula>"ROW"</formula>
    </cfRule>
    <cfRule type="cellIs" dxfId="2791" priority="238" operator="equal">
      <formula>"HOLD"</formula>
    </cfRule>
    <cfRule type="cellIs" dxfId="2790" priority="237" operator="equal">
      <formula>"completedw"</formula>
    </cfRule>
  </conditionalFormatting>
  <conditionalFormatting sqref="O61:W62">
    <cfRule type="cellIs" dxfId="2789" priority="136" operator="equal">
      <formula>"ROW"</formula>
    </cfRule>
    <cfRule type="cellIs" dxfId="2788" priority="135" operator="equal">
      <formula>"HOLD"</formula>
    </cfRule>
    <cfRule type="cellIs" dxfId="2787" priority="134" operator="equal">
      <formula>"completedw"</formula>
    </cfRule>
  </conditionalFormatting>
  <conditionalFormatting sqref="O176:W177">
    <cfRule type="cellIs" dxfId="2786" priority="391" operator="equal">
      <formula>"completedw"</formula>
    </cfRule>
    <cfRule type="cellIs" dxfId="2785" priority="392" operator="equal">
      <formula>"HOLD"</formula>
    </cfRule>
    <cfRule type="cellIs" dxfId="2784" priority="393" operator="equal">
      <formula>"ROW"</formula>
    </cfRule>
  </conditionalFormatting>
  <conditionalFormatting sqref="P172">
    <cfRule type="cellIs" dxfId="2783" priority="1620" operator="equal">
      <formula>"wip"</formula>
    </cfRule>
    <cfRule type="cellIs" dxfId="2782" priority="1621" operator="equal">
      <formula>"Completed"</formula>
    </cfRule>
  </conditionalFormatting>
  <conditionalFormatting sqref="P183">
    <cfRule type="cellIs" dxfId="2781" priority="1593" operator="equal">
      <formula>"Completed"</formula>
    </cfRule>
    <cfRule type="cellIs" dxfId="2780" priority="1592" operator="equal">
      <formula>"wip"</formula>
    </cfRule>
  </conditionalFormatting>
  <conditionalFormatting sqref="P194">
    <cfRule type="cellIs" dxfId="2779" priority="1562" operator="equal">
      <formula>"wip"</formula>
    </cfRule>
    <cfRule type="cellIs" dxfId="2778" priority="1563" operator="equal">
      <formula>"Completed"</formula>
    </cfRule>
  </conditionalFormatting>
  <conditionalFormatting sqref="P204">
    <cfRule type="cellIs" dxfId="2777" priority="1534" operator="equal">
      <formula>"wip"</formula>
    </cfRule>
    <cfRule type="cellIs" dxfId="2776" priority="1535" operator="equal">
      <formula>"Completed"</formula>
    </cfRule>
  </conditionalFormatting>
  <conditionalFormatting sqref="P215">
    <cfRule type="cellIs" dxfId="2775" priority="1506" operator="equal">
      <formula>"wip"</formula>
    </cfRule>
    <cfRule type="cellIs" dxfId="2774" priority="1507" operator="equal">
      <formula>"Completed"</formula>
    </cfRule>
  </conditionalFormatting>
  <conditionalFormatting sqref="P226">
    <cfRule type="cellIs" dxfId="2773" priority="1478" operator="equal">
      <formula>"wip"</formula>
    </cfRule>
    <cfRule type="cellIs" dxfId="2772" priority="1479" operator="equal">
      <formula>"Completed"</formula>
    </cfRule>
  </conditionalFormatting>
  <conditionalFormatting sqref="P237">
    <cfRule type="cellIs" dxfId="2771" priority="1450" operator="equal">
      <formula>"wip"</formula>
    </cfRule>
    <cfRule type="cellIs" dxfId="2770" priority="1451" operator="equal">
      <formula>"Completed"</formula>
    </cfRule>
  </conditionalFormatting>
  <conditionalFormatting sqref="P247">
    <cfRule type="cellIs" dxfId="2769" priority="1396" operator="equal">
      <formula>"wip"</formula>
    </cfRule>
    <cfRule type="cellIs" dxfId="2768" priority="1397" operator="equal">
      <formula>"Completed"</formula>
    </cfRule>
  </conditionalFormatting>
  <conditionalFormatting sqref="P257">
    <cfRule type="cellIs" dxfId="2767" priority="1369" operator="equal">
      <formula>"Completed"</formula>
    </cfRule>
    <cfRule type="cellIs" dxfId="2766" priority="1368" operator="equal">
      <formula>"wip"</formula>
    </cfRule>
  </conditionalFormatting>
  <conditionalFormatting sqref="P267">
    <cfRule type="cellIs" dxfId="2765" priority="170" operator="equal">
      <formula>"HOLD"</formula>
    </cfRule>
    <cfRule type="cellIs" dxfId="2764" priority="172" operator="equal">
      <formula>"wip"</formula>
    </cfRule>
    <cfRule type="cellIs" dxfId="2763" priority="173" operator="equal">
      <formula>"Completed"</formula>
    </cfRule>
    <cfRule type="cellIs" dxfId="2762" priority="171" operator="equal">
      <formula>"ROW"</formula>
    </cfRule>
    <cfRule type="cellIs" dxfId="2761" priority="169" operator="equal">
      <formula>"completedw"</formula>
    </cfRule>
  </conditionalFormatting>
  <conditionalFormatting sqref="P289">
    <cfRule type="cellIs" dxfId="2760" priority="165" operator="equal">
      <formula>"HOLD"</formula>
    </cfRule>
    <cfRule type="cellIs" dxfId="2759" priority="168" operator="equal">
      <formula>"Completed"</formula>
    </cfRule>
    <cfRule type="cellIs" dxfId="2758" priority="167" operator="equal">
      <formula>"wip"</formula>
    </cfRule>
    <cfRule type="cellIs" dxfId="2757" priority="166" operator="equal">
      <formula>"ROW"</formula>
    </cfRule>
    <cfRule type="cellIs" dxfId="2756" priority="164" operator="equal">
      <formula>"completedw"</formula>
    </cfRule>
  </conditionalFormatting>
  <conditionalFormatting sqref="Q161:Q162">
    <cfRule type="containsText" dxfId="2755" priority="535" operator="containsText" text="Hold">
      <formula>NOT(ISERROR(SEARCH("Hold",Q161)))</formula>
    </cfRule>
  </conditionalFormatting>
  <conditionalFormatting sqref="Q215:Q216">
    <cfRule type="containsText" dxfId="2754" priority="1" operator="containsText" text="Hold">
      <formula>NOT(ISERROR(SEARCH("Hold",Q215)))</formula>
    </cfRule>
  </conditionalFormatting>
  <conditionalFormatting sqref="Q267:Q268">
    <cfRule type="containsText" dxfId="2753" priority="1068" operator="containsText" text="Hold">
      <formula>NOT(ISERROR(SEARCH("Hold",Q267)))</formula>
    </cfRule>
  </conditionalFormatting>
  <conditionalFormatting sqref="Q289:Q290">
    <cfRule type="containsText" dxfId="2752" priority="924" operator="containsText" text="Hold">
      <formula>NOT(ISERROR(SEARCH("Hold",Q289)))</formula>
    </cfRule>
  </conditionalFormatting>
  <conditionalFormatting sqref="Q278:R279">
    <cfRule type="cellIs" dxfId="2751" priority="989" operator="equal">
      <formula>"Completed"</formula>
    </cfRule>
    <cfRule type="cellIs" dxfId="2750" priority="985" operator="equal">
      <formula>"completedw"</formula>
    </cfRule>
    <cfRule type="cellIs" dxfId="2749" priority="986" operator="equal">
      <formula>"HOLD"</formula>
    </cfRule>
    <cfRule type="cellIs" dxfId="2748" priority="987" operator="equal">
      <formula>"ROW"</formula>
    </cfRule>
    <cfRule type="cellIs" dxfId="2747" priority="988" operator="equal">
      <formula>"wip"</formula>
    </cfRule>
  </conditionalFormatting>
  <conditionalFormatting sqref="Q300:R301">
    <cfRule type="cellIs" dxfId="2746" priority="747" operator="equal">
      <formula>"Completed"</formula>
    </cfRule>
    <cfRule type="cellIs" dxfId="2745" priority="746" operator="equal">
      <formula>"wip"</formula>
    </cfRule>
    <cfRule type="cellIs" dxfId="2744" priority="745" operator="equal">
      <formula>"ROW"</formula>
    </cfRule>
    <cfRule type="cellIs" dxfId="2743" priority="743" operator="equal">
      <formula>"completedw"</formula>
    </cfRule>
    <cfRule type="cellIs" dxfId="2742" priority="744" operator="equal">
      <formula>"HOLD"</formula>
    </cfRule>
  </conditionalFormatting>
  <conditionalFormatting sqref="Q29:S30">
    <cfRule type="cellIs" dxfId="2741" priority="532" operator="equal">
      <formula>"completedw"</formula>
    </cfRule>
    <cfRule type="cellIs" dxfId="2740" priority="533" operator="equal">
      <formula>"HOLD"</formula>
    </cfRule>
    <cfRule type="cellIs" dxfId="2739" priority="534" operator="equal">
      <formula>"ROW"</formula>
    </cfRule>
  </conditionalFormatting>
  <conditionalFormatting sqref="Q289:S290">
    <cfRule type="cellIs" dxfId="2738" priority="929" operator="equal">
      <formula>"wip"</formula>
    </cfRule>
    <cfRule type="cellIs" dxfId="2737" priority="930" operator="equal">
      <formula>"Completed"</formula>
    </cfRule>
    <cfRule type="cellIs" dxfId="2736" priority="928" operator="equal">
      <formula>"ROW"</formula>
    </cfRule>
    <cfRule type="cellIs" dxfId="2735" priority="926" operator="equal">
      <formula>"completedw"</formula>
    </cfRule>
    <cfRule type="cellIs" dxfId="2734" priority="927" operator="equal">
      <formula>"HOLD"</formula>
    </cfRule>
  </conditionalFormatting>
  <conditionalFormatting sqref="R172">
    <cfRule type="cellIs" dxfId="2733" priority="1619" operator="equal">
      <formula>"Completed"</formula>
    </cfRule>
    <cfRule type="cellIs" dxfId="2732" priority="1618" operator="equal">
      <formula>"wip"</formula>
    </cfRule>
  </conditionalFormatting>
  <conditionalFormatting sqref="R183">
    <cfRule type="cellIs" dxfId="2731" priority="1590" operator="equal">
      <formula>"wip"</formula>
    </cfRule>
    <cfRule type="cellIs" dxfId="2730" priority="1591" operator="equal">
      <formula>"Completed"</formula>
    </cfRule>
  </conditionalFormatting>
  <conditionalFormatting sqref="R194">
    <cfRule type="cellIs" dxfId="2729" priority="1560" operator="equal">
      <formula>"wip"</formula>
    </cfRule>
    <cfRule type="cellIs" dxfId="2728" priority="1561" operator="equal">
      <formula>"Completed"</formula>
    </cfRule>
  </conditionalFormatting>
  <conditionalFormatting sqref="R204">
    <cfRule type="cellIs" dxfId="2727" priority="1533" operator="equal">
      <formula>"Completed"</formula>
    </cfRule>
    <cfRule type="cellIs" dxfId="2726" priority="1532" operator="equal">
      <formula>"wip"</formula>
    </cfRule>
  </conditionalFormatting>
  <conditionalFormatting sqref="R215">
    <cfRule type="cellIs" dxfId="2725" priority="1504" operator="equal">
      <formula>"wip"</formula>
    </cfRule>
    <cfRule type="cellIs" dxfId="2724" priority="1505" operator="equal">
      <formula>"Completed"</formula>
    </cfRule>
  </conditionalFormatting>
  <conditionalFormatting sqref="R226">
    <cfRule type="cellIs" dxfId="2723" priority="1476" operator="equal">
      <formula>"wip"</formula>
    </cfRule>
    <cfRule type="cellIs" dxfId="2722" priority="1477" operator="equal">
      <formula>"Completed"</formula>
    </cfRule>
  </conditionalFormatting>
  <conditionalFormatting sqref="R237">
    <cfRule type="cellIs" dxfId="2721" priority="1449" operator="equal">
      <formula>"Completed"</formula>
    </cfRule>
    <cfRule type="cellIs" dxfId="2720" priority="1448" operator="equal">
      <formula>"wip"</formula>
    </cfRule>
  </conditionalFormatting>
  <conditionalFormatting sqref="R247">
    <cfRule type="cellIs" dxfId="2719" priority="1395" operator="equal">
      <formula>"Completed"</formula>
    </cfRule>
    <cfRule type="cellIs" dxfId="2718" priority="1394" operator="equal">
      <formula>"wip"</formula>
    </cfRule>
  </conditionalFormatting>
  <conditionalFormatting sqref="R257">
    <cfRule type="cellIs" dxfId="2717" priority="1367" operator="equal">
      <formula>"Completed"</formula>
    </cfRule>
    <cfRule type="cellIs" dxfId="2716" priority="1366" operator="equal">
      <formula>"wip"</formula>
    </cfRule>
  </conditionalFormatting>
  <conditionalFormatting sqref="R90:S91">
    <cfRule type="cellIs" dxfId="2715" priority="71" operator="equal">
      <formula>"ROW"</formula>
    </cfRule>
    <cfRule type="cellIs" dxfId="2714" priority="70" operator="equal">
      <formula>"HOLD"</formula>
    </cfRule>
    <cfRule type="cellIs" dxfId="2713" priority="69" operator="equal">
      <formula>"completedw"</formula>
    </cfRule>
    <cfRule type="cellIs" dxfId="2712" priority="73" operator="equal">
      <formula>"Completed"</formula>
    </cfRule>
    <cfRule type="cellIs" dxfId="2711" priority="72" operator="equal">
      <formula>"wip"</formula>
    </cfRule>
  </conditionalFormatting>
  <conditionalFormatting sqref="R267:S268">
    <cfRule type="cellIs" dxfId="2710" priority="1071" operator="equal">
      <formula>"HOLD"</formula>
    </cfRule>
    <cfRule type="cellIs" dxfId="2709" priority="1070" operator="equal">
      <formula>"completedw"</formula>
    </cfRule>
    <cfRule type="cellIs" dxfId="2708" priority="1072" operator="equal">
      <formula>"ROW"</formula>
    </cfRule>
    <cfRule type="cellIs" dxfId="2707" priority="1073" operator="equal">
      <formula>"wip"</formula>
    </cfRule>
    <cfRule type="cellIs" dxfId="2706" priority="1074" operator="equal">
      <formula>"Completed"</formula>
    </cfRule>
  </conditionalFormatting>
  <conditionalFormatting sqref="R36:V37">
    <cfRule type="cellIs" dxfId="2705" priority="598" operator="equal">
      <formula>"Completed"</formula>
    </cfRule>
    <cfRule type="cellIs" dxfId="2704" priority="597" operator="equal">
      <formula>"wip"</formula>
    </cfRule>
    <cfRule type="cellIs" dxfId="2703" priority="596" operator="equal">
      <formula>"ROW"</formula>
    </cfRule>
    <cfRule type="cellIs" dxfId="2702" priority="595" operator="equal">
      <formula>"HOLD"</formula>
    </cfRule>
    <cfRule type="cellIs" dxfId="2701" priority="594" operator="equal">
      <formula>"completedw"</formula>
    </cfRule>
  </conditionalFormatting>
  <conditionalFormatting sqref="S36:S37">
    <cfRule type="containsText" dxfId="2700" priority="593" operator="containsText" text="Hold">
      <formula>NOT(ISERROR(SEARCH("Hold",S36)))</formula>
    </cfRule>
  </conditionalFormatting>
  <conditionalFormatting sqref="S51">
    <cfRule type="cellIs" dxfId="2699" priority="507" operator="equal">
      <formula>"ROW"</formula>
    </cfRule>
    <cfRule type="cellIs" dxfId="2698" priority="505" operator="equal">
      <formula>"completedw"</formula>
    </cfRule>
    <cfRule type="cellIs" dxfId="2697" priority="506" operator="equal">
      <formula>"HOLD"</formula>
    </cfRule>
  </conditionalFormatting>
  <conditionalFormatting sqref="S72:S73">
    <cfRule type="cellIs" dxfId="2696" priority="457" operator="equal">
      <formula>"completedw"</formula>
    </cfRule>
    <cfRule type="cellIs" dxfId="2695" priority="459" operator="equal">
      <formula>"ROW"</formula>
    </cfRule>
    <cfRule type="cellIs" dxfId="2694" priority="458" operator="equal">
      <formula>"HOLD"</formula>
    </cfRule>
  </conditionalFormatting>
  <conditionalFormatting sqref="S79:S80">
    <cfRule type="cellIs" dxfId="2693" priority="587" operator="equal">
      <formula>"completedw"</formula>
    </cfRule>
    <cfRule type="cellIs" dxfId="2692" priority="588" operator="equal">
      <formula>"HOLD"</formula>
    </cfRule>
    <cfRule type="cellIs" dxfId="2691" priority="589" operator="equal">
      <formula>"ROW"</formula>
    </cfRule>
    <cfRule type="cellIs" dxfId="2690" priority="591" operator="equal">
      <formula>"Completed"</formula>
    </cfRule>
    <cfRule type="cellIs" dxfId="2689" priority="590" operator="equal">
      <formula>"wip"</formula>
    </cfRule>
    <cfRule type="containsText" dxfId="2688" priority="586" operator="containsText" text="Hold">
      <formula>NOT(ISERROR(SEARCH("Hold",S79)))</formula>
    </cfRule>
  </conditionalFormatting>
  <conditionalFormatting sqref="S90:S91">
    <cfRule type="containsText" dxfId="2687" priority="68" operator="containsText" text="Hold">
      <formula>NOT(ISERROR(SEARCH("Hold",S90)))</formula>
    </cfRule>
  </conditionalFormatting>
  <conditionalFormatting sqref="S102:S103">
    <cfRule type="containsText" dxfId="2686" priority="833" operator="containsText" text="Hold">
      <formula>NOT(ISERROR(SEARCH("Hold",S102)))</formula>
    </cfRule>
  </conditionalFormatting>
  <conditionalFormatting sqref="S106:S107">
    <cfRule type="cellIs" dxfId="2685" priority="423" operator="equal">
      <formula>"ROW"</formula>
    </cfRule>
    <cfRule type="cellIs" dxfId="2684" priority="422" operator="equal">
      <formula>"HOLD"</formula>
    </cfRule>
    <cfRule type="cellIs" dxfId="2683" priority="421" operator="equal">
      <formula>"completedw"</formula>
    </cfRule>
  </conditionalFormatting>
  <conditionalFormatting sqref="S114:S115">
    <cfRule type="containsText" dxfId="2682" priority="1254" operator="containsText" text="Hold">
      <formula>NOT(ISERROR(SEARCH("Hold",S114)))</formula>
    </cfRule>
  </conditionalFormatting>
  <conditionalFormatting sqref="S118:S119">
    <cfRule type="cellIs" dxfId="2681" priority="196" operator="equal">
      <formula>"HOLD"</formula>
    </cfRule>
    <cfRule type="cellIs" dxfId="2680" priority="197" operator="equal">
      <formula>"ROW"</formula>
    </cfRule>
    <cfRule type="cellIs" dxfId="2679" priority="195" operator="equal">
      <formula>"completedw"</formula>
    </cfRule>
  </conditionalFormatting>
  <conditionalFormatting sqref="S122">
    <cfRule type="cellIs" dxfId="2678" priority="277" operator="equal">
      <formula>"HOLD"</formula>
    </cfRule>
    <cfRule type="cellIs" dxfId="2677" priority="278" operator="equal">
      <formula>"ROW"</formula>
    </cfRule>
    <cfRule type="cellIs" dxfId="2676" priority="276" operator="equal">
      <formula>"completedw"</formula>
    </cfRule>
  </conditionalFormatting>
  <conditionalFormatting sqref="S126:S127">
    <cfRule type="containsText" dxfId="2675" priority="634" operator="containsText" text="Hold">
      <formula>NOT(ISERROR(SEARCH("Hold",S126)))</formula>
    </cfRule>
  </conditionalFormatting>
  <conditionalFormatting sqref="S138:S139">
    <cfRule type="containsText" dxfId="2674" priority="639" operator="containsText" text="Hold">
      <formula>NOT(ISERROR(SEARCH("Hold",S138)))</formula>
    </cfRule>
  </conditionalFormatting>
  <conditionalFormatting sqref="S142:S143 S145">
    <cfRule type="cellIs" dxfId="2673" priority="416" operator="equal">
      <formula>"HOLD"</formula>
    </cfRule>
    <cfRule type="cellIs" dxfId="2672" priority="417" operator="equal">
      <formula>"ROW"</formula>
    </cfRule>
    <cfRule type="cellIs" dxfId="2671" priority="415" operator="equal">
      <formula>"completedw"</formula>
    </cfRule>
  </conditionalFormatting>
  <conditionalFormatting sqref="S150:S151">
    <cfRule type="containsText" dxfId="2670" priority="1249" operator="containsText" text="Hold">
      <formula>NOT(ISERROR(SEARCH("Hold",S150)))</formula>
    </cfRule>
  </conditionalFormatting>
  <conditionalFormatting sqref="S187">
    <cfRule type="cellIs" dxfId="2669" priority="367" operator="equal">
      <formula>"completedw"</formula>
    </cfRule>
    <cfRule type="cellIs" dxfId="2668" priority="368" operator="equal">
      <formula>"HOLD"</formula>
    </cfRule>
    <cfRule type="cellIs" dxfId="2667" priority="369" operator="equal">
      <formula>"ROW"</formula>
    </cfRule>
  </conditionalFormatting>
  <conditionalFormatting sqref="S194:S195">
    <cfRule type="containsText" dxfId="2666" priority="642" operator="containsText" text="Hold">
      <formula>NOT(ISERROR(SEARCH("Hold",S194)))</formula>
    </cfRule>
    <cfRule type="containsText" dxfId="2665" priority="7" operator="containsText" text="Hold">
      <formula>NOT(ISERROR(SEARCH("Hold",S194)))</formula>
    </cfRule>
  </conditionalFormatting>
  <conditionalFormatting sqref="S215:S216">
    <cfRule type="containsText" dxfId="2664" priority="144" operator="containsText" text="Hold">
      <formula>NOT(ISERROR(SEARCH("Hold",S215)))</formula>
    </cfRule>
    <cfRule type="containsText" dxfId="2663" priority="1166" operator="containsText" text="Hold">
      <formula>NOT(ISERROR(SEARCH("Hold",S215)))</formula>
    </cfRule>
  </conditionalFormatting>
  <conditionalFormatting sqref="S226:S227">
    <cfRule type="containsText" dxfId="2662" priority="1155" operator="containsText" text="Hold">
      <formula>NOT(ISERROR(SEARCH("Hold",S226)))</formula>
    </cfRule>
  </conditionalFormatting>
  <conditionalFormatting sqref="S237:S238">
    <cfRule type="containsText" dxfId="2661" priority="1143" operator="containsText" text="Hold">
      <formula>NOT(ISERROR(SEARCH("Hold",S237)))</formula>
    </cfRule>
  </conditionalFormatting>
  <conditionalFormatting sqref="S247:S248">
    <cfRule type="containsText" dxfId="2660" priority="1132" operator="containsText" text="Hold">
      <formula>NOT(ISERROR(SEARCH("Hold",S247)))</formula>
    </cfRule>
  </conditionalFormatting>
  <conditionalFormatting sqref="S257:S258">
    <cfRule type="containsText" dxfId="2659" priority="1120" operator="containsText" text="Hold">
      <formula>NOT(ISERROR(SEARCH("Hold",S257)))</formula>
    </cfRule>
  </conditionalFormatting>
  <conditionalFormatting sqref="S267:S268">
    <cfRule type="containsText" dxfId="2658" priority="1069" operator="containsText" text="Hold">
      <formula>NOT(ISERROR(SEARCH("Hold",S267)))</formula>
    </cfRule>
  </conditionalFormatting>
  <conditionalFormatting sqref="S278:S279">
    <cfRule type="containsText" dxfId="2657" priority="80" operator="containsText" text="Hold">
      <formula>NOT(ISERROR(SEARCH("Hold",S278)))</formula>
    </cfRule>
  </conditionalFormatting>
  <conditionalFormatting sqref="S289:S290">
    <cfRule type="containsText" dxfId="2656" priority="925" operator="containsText" text="Hold">
      <formula>NOT(ISERROR(SEARCH("Hold",S289)))</formula>
    </cfRule>
  </conditionalFormatting>
  <conditionalFormatting sqref="S300:S301">
    <cfRule type="containsText" dxfId="2655" priority="736" operator="containsText" text="Hold">
      <formula>NOT(ISERROR(SEARCH("Hold",S300)))</formula>
    </cfRule>
  </conditionalFormatting>
  <conditionalFormatting sqref="S311:S312">
    <cfRule type="cellIs" dxfId="2654" priority="91" operator="equal">
      <formula>"Completed"</formula>
    </cfRule>
    <cfRule type="containsText" dxfId="2653" priority="86" operator="containsText" text="Hold">
      <formula>NOT(ISERROR(SEARCH("Hold",S311)))</formula>
    </cfRule>
    <cfRule type="cellIs" dxfId="2652" priority="87" operator="equal">
      <formula>"completedw"</formula>
    </cfRule>
    <cfRule type="cellIs" dxfId="2651" priority="88" operator="equal">
      <formula>"HOLD"</formula>
    </cfRule>
    <cfRule type="cellIs" dxfId="2650" priority="89" operator="equal">
      <formula>"ROW"</formula>
    </cfRule>
    <cfRule type="cellIs" dxfId="2649" priority="90" operator="equal">
      <formula>"wip"</formula>
    </cfRule>
  </conditionalFormatting>
  <conditionalFormatting sqref="S278:T279">
    <cfRule type="cellIs" dxfId="2648" priority="83" operator="equal">
      <formula>"ROW"</formula>
    </cfRule>
    <cfRule type="cellIs" dxfId="2647" priority="81" operator="equal">
      <formula>"completedw"</formula>
    </cfRule>
    <cfRule type="cellIs" dxfId="2646" priority="84" operator="equal">
      <formula>"wip"</formula>
    </cfRule>
    <cfRule type="cellIs" dxfId="2645" priority="85" operator="equal">
      <formula>"Completed"</formula>
    </cfRule>
    <cfRule type="cellIs" dxfId="2644" priority="82" operator="equal">
      <formula>"HOLD"</formula>
    </cfRule>
  </conditionalFormatting>
  <conditionalFormatting sqref="S300:T301">
    <cfRule type="cellIs" dxfId="2643" priority="741" operator="equal">
      <formula>"Completed"</formula>
    </cfRule>
    <cfRule type="cellIs" dxfId="2642" priority="740" operator="equal">
      <formula>"wip"</formula>
    </cfRule>
    <cfRule type="cellIs" dxfId="2641" priority="739" operator="equal">
      <formula>"ROW"</formula>
    </cfRule>
    <cfRule type="cellIs" dxfId="2640" priority="737" operator="equal">
      <formula>"completedw"</formula>
    </cfRule>
    <cfRule type="cellIs" dxfId="2639" priority="738" operator="equal">
      <formula>"HOLD"</formula>
    </cfRule>
  </conditionalFormatting>
  <conditionalFormatting sqref="T172">
    <cfRule type="cellIs" dxfId="2638" priority="1617" operator="equal">
      <formula>"Completed"</formula>
    </cfRule>
    <cfRule type="cellIs" dxfId="2637" priority="1616" operator="equal">
      <formula>"wip"</formula>
    </cfRule>
  </conditionalFormatting>
  <conditionalFormatting sqref="T183">
    <cfRule type="cellIs" dxfId="2636" priority="1589" operator="equal">
      <formula>"Completed"</formula>
    </cfRule>
    <cfRule type="cellIs" dxfId="2635" priority="1588" operator="equal">
      <formula>"wip"</formula>
    </cfRule>
  </conditionalFormatting>
  <conditionalFormatting sqref="T194">
    <cfRule type="cellIs" dxfId="2634" priority="1558" operator="equal">
      <formula>"wip"</formula>
    </cfRule>
    <cfRule type="cellIs" dxfId="2633" priority="1559" operator="equal">
      <formula>"Completed"</formula>
    </cfRule>
  </conditionalFormatting>
  <conditionalFormatting sqref="T204">
    <cfRule type="cellIs" dxfId="2632" priority="1531" operator="equal">
      <formula>"Completed"</formula>
    </cfRule>
    <cfRule type="cellIs" dxfId="2631" priority="1530" operator="equal">
      <formula>"wip"</formula>
    </cfRule>
  </conditionalFormatting>
  <conditionalFormatting sqref="T215">
    <cfRule type="cellIs" dxfId="2630" priority="1502" operator="equal">
      <formula>"wip"</formula>
    </cfRule>
    <cfRule type="cellIs" dxfId="2629" priority="1503" operator="equal">
      <formula>"Completed"</formula>
    </cfRule>
  </conditionalFormatting>
  <conditionalFormatting sqref="T226">
    <cfRule type="cellIs" dxfId="2628" priority="1474" operator="equal">
      <formula>"wip"</formula>
    </cfRule>
    <cfRule type="cellIs" dxfId="2627" priority="1475" operator="equal">
      <formula>"Completed"</formula>
    </cfRule>
  </conditionalFormatting>
  <conditionalFormatting sqref="T237">
    <cfRule type="cellIs" dxfId="2626" priority="1446" operator="equal">
      <formula>"wip"</formula>
    </cfRule>
    <cfRule type="cellIs" dxfId="2625" priority="1447" operator="equal">
      <formula>"Completed"</formula>
    </cfRule>
  </conditionalFormatting>
  <conditionalFormatting sqref="T247">
    <cfRule type="cellIs" dxfId="2624" priority="1392" operator="equal">
      <formula>"wip"</formula>
    </cfRule>
    <cfRule type="cellIs" dxfId="2623" priority="1393" operator="equal">
      <formula>"Completed"</formula>
    </cfRule>
  </conditionalFormatting>
  <conditionalFormatting sqref="T257">
    <cfRule type="cellIs" dxfId="2622" priority="1365" operator="equal">
      <formula>"Completed"</formula>
    </cfRule>
    <cfRule type="cellIs" dxfId="2621" priority="1364" operator="equal">
      <formula>"wip"</formula>
    </cfRule>
  </conditionalFormatting>
  <conditionalFormatting sqref="T267:U268">
    <cfRule type="cellIs" dxfId="2620" priority="1079" operator="equal">
      <formula>"wip"</formula>
    </cfRule>
    <cfRule type="cellIs" dxfId="2619" priority="1078" operator="equal">
      <formula>"ROW"</formula>
    </cfRule>
    <cfRule type="cellIs" dxfId="2618" priority="1080" operator="equal">
      <formula>"Completed"</formula>
    </cfRule>
    <cfRule type="cellIs" dxfId="2617" priority="1077" operator="equal">
      <formula>"HOLD"</formula>
    </cfRule>
    <cfRule type="cellIs" dxfId="2616" priority="1076" operator="equal">
      <formula>"completedw"</formula>
    </cfRule>
  </conditionalFormatting>
  <conditionalFormatting sqref="T289:U290">
    <cfRule type="cellIs" dxfId="2615" priority="936" operator="equal">
      <formula>"Completed"</formula>
    </cfRule>
    <cfRule type="cellIs" dxfId="2614" priority="935" operator="equal">
      <formula>"wip"</formula>
    </cfRule>
    <cfRule type="cellIs" dxfId="2613" priority="934" operator="equal">
      <formula>"ROW"</formula>
    </cfRule>
    <cfRule type="cellIs" dxfId="2612" priority="933" operator="equal">
      <formula>"HOLD"</formula>
    </cfRule>
    <cfRule type="cellIs" dxfId="2611" priority="932" operator="equal">
      <formula>"completedw"</formula>
    </cfRule>
  </conditionalFormatting>
  <conditionalFormatting sqref="T90:V91">
    <cfRule type="cellIs" dxfId="2610" priority="1264" operator="equal">
      <formula>"Completed"</formula>
    </cfRule>
    <cfRule type="cellIs" dxfId="2609" priority="1260" operator="equal">
      <formula>"completedw"</formula>
    </cfRule>
    <cfRule type="cellIs" dxfId="2608" priority="1262" operator="equal">
      <formula>"ROW"</formula>
    </cfRule>
    <cfRule type="cellIs" dxfId="2607" priority="1263" operator="equal">
      <formula>"wip"</formula>
    </cfRule>
    <cfRule type="cellIs" dxfId="2606" priority="1261" operator="equal">
      <formula>"HOLD"</formula>
    </cfRule>
  </conditionalFormatting>
  <conditionalFormatting sqref="T311:V312">
    <cfRule type="cellIs" dxfId="2605" priority="678" operator="equal">
      <formula>"HOLD"</formula>
    </cfRule>
    <cfRule type="cellIs" dxfId="2604" priority="679" operator="equal">
      <formula>"ROW"</formula>
    </cfRule>
    <cfRule type="cellIs" dxfId="2603" priority="680" operator="equal">
      <formula>"wip"</formula>
    </cfRule>
    <cfRule type="cellIs" dxfId="2602" priority="681" operator="equal">
      <formula>"Completed"</formula>
    </cfRule>
    <cfRule type="cellIs" dxfId="2601" priority="677" operator="equal">
      <formula>"completedw"</formula>
    </cfRule>
  </conditionalFormatting>
  <conditionalFormatting sqref="T79:X80">
    <cfRule type="cellIs" dxfId="2600" priority="1217" operator="equal">
      <formula>"completedw"</formula>
    </cfRule>
    <cfRule type="cellIs" dxfId="2599" priority="1218" operator="equal">
      <formula>"HOLD"</formula>
    </cfRule>
    <cfRule type="cellIs" dxfId="2598" priority="1219" operator="equal">
      <formula>"ROW"</formula>
    </cfRule>
    <cfRule type="cellIs" dxfId="2597" priority="1220" operator="equal">
      <formula>"wip"</formula>
    </cfRule>
    <cfRule type="cellIs" dxfId="2596" priority="1221" operator="equal">
      <formula>"Completed"</formula>
    </cfRule>
  </conditionalFormatting>
  <conditionalFormatting sqref="T165:Y166">
    <cfRule type="cellIs" dxfId="2595" priority="407" operator="equal">
      <formula>"HOLD"</formula>
    </cfRule>
    <cfRule type="cellIs" dxfId="2594" priority="406" operator="equal">
      <formula>"completedw"</formula>
    </cfRule>
    <cfRule type="cellIs" dxfId="2593" priority="408" operator="equal">
      <formula>"ROW"</formula>
    </cfRule>
  </conditionalFormatting>
  <conditionalFormatting sqref="U15 W15">
    <cfRule type="cellIs" dxfId="2592" priority="56" operator="equal">
      <formula>"wip"</formula>
    </cfRule>
  </conditionalFormatting>
  <conditionalFormatting sqref="U29:U30">
    <cfRule type="cellIs" dxfId="2591" priority="529" operator="equal">
      <formula>"completedw"</formula>
    </cfRule>
    <cfRule type="cellIs" dxfId="2590" priority="530" operator="equal">
      <formula>"HOLD"</formula>
    </cfRule>
    <cfRule type="cellIs" dxfId="2589" priority="531" operator="equal">
      <formula>"ROW"</formula>
    </cfRule>
  </conditionalFormatting>
  <conditionalFormatting sqref="U51">
    <cfRule type="cellIs" dxfId="2588" priority="502" operator="equal">
      <formula>"completedw"</formula>
    </cfRule>
    <cfRule type="cellIs" dxfId="2587" priority="503" operator="equal">
      <formula>"HOLD"</formula>
    </cfRule>
    <cfRule type="cellIs" dxfId="2586" priority="504" operator="equal">
      <formula>"ROW"</formula>
    </cfRule>
  </conditionalFormatting>
  <conditionalFormatting sqref="U72:U73">
    <cfRule type="cellIs" dxfId="2585" priority="462" operator="equal">
      <formula>"ROW"</formula>
    </cfRule>
    <cfRule type="cellIs" dxfId="2584" priority="461" operator="equal">
      <formula>"HOLD"</formula>
    </cfRule>
    <cfRule type="cellIs" dxfId="2583" priority="460" operator="equal">
      <formula>"completedw"</formula>
    </cfRule>
  </conditionalFormatting>
  <conditionalFormatting sqref="U90:U91">
    <cfRule type="containsText" dxfId="2582" priority="1259" operator="containsText" text="Hold">
      <formula>NOT(ISERROR(SEARCH("Hold",U90)))</formula>
    </cfRule>
  </conditionalFormatting>
  <conditionalFormatting sqref="U102:U103">
    <cfRule type="containsText" dxfId="2581" priority="1274" operator="containsText" text="Hold">
      <formula>NOT(ISERROR(SEARCH("Hold",U102)))</formula>
    </cfRule>
  </conditionalFormatting>
  <conditionalFormatting sqref="U114:U115">
    <cfRule type="containsText" dxfId="2580" priority="1253" operator="containsText" text="Hold">
      <formula>NOT(ISERROR(SEARCH("Hold",U114)))</formula>
    </cfRule>
  </conditionalFormatting>
  <conditionalFormatting sqref="U126:U127">
    <cfRule type="containsText" dxfId="2579" priority="633" operator="containsText" text="Hold">
      <formula>NOT(ISERROR(SEARCH("Hold",U126)))</formula>
    </cfRule>
  </conditionalFormatting>
  <conditionalFormatting sqref="U138:U139">
    <cfRule type="containsText" dxfId="2578" priority="1271" operator="containsText" text="Hold">
      <formula>NOT(ISERROR(SEARCH("Hold",U138)))</formula>
    </cfRule>
  </conditionalFormatting>
  <conditionalFormatting sqref="U150:U151">
    <cfRule type="containsText" dxfId="2577" priority="8" operator="containsText" text="Hold">
      <formula>NOT(ISERROR(SEARCH("Hold",U150)))</formula>
    </cfRule>
  </conditionalFormatting>
  <conditionalFormatting sqref="U161:U162">
    <cfRule type="containsText" dxfId="2576" priority="1257" operator="containsText" text="Hold">
      <formula>NOT(ISERROR(SEARCH("Hold",U161)))</formula>
    </cfRule>
  </conditionalFormatting>
  <conditionalFormatting sqref="U194:U195">
    <cfRule type="containsText" dxfId="2575" priority="641" operator="containsText" text="Hold">
      <formula>NOT(ISERROR(SEARCH("Hold",U194)))</formula>
    </cfRule>
  </conditionalFormatting>
  <conditionalFormatting sqref="U208">
    <cfRule type="cellIs" dxfId="2574" priority="190" operator="equal">
      <formula>"completedw"</formula>
    </cfRule>
    <cfRule type="cellIs" dxfId="2573" priority="192" operator="equal">
      <formula>"ROW"</formula>
    </cfRule>
    <cfRule type="cellIs" dxfId="2572" priority="191" operator="equal">
      <formula>"HOLD"</formula>
    </cfRule>
  </conditionalFormatting>
  <conditionalFormatting sqref="U215:U216">
    <cfRule type="containsText" dxfId="2571" priority="1165" operator="containsText" text="Hold">
      <formula>NOT(ISERROR(SEARCH("Hold",U215)))</formula>
    </cfRule>
  </conditionalFormatting>
  <conditionalFormatting sqref="U226:U227">
    <cfRule type="containsText" dxfId="2570" priority="1156" operator="containsText" text="Hold">
      <formula>NOT(ISERROR(SEARCH("Hold",U226)))</formula>
    </cfRule>
  </conditionalFormatting>
  <conditionalFormatting sqref="U237:U238">
    <cfRule type="containsText" dxfId="2569" priority="1142" operator="containsText" text="Hold">
      <formula>NOT(ISERROR(SEARCH("Hold",U237)))</formula>
    </cfRule>
  </conditionalFormatting>
  <conditionalFormatting sqref="U247:U248">
    <cfRule type="containsText" dxfId="2568" priority="1133" operator="containsText" text="Hold">
      <formula>NOT(ISERROR(SEARCH("Hold",U247)))</formula>
    </cfRule>
  </conditionalFormatting>
  <conditionalFormatting sqref="U257:U258">
    <cfRule type="containsText" dxfId="2567" priority="1119" operator="containsText" text="Hold">
      <formula>NOT(ISERROR(SEARCH("Hold",U257)))</formula>
    </cfRule>
  </conditionalFormatting>
  <conditionalFormatting sqref="U267:U268">
    <cfRule type="containsText" dxfId="2566" priority="1075" operator="containsText" text="Hold">
      <formula>NOT(ISERROR(SEARCH("Hold",U267)))</formula>
    </cfRule>
  </conditionalFormatting>
  <conditionalFormatting sqref="U278:U279">
    <cfRule type="containsText" dxfId="2565" priority="74" operator="containsText" text="Hold">
      <formula>NOT(ISERROR(SEARCH("Hold",U278)))</formula>
    </cfRule>
    <cfRule type="cellIs" dxfId="2564" priority="77" operator="equal">
      <formula>"ROW"</formula>
    </cfRule>
    <cfRule type="cellIs" dxfId="2563" priority="76" operator="equal">
      <formula>"HOLD"</formula>
    </cfRule>
    <cfRule type="cellIs" dxfId="2562" priority="78" operator="equal">
      <formula>"wip"</formula>
    </cfRule>
    <cfRule type="cellIs" dxfId="2561" priority="79" operator="equal">
      <formula>"Completed"</formula>
    </cfRule>
    <cfRule type="cellIs" dxfId="2560" priority="75" operator="equal">
      <formula>"completedw"</formula>
    </cfRule>
  </conditionalFormatting>
  <conditionalFormatting sqref="U289:U290">
    <cfRule type="containsText" dxfId="2559" priority="931" operator="containsText" text="Hold">
      <formula>NOT(ISERROR(SEARCH("Hold",U289)))</formula>
    </cfRule>
  </conditionalFormatting>
  <conditionalFormatting sqref="U300:U301">
    <cfRule type="containsText" dxfId="2558" priority="730" operator="containsText" text="Hold">
      <formula>NOT(ISERROR(SEARCH("Hold",U300)))</formula>
    </cfRule>
  </conditionalFormatting>
  <conditionalFormatting sqref="U311:U312">
    <cfRule type="containsText" dxfId="2557" priority="676" operator="containsText" text="Hold">
      <formula>NOT(ISERROR(SEARCH("Hold",U311)))</formula>
    </cfRule>
  </conditionalFormatting>
  <conditionalFormatting sqref="U300:V301">
    <cfRule type="cellIs" dxfId="2556" priority="733" operator="equal">
      <formula>"ROW"</formula>
    </cfRule>
    <cfRule type="cellIs" dxfId="2555" priority="731" operator="equal">
      <formula>"completedw"</formula>
    </cfRule>
    <cfRule type="cellIs" dxfId="2554" priority="735" operator="equal">
      <formula>"Completed"</formula>
    </cfRule>
    <cfRule type="cellIs" dxfId="2553" priority="734" operator="equal">
      <formula>"wip"</formula>
    </cfRule>
    <cfRule type="cellIs" dxfId="2552" priority="732" operator="equal">
      <formula>"HOLD"</formula>
    </cfRule>
  </conditionalFormatting>
  <conditionalFormatting sqref="U94:W95">
    <cfRule type="cellIs" dxfId="2551" priority="813" operator="equal">
      <formula>"completedw"</formula>
    </cfRule>
    <cfRule type="cellIs" dxfId="2550" priority="814" operator="equal">
      <formula>"HOLD"</formula>
    </cfRule>
    <cfRule type="cellIs" dxfId="2549" priority="815" operator="equal">
      <formula>"ROW"</formula>
    </cfRule>
  </conditionalFormatting>
  <conditionalFormatting sqref="U118:W119">
    <cfRule type="cellIs" dxfId="2548" priority="249" operator="equal">
      <formula>"completedw"</formula>
    </cfRule>
    <cfRule type="cellIs" dxfId="2547" priority="251" operator="equal">
      <formula>"ROW"</formula>
    </cfRule>
    <cfRule type="cellIs" dxfId="2546" priority="250" operator="equal">
      <formula>"HOLD"</formula>
    </cfRule>
  </conditionalFormatting>
  <conditionalFormatting sqref="U16:AD16">
    <cfRule type="cellIs" dxfId="2545" priority="53" operator="equal">
      <formula>"Completed"</formula>
    </cfRule>
  </conditionalFormatting>
  <conditionalFormatting sqref="U83:AK84">
    <cfRule type="cellIs" dxfId="2544" priority="229" operator="equal">
      <formula>"HOLD"</formula>
    </cfRule>
    <cfRule type="cellIs" dxfId="2543" priority="230" operator="equal">
      <formula>"ROW"</formula>
    </cfRule>
  </conditionalFormatting>
  <conditionalFormatting sqref="V14">
    <cfRule type="containsText" dxfId="2542" priority="55" operator="containsText" text="Hold">
      <formula>NOT(ISERROR(SEARCH("Hold",V14)))</formula>
    </cfRule>
  </conditionalFormatting>
  <conditionalFormatting sqref="V98">
    <cfRule type="cellIs" dxfId="2541" priority="264" operator="equal">
      <formula>"completedw"</formula>
    </cfRule>
    <cfRule type="cellIs" dxfId="2540" priority="266" operator="equal">
      <formula>"ROW"</formula>
    </cfRule>
    <cfRule type="cellIs" dxfId="2539" priority="265" operator="equal">
      <formula>"HOLD"</formula>
    </cfRule>
  </conditionalFormatting>
  <conditionalFormatting sqref="V172">
    <cfRule type="cellIs" dxfId="2538" priority="1614" operator="equal">
      <formula>"wip"</formula>
    </cfRule>
    <cfRule type="cellIs" dxfId="2537" priority="1615" operator="equal">
      <formula>"Completed"</formula>
    </cfRule>
  </conditionalFormatting>
  <conditionalFormatting sqref="V183">
    <cfRule type="cellIs" dxfId="2536" priority="1586" operator="equal">
      <formula>"wip"</formula>
    </cfRule>
    <cfRule type="cellIs" dxfId="2535" priority="1587" operator="equal">
      <formula>"Completed"</formula>
    </cfRule>
  </conditionalFormatting>
  <conditionalFormatting sqref="V194">
    <cfRule type="cellIs" dxfId="2534" priority="1556" operator="equal">
      <formula>"wip"</formula>
    </cfRule>
    <cfRule type="cellIs" dxfId="2533" priority="1557" operator="equal">
      <formula>"Completed"</formula>
    </cfRule>
  </conditionalFormatting>
  <conditionalFormatting sqref="V204">
    <cfRule type="cellIs" dxfId="2532" priority="1528" operator="equal">
      <formula>"wip"</formula>
    </cfRule>
    <cfRule type="cellIs" dxfId="2531" priority="1529" operator="equal">
      <formula>"Completed"</formula>
    </cfRule>
  </conditionalFormatting>
  <conditionalFormatting sqref="V215">
    <cfRule type="cellIs" dxfId="2530" priority="1501" operator="equal">
      <formula>"Completed"</formula>
    </cfRule>
    <cfRule type="cellIs" dxfId="2529" priority="1500" operator="equal">
      <formula>"wip"</formula>
    </cfRule>
  </conditionalFormatting>
  <conditionalFormatting sqref="V226">
    <cfRule type="cellIs" dxfId="2528" priority="1473" operator="equal">
      <formula>"Completed"</formula>
    </cfRule>
    <cfRule type="cellIs" dxfId="2527" priority="1472" operator="equal">
      <formula>"wip"</formula>
    </cfRule>
  </conditionalFormatting>
  <conditionalFormatting sqref="V237">
    <cfRule type="cellIs" dxfId="2526" priority="1444" operator="equal">
      <formula>"wip"</formula>
    </cfRule>
    <cfRule type="cellIs" dxfId="2525" priority="1445" operator="equal">
      <formula>"Completed"</formula>
    </cfRule>
  </conditionalFormatting>
  <conditionalFormatting sqref="V247">
    <cfRule type="cellIs" dxfId="2524" priority="1390" operator="equal">
      <formula>"wip"</formula>
    </cfRule>
    <cfRule type="cellIs" dxfId="2523" priority="1391" operator="equal">
      <formula>"Completed"</formula>
    </cfRule>
  </conditionalFormatting>
  <conditionalFormatting sqref="V257">
    <cfRule type="cellIs" dxfId="2522" priority="1363" operator="equal">
      <formula>"Completed"</formula>
    </cfRule>
    <cfRule type="cellIs" dxfId="2521" priority="1362" operator="equal">
      <formula>"wip"</formula>
    </cfRule>
  </conditionalFormatting>
  <conditionalFormatting sqref="V187:W187">
    <cfRule type="cellIs" dxfId="2520" priority="259" operator="equal">
      <formula>"HOLD"</formula>
    </cfRule>
    <cfRule type="cellIs" dxfId="2519" priority="260" operator="equal">
      <formula>"ROW"</formula>
    </cfRule>
    <cfRule type="cellIs" dxfId="2518" priority="258" operator="equal">
      <formula>"completedw"</formula>
    </cfRule>
  </conditionalFormatting>
  <conditionalFormatting sqref="V267:W268">
    <cfRule type="cellIs" dxfId="2517" priority="1084" operator="equal">
      <formula>"ROW"</formula>
    </cfRule>
    <cfRule type="cellIs" dxfId="2516" priority="1086" operator="equal">
      <formula>"Completed"</formula>
    </cfRule>
    <cfRule type="cellIs" dxfId="2515" priority="1083" operator="equal">
      <formula>"HOLD"</formula>
    </cfRule>
    <cfRule type="cellIs" dxfId="2514" priority="1082" operator="equal">
      <formula>"completedw"</formula>
    </cfRule>
    <cfRule type="cellIs" dxfId="2513" priority="1085" operator="equal">
      <formula>"wip"</formula>
    </cfRule>
  </conditionalFormatting>
  <conditionalFormatting sqref="V289:W290">
    <cfRule type="cellIs" dxfId="2512" priority="938" operator="equal">
      <formula>"completedw"</formula>
    </cfRule>
    <cfRule type="cellIs" dxfId="2511" priority="940" operator="equal">
      <formula>"ROW"</formula>
    </cfRule>
    <cfRule type="cellIs" dxfId="2510" priority="941" operator="equal">
      <formula>"wip"</formula>
    </cfRule>
    <cfRule type="cellIs" dxfId="2509" priority="942" operator="equal">
      <formula>"Completed"</formula>
    </cfRule>
    <cfRule type="cellIs" dxfId="2508" priority="939" operator="equal">
      <formula>"HOLD"</formula>
    </cfRule>
  </conditionalFormatting>
  <conditionalFormatting sqref="V278:X279">
    <cfRule type="cellIs" dxfId="2507" priority="980" operator="equal">
      <formula>"completedw"</formula>
    </cfRule>
    <cfRule type="cellIs" dxfId="2506" priority="984" operator="equal">
      <formula>"Completed"</formula>
    </cfRule>
    <cfRule type="cellIs" dxfId="2505" priority="983" operator="equal">
      <formula>"wip"</formula>
    </cfRule>
    <cfRule type="cellIs" dxfId="2504" priority="982" operator="equal">
      <formula>"ROW"</formula>
    </cfRule>
    <cfRule type="cellIs" dxfId="2503" priority="981" operator="equal">
      <formula>"HOLD"</formula>
    </cfRule>
  </conditionalFormatting>
  <conditionalFormatting sqref="W29:W30">
    <cfRule type="cellIs" dxfId="2502" priority="526" operator="equal">
      <formula>"completedw"</formula>
    </cfRule>
    <cfRule type="cellIs" dxfId="2501" priority="527" operator="equal">
      <formula>"HOLD"</formula>
    </cfRule>
    <cfRule type="cellIs" dxfId="2500" priority="528" operator="equal">
      <formula>"ROW"</formula>
    </cfRule>
  </conditionalFormatting>
  <conditionalFormatting sqref="W36:W37">
    <cfRule type="containsText" dxfId="2499" priority="568" operator="containsText" text="Hold">
      <formula>NOT(ISERROR(SEARCH("Hold",W36)))</formula>
    </cfRule>
  </conditionalFormatting>
  <conditionalFormatting sqref="W51">
    <cfRule type="cellIs" dxfId="2498" priority="499" operator="equal">
      <formula>"completedw"</formula>
    </cfRule>
    <cfRule type="cellIs" dxfId="2497" priority="500" operator="equal">
      <formula>"HOLD"</formula>
    </cfRule>
    <cfRule type="cellIs" dxfId="2496" priority="501" operator="equal">
      <formula>"ROW"</formula>
    </cfRule>
  </conditionalFormatting>
  <conditionalFormatting sqref="W57:W58">
    <cfRule type="containsText" dxfId="2495" priority="819" operator="containsText" text="Hold">
      <formula>NOT(ISERROR(SEARCH("Hold",W57)))</formula>
    </cfRule>
  </conditionalFormatting>
  <conditionalFormatting sqref="W72:W73">
    <cfRule type="cellIs" dxfId="2494" priority="465" operator="equal">
      <formula>"ROW"</formula>
    </cfRule>
    <cfRule type="cellIs" dxfId="2493" priority="464" operator="equal">
      <formula>"HOLD"</formula>
    </cfRule>
    <cfRule type="cellIs" dxfId="2492" priority="463" operator="equal">
      <formula>"completedw"</formula>
    </cfRule>
  </conditionalFormatting>
  <conditionalFormatting sqref="W79:W80">
    <cfRule type="containsText" dxfId="2491" priority="1216" operator="containsText" text="Hold">
      <formula>NOT(ISERROR(SEARCH("Hold",W79)))</formula>
    </cfRule>
  </conditionalFormatting>
  <conditionalFormatting sqref="W90:W91">
    <cfRule type="containsText" dxfId="2490" priority="834" operator="containsText" text="Hold">
      <formula>NOT(ISERROR(SEARCH("Hold",W90)))</formula>
    </cfRule>
  </conditionalFormatting>
  <conditionalFormatting sqref="W102:W103">
    <cfRule type="containsText" dxfId="2489" priority="832" operator="containsText" text="Hold">
      <formula>NOT(ISERROR(SEARCH("Hold",W102)))</formula>
    </cfRule>
  </conditionalFormatting>
  <conditionalFormatting sqref="W126:W127">
    <cfRule type="containsText" dxfId="2488" priority="564" operator="containsText" text="Hold">
      <formula>NOT(ISERROR(SEARCH("Hold",W126)))</formula>
    </cfRule>
  </conditionalFormatting>
  <conditionalFormatting sqref="W138:W139">
    <cfRule type="containsText" dxfId="2487" priority="561" operator="containsText" text="Hold">
      <formula>NOT(ISERROR(SEARCH("Hold",W138)))</formula>
    </cfRule>
  </conditionalFormatting>
  <conditionalFormatting sqref="W150:W151">
    <cfRule type="containsText" dxfId="2486" priority="1248" operator="containsText" text="Hold">
      <formula>NOT(ISERROR(SEARCH("Hold",W150)))</formula>
    </cfRule>
  </conditionalFormatting>
  <conditionalFormatting sqref="W161:W162">
    <cfRule type="containsText" dxfId="2485" priority="1178" operator="containsText" text="Hold">
      <formula>NOT(ISERROR(SEARCH("Hold",W161)))</formula>
    </cfRule>
  </conditionalFormatting>
  <conditionalFormatting sqref="W194:W195">
    <cfRule type="containsText" dxfId="2484" priority="559" operator="containsText" text="Hold">
      <formula>NOT(ISERROR(SEARCH("Hold",W194)))</formula>
    </cfRule>
  </conditionalFormatting>
  <conditionalFormatting sqref="W215:W216">
    <cfRule type="containsText" dxfId="2483" priority="1164" operator="containsText" text="Hold">
      <formula>NOT(ISERROR(SEARCH("Hold",W215)))</formula>
    </cfRule>
  </conditionalFormatting>
  <conditionalFormatting sqref="W219">
    <cfRule type="cellIs" dxfId="2482" priority="210" operator="equal">
      <formula>"completedw"</formula>
    </cfRule>
    <cfRule type="cellIs" dxfId="2481" priority="212" operator="equal">
      <formula>"ROW"</formula>
    </cfRule>
    <cfRule type="cellIs" dxfId="2480" priority="211" operator="equal">
      <formula>"HOLD"</formula>
    </cfRule>
  </conditionalFormatting>
  <conditionalFormatting sqref="W226:W227">
    <cfRule type="containsText" dxfId="2479" priority="1157" operator="containsText" text="Hold">
      <formula>NOT(ISERROR(SEARCH("Hold",W226)))</formula>
    </cfRule>
  </conditionalFormatting>
  <conditionalFormatting sqref="W237:W238">
    <cfRule type="containsText" dxfId="2478" priority="1141" operator="containsText" text="Hold">
      <formula>NOT(ISERROR(SEARCH("Hold",W237)))</formula>
    </cfRule>
  </conditionalFormatting>
  <conditionalFormatting sqref="W247:W248">
    <cfRule type="containsText" dxfId="2477" priority="1134" operator="containsText" text="Hold">
      <formula>NOT(ISERROR(SEARCH("Hold",W247)))</formula>
    </cfRule>
  </conditionalFormatting>
  <conditionalFormatting sqref="W257:W258">
    <cfRule type="containsText" dxfId="2476" priority="1118" operator="containsText" text="Hold">
      <formula>NOT(ISERROR(SEARCH("Hold",W257)))</formula>
    </cfRule>
  </conditionalFormatting>
  <conditionalFormatting sqref="W267:W268">
    <cfRule type="containsText" dxfId="2475" priority="1081" operator="containsText" text="Hold">
      <formula>NOT(ISERROR(SEARCH("Hold",W267)))</formula>
    </cfRule>
  </conditionalFormatting>
  <conditionalFormatting sqref="W278:W279">
    <cfRule type="containsText" dxfId="2474" priority="979" operator="containsText" text="Hold">
      <formula>NOT(ISERROR(SEARCH("Hold",W278)))</formula>
    </cfRule>
  </conditionalFormatting>
  <conditionalFormatting sqref="W289:W290">
    <cfRule type="containsText" dxfId="2473" priority="937" operator="containsText" text="Hold">
      <formula>NOT(ISERROR(SEARCH("Hold",W289)))</formula>
    </cfRule>
  </conditionalFormatting>
  <conditionalFormatting sqref="W300:W301">
    <cfRule type="containsText" dxfId="2472" priority="724" operator="containsText" text="Hold">
      <formula>NOT(ISERROR(SEARCH("Hold",W300)))</formula>
    </cfRule>
  </conditionalFormatting>
  <conditionalFormatting sqref="W311:W312">
    <cfRule type="containsText" dxfId="2471" priority="670" operator="containsText" text="Hold">
      <formula>NOT(ISERROR(SEARCH("Hold",W311)))</formula>
    </cfRule>
  </conditionalFormatting>
  <conditionalFormatting sqref="W36:X37">
    <cfRule type="cellIs" dxfId="2470" priority="572" operator="equal">
      <formula>"wip"</formula>
    </cfRule>
    <cfRule type="cellIs" dxfId="2469" priority="571" operator="equal">
      <formula>"ROW"</formula>
    </cfRule>
    <cfRule type="cellIs" dxfId="2468" priority="573" operator="equal">
      <formula>"Completed"</formula>
    </cfRule>
    <cfRule type="cellIs" dxfId="2467" priority="570" operator="equal">
      <formula>"HOLD"</formula>
    </cfRule>
    <cfRule type="cellIs" dxfId="2466" priority="569" operator="equal">
      <formula>"completedw"</formula>
    </cfRule>
  </conditionalFormatting>
  <conditionalFormatting sqref="W90:X91">
    <cfRule type="cellIs" dxfId="2465" priority="837" operator="equal">
      <formula>"ROW"</formula>
    </cfRule>
    <cfRule type="cellIs" dxfId="2464" priority="836" operator="equal">
      <formula>"HOLD"</formula>
    </cfRule>
    <cfRule type="cellIs" dxfId="2463" priority="835" operator="equal">
      <formula>"completedw"</formula>
    </cfRule>
    <cfRule type="cellIs" dxfId="2462" priority="839" operator="equal">
      <formula>"Completed"</formula>
    </cfRule>
    <cfRule type="cellIs" dxfId="2461" priority="838" operator="equal">
      <formula>"wip"</formula>
    </cfRule>
  </conditionalFormatting>
  <conditionalFormatting sqref="W300:X301">
    <cfRule type="cellIs" dxfId="2460" priority="729" operator="equal">
      <formula>"Completed"</formula>
    </cfRule>
    <cfRule type="cellIs" dxfId="2459" priority="725" operator="equal">
      <formula>"completedw"</formula>
    </cfRule>
    <cfRule type="cellIs" dxfId="2458" priority="726" operator="equal">
      <formula>"HOLD"</formula>
    </cfRule>
    <cfRule type="cellIs" dxfId="2457" priority="727" operator="equal">
      <formula>"ROW"</formula>
    </cfRule>
    <cfRule type="cellIs" dxfId="2456" priority="728" operator="equal">
      <formula>"wip"</formula>
    </cfRule>
  </conditionalFormatting>
  <conditionalFormatting sqref="W311:X312">
    <cfRule type="cellIs" dxfId="2455" priority="672" operator="equal">
      <formula>"HOLD"</formula>
    </cfRule>
    <cfRule type="cellIs" dxfId="2454" priority="671" operator="equal">
      <formula>"completedw"</formula>
    </cfRule>
    <cfRule type="cellIs" dxfId="2453" priority="673" operator="equal">
      <formula>"ROW"</formula>
    </cfRule>
    <cfRule type="cellIs" dxfId="2452" priority="674" operator="equal">
      <formula>"wip"</formula>
    </cfRule>
    <cfRule type="cellIs" dxfId="2451" priority="675" operator="equal">
      <formula>"Completed"</formula>
    </cfRule>
  </conditionalFormatting>
  <conditionalFormatting sqref="W208:AE208 X209 Z209:AE209">
    <cfRule type="cellIs" dxfId="2450" priority="187" operator="equal">
      <formula>"completedw"</formula>
    </cfRule>
    <cfRule type="cellIs" dxfId="2449" priority="189" operator="equal">
      <formula>"ROW"</formula>
    </cfRule>
    <cfRule type="cellIs" dxfId="2448" priority="188" operator="equal">
      <formula>"HOLD"</formula>
    </cfRule>
  </conditionalFormatting>
  <conditionalFormatting sqref="X14">
    <cfRule type="containsText" dxfId="2447" priority="54" operator="containsText" text="Hold">
      <formula>NOT(ISERROR(SEARCH("Hold",X14)))</formula>
    </cfRule>
  </conditionalFormatting>
  <conditionalFormatting sqref="X172">
    <cfRule type="cellIs" dxfId="2446" priority="1612" operator="equal">
      <formula>"wip"</formula>
    </cfRule>
    <cfRule type="cellIs" dxfId="2445" priority="1613" operator="equal">
      <formula>"Completed"</formula>
    </cfRule>
  </conditionalFormatting>
  <conditionalFormatting sqref="X183">
    <cfRule type="cellIs" dxfId="2444" priority="1584" operator="equal">
      <formula>"wip"</formula>
    </cfRule>
    <cfRule type="cellIs" dxfId="2443" priority="1585" operator="equal">
      <formula>"Completed"</formula>
    </cfRule>
  </conditionalFormatting>
  <conditionalFormatting sqref="X194">
    <cfRule type="cellIs" dxfId="2442" priority="1554" operator="equal">
      <formula>"wip"</formula>
    </cfRule>
    <cfRule type="cellIs" dxfId="2441" priority="1555" operator="equal">
      <formula>"Completed"</formula>
    </cfRule>
  </conditionalFormatting>
  <conditionalFormatting sqref="X204">
    <cfRule type="cellIs" dxfId="2440" priority="1526" operator="equal">
      <formula>"wip"</formula>
    </cfRule>
    <cfRule type="cellIs" dxfId="2439" priority="1527" operator="equal">
      <formula>"Completed"</formula>
    </cfRule>
  </conditionalFormatting>
  <conditionalFormatting sqref="X215">
    <cfRule type="cellIs" dxfId="2438" priority="1498" operator="equal">
      <formula>"wip"</formula>
    </cfRule>
    <cfRule type="cellIs" dxfId="2437" priority="1499" operator="equal">
      <formula>"Completed"</formula>
    </cfRule>
  </conditionalFormatting>
  <conditionalFormatting sqref="X226">
    <cfRule type="cellIs" dxfId="2436" priority="1470" operator="equal">
      <formula>"wip"</formula>
    </cfRule>
    <cfRule type="cellIs" dxfId="2435" priority="1471" operator="equal">
      <formula>"Completed"</formula>
    </cfRule>
  </conditionalFormatting>
  <conditionalFormatting sqref="X237">
    <cfRule type="cellIs" dxfId="2434" priority="1442" operator="equal">
      <formula>"wip"</formula>
    </cfRule>
    <cfRule type="cellIs" dxfId="2433" priority="1443" operator="equal">
      <formula>"Completed"</formula>
    </cfRule>
  </conditionalFormatting>
  <conditionalFormatting sqref="X247">
    <cfRule type="cellIs" dxfId="2432" priority="1389" operator="equal">
      <formula>"Completed"</formula>
    </cfRule>
    <cfRule type="cellIs" dxfId="2431" priority="1388" operator="equal">
      <formula>"wip"</formula>
    </cfRule>
  </conditionalFormatting>
  <conditionalFormatting sqref="X257">
    <cfRule type="cellIs" dxfId="2430" priority="1360" operator="equal">
      <formula>"wip"</formula>
    </cfRule>
    <cfRule type="cellIs" dxfId="2429" priority="1361" operator="equal">
      <formula>"Completed"</formula>
    </cfRule>
  </conditionalFormatting>
  <conditionalFormatting sqref="X267:Y268">
    <cfRule type="cellIs" dxfId="2428" priority="1088" operator="equal">
      <formula>"completedw"</formula>
    </cfRule>
    <cfRule type="cellIs" dxfId="2427" priority="1090" operator="equal">
      <formula>"ROW"</formula>
    </cfRule>
    <cfRule type="cellIs" dxfId="2426" priority="1091" operator="equal">
      <formula>"wip"</formula>
    </cfRule>
    <cfRule type="cellIs" dxfId="2425" priority="1089" operator="equal">
      <formula>"HOLD"</formula>
    </cfRule>
    <cfRule type="cellIs" dxfId="2424" priority="1092" operator="equal">
      <formula>"Completed"</formula>
    </cfRule>
  </conditionalFormatting>
  <conditionalFormatting sqref="X289:Y290">
    <cfRule type="cellIs" dxfId="2423" priority="948" operator="equal">
      <formula>"Completed"</formula>
    </cfRule>
    <cfRule type="cellIs" dxfId="2422" priority="947" operator="equal">
      <formula>"wip"</formula>
    </cfRule>
  </conditionalFormatting>
  <conditionalFormatting sqref="X289:Z290">
    <cfRule type="cellIs" dxfId="2421" priority="944" operator="equal">
      <formula>"completedw"</formula>
    </cfRule>
    <cfRule type="cellIs" dxfId="2420" priority="945" operator="equal">
      <formula>"HOLD"</formula>
    </cfRule>
    <cfRule type="cellIs" dxfId="2419" priority="946" operator="equal">
      <formula>"ROW"</formula>
    </cfRule>
  </conditionalFormatting>
  <conditionalFormatting sqref="Y29:Y30">
    <cfRule type="cellIs" dxfId="2418" priority="525" operator="equal">
      <formula>"ROW"</formula>
    </cfRule>
    <cfRule type="cellIs" dxfId="2417" priority="524" operator="equal">
      <formula>"HOLD"</formula>
    </cfRule>
    <cfRule type="cellIs" dxfId="2416" priority="523" operator="equal">
      <formula>"completedw"</formula>
    </cfRule>
  </conditionalFormatting>
  <conditionalFormatting sqref="Y36:Y37">
    <cfRule type="containsText" dxfId="2415" priority="565" operator="containsText" text="Hold">
      <formula>NOT(ISERROR(SEARCH("Hold",Y36)))</formula>
    </cfRule>
  </conditionalFormatting>
  <conditionalFormatting sqref="Y61:Y62">
    <cfRule type="cellIs" dxfId="2414" priority="482" operator="equal">
      <formula>"HOLD"</formula>
    </cfRule>
    <cfRule type="cellIs" dxfId="2413" priority="481" operator="equal">
      <formula>"completedw"</formula>
    </cfRule>
    <cfRule type="cellIs" dxfId="2412" priority="483" operator="equal">
      <formula>"ROW"</formula>
    </cfRule>
  </conditionalFormatting>
  <conditionalFormatting sqref="Y72:Y73">
    <cfRule type="cellIs" dxfId="2411" priority="466" operator="equal">
      <formula>"completedw"</formula>
    </cfRule>
    <cfRule type="cellIs" dxfId="2410" priority="468" operator="equal">
      <formula>"ROW"</formula>
    </cfRule>
    <cfRule type="cellIs" dxfId="2409" priority="467" operator="equal">
      <formula>"HOLD"</formula>
    </cfRule>
  </conditionalFormatting>
  <conditionalFormatting sqref="Y79:Y80">
    <cfRule type="containsText" dxfId="2408" priority="1210" operator="containsText" text="Hold">
      <formula>NOT(ISERROR(SEARCH("Hold",Y79)))</formula>
    </cfRule>
  </conditionalFormatting>
  <conditionalFormatting sqref="Y90:Y91">
    <cfRule type="cellIs" dxfId="2407" priority="576" operator="equal">
      <formula>"HOLD"</formula>
    </cfRule>
    <cfRule type="cellIs" dxfId="2406" priority="577" operator="equal">
      <formula>"ROW"</formula>
    </cfRule>
    <cfRule type="cellIs" dxfId="2405" priority="578" operator="equal">
      <formula>"wip"</formula>
    </cfRule>
    <cfRule type="cellIs" dxfId="2404" priority="579" operator="equal">
      <formula>"Completed"</formula>
    </cfRule>
    <cfRule type="containsText" dxfId="2403" priority="574" operator="containsText" text="Hold">
      <formula>NOT(ISERROR(SEARCH("Hold",Y90)))</formula>
    </cfRule>
    <cfRule type="cellIs" dxfId="2402" priority="575" operator="equal">
      <formula>"completedw"</formula>
    </cfRule>
  </conditionalFormatting>
  <conditionalFormatting sqref="Y94:Y95">
    <cfRule type="cellIs" dxfId="2401" priority="818" operator="equal">
      <formula>"ROW"</formula>
    </cfRule>
    <cfRule type="cellIs" dxfId="2400" priority="817" operator="equal">
      <formula>"HOLD"</formula>
    </cfRule>
    <cfRule type="cellIs" dxfId="2399" priority="816" operator="equal">
      <formula>"completedw"</formula>
    </cfRule>
  </conditionalFormatting>
  <conditionalFormatting sqref="Y102:Y103">
    <cfRule type="containsText" dxfId="2398" priority="21" operator="containsText" text="Hold">
      <formula>NOT(ISERROR(SEARCH("Hold",Y102)))</formula>
    </cfRule>
  </conditionalFormatting>
  <conditionalFormatting sqref="Y118">
    <cfRule type="cellIs" dxfId="2397" priority="254" operator="equal">
      <formula>"ROW"</formula>
    </cfRule>
    <cfRule type="cellIs" dxfId="2396" priority="253" operator="equal">
      <formula>"HOLD"</formula>
    </cfRule>
    <cfRule type="cellIs" dxfId="2395" priority="252" operator="equal">
      <formula>"completedw"</formula>
    </cfRule>
  </conditionalFormatting>
  <conditionalFormatting sqref="Y126:Y127">
    <cfRule type="containsText" dxfId="2394" priority="1179" operator="containsText" text="Hold">
      <formula>NOT(ISERROR(SEARCH("Hold",Y126)))</formula>
    </cfRule>
  </conditionalFormatting>
  <conditionalFormatting sqref="Y138:Y139">
    <cfRule type="containsText" dxfId="2393" priority="560" operator="containsText" text="Hold">
      <formula>NOT(ISERROR(SEARCH("Hold",Y138)))</formula>
    </cfRule>
  </conditionalFormatting>
  <conditionalFormatting sqref="Y150:Y151">
    <cfRule type="containsText" dxfId="2392" priority="6" operator="containsText" text="Hold">
      <formula>NOT(ISERROR(SEARCH("Hold",Y150)))</formula>
    </cfRule>
  </conditionalFormatting>
  <conditionalFormatting sqref="Y176:Y177">
    <cfRule type="cellIs" dxfId="2391" priority="394" operator="equal">
      <formula>"completedw"</formula>
    </cfRule>
    <cfRule type="cellIs" dxfId="2390" priority="395" operator="equal">
      <formula>"HOLD"</formula>
    </cfRule>
    <cfRule type="cellIs" dxfId="2389" priority="396" operator="equal">
      <formula>"ROW"</formula>
    </cfRule>
  </conditionalFormatting>
  <conditionalFormatting sqref="Y187">
    <cfRule type="cellIs" dxfId="2388" priority="790" operator="equal">
      <formula>"ROW"</formula>
    </cfRule>
    <cfRule type="cellIs" dxfId="2387" priority="788" operator="equal">
      <formula>"completedw"</formula>
    </cfRule>
    <cfRule type="cellIs" dxfId="2386" priority="789" operator="equal">
      <formula>"HOLD"</formula>
    </cfRule>
  </conditionalFormatting>
  <conditionalFormatting sqref="Y194:Y195">
    <cfRule type="containsText" dxfId="2385" priority="282" operator="containsText" text="Hold">
      <formula>NOT(ISERROR(SEARCH("Hold",Y194)))</formula>
    </cfRule>
  </conditionalFormatting>
  <conditionalFormatting sqref="Y215:Y216">
    <cfRule type="containsText" dxfId="2384" priority="1163" operator="containsText" text="Hold">
      <formula>NOT(ISERROR(SEARCH("Hold",Y215)))</formula>
    </cfRule>
  </conditionalFormatting>
  <conditionalFormatting sqref="Y219">
    <cfRule type="cellIs" dxfId="2383" priority="208" operator="equal">
      <formula>"HOLD"</formula>
    </cfRule>
    <cfRule type="cellIs" dxfId="2382" priority="209" operator="equal">
      <formula>"ROW"</formula>
    </cfRule>
    <cfRule type="cellIs" dxfId="2381" priority="207" operator="equal">
      <formula>"completedw"</formula>
    </cfRule>
  </conditionalFormatting>
  <conditionalFormatting sqref="Y226:Y227">
    <cfRule type="containsText" dxfId="2380" priority="1158" operator="containsText" text="Hold">
      <formula>NOT(ISERROR(SEARCH("Hold",Y226)))</formula>
    </cfRule>
  </conditionalFormatting>
  <conditionalFormatting sqref="Y237:Y238">
    <cfRule type="containsText" dxfId="2379" priority="1140" operator="containsText" text="Hold">
      <formula>NOT(ISERROR(SEARCH("Hold",Y237)))</formula>
    </cfRule>
  </conditionalFormatting>
  <conditionalFormatting sqref="Y247:Y248">
    <cfRule type="containsText" dxfId="2378" priority="1135" operator="containsText" text="Hold">
      <formula>NOT(ISERROR(SEARCH("Hold",Y247)))</formula>
    </cfRule>
  </conditionalFormatting>
  <conditionalFormatting sqref="Y257:Y258">
    <cfRule type="containsText" dxfId="2377" priority="1117" operator="containsText" text="Hold">
      <formula>NOT(ISERROR(SEARCH("Hold",Y257)))</formula>
    </cfRule>
  </conditionalFormatting>
  <conditionalFormatting sqref="Y267:Y268">
    <cfRule type="containsText" dxfId="2376" priority="1087" operator="containsText" text="Hold">
      <formula>NOT(ISERROR(SEARCH("Hold",Y267)))</formula>
    </cfRule>
  </conditionalFormatting>
  <conditionalFormatting sqref="Y278:Y279">
    <cfRule type="containsText" dxfId="2375" priority="973" operator="containsText" text="Hold">
      <formula>NOT(ISERROR(SEARCH("Hold",Y278)))</formula>
    </cfRule>
  </conditionalFormatting>
  <conditionalFormatting sqref="Y289:Y290">
    <cfRule type="containsText" dxfId="2374" priority="943" operator="containsText" text="Hold">
      <formula>NOT(ISERROR(SEARCH("Hold",Y289)))</formula>
    </cfRule>
  </conditionalFormatting>
  <conditionalFormatting sqref="Y300:Y301">
    <cfRule type="containsText" dxfId="2373" priority="718" operator="containsText" text="Hold">
      <formula>NOT(ISERROR(SEARCH("Hold",Y300)))</formula>
    </cfRule>
  </conditionalFormatting>
  <conditionalFormatting sqref="Y311:Y312">
    <cfRule type="containsText" dxfId="2372" priority="664" operator="containsText" text="Hold">
      <formula>NOT(ISERROR(SEARCH("Hold",Y311)))</formula>
    </cfRule>
  </conditionalFormatting>
  <conditionalFormatting sqref="Y51:Z51">
    <cfRule type="cellIs" dxfId="2371" priority="498" operator="equal">
      <formula>"ROW"</formula>
    </cfRule>
    <cfRule type="cellIs" dxfId="2370" priority="497" operator="equal">
      <formula>"HOLD"</formula>
    </cfRule>
    <cfRule type="cellIs" dxfId="2369" priority="496" operator="equal">
      <formula>"completedw"</formula>
    </cfRule>
  </conditionalFormatting>
  <conditionalFormatting sqref="Y79:Z80">
    <cfRule type="cellIs" dxfId="2368" priority="1213" operator="equal">
      <formula>"ROW"</formula>
    </cfRule>
    <cfRule type="cellIs" dxfId="2367" priority="1214" operator="equal">
      <formula>"wip"</formula>
    </cfRule>
    <cfRule type="cellIs" dxfId="2366" priority="1215" operator="equal">
      <formula>"Completed"</formula>
    </cfRule>
    <cfRule type="cellIs" dxfId="2365" priority="1212" operator="equal">
      <formula>"HOLD"</formula>
    </cfRule>
    <cfRule type="cellIs" dxfId="2364" priority="1211" operator="equal">
      <formula>"completedw"</formula>
    </cfRule>
  </conditionalFormatting>
  <conditionalFormatting sqref="Y278:Z279">
    <cfRule type="cellIs" dxfId="2363" priority="978" operator="equal">
      <formula>"Completed"</formula>
    </cfRule>
    <cfRule type="cellIs" dxfId="2362" priority="977" operator="equal">
      <formula>"wip"</formula>
    </cfRule>
    <cfRule type="cellIs" dxfId="2361" priority="974" operator="equal">
      <formula>"completedw"</formula>
    </cfRule>
    <cfRule type="cellIs" dxfId="2360" priority="975" operator="equal">
      <formula>"HOLD"</formula>
    </cfRule>
    <cfRule type="cellIs" dxfId="2359" priority="976" operator="equal">
      <formula>"ROW"</formula>
    </cfRule>
  </conditionalFormatting>
  <conditionalFormatting sqref="Y300:Z301">
    <cfRule type="cellIs" dxfId="2358" priority="721" operator="equal">
      <formula>"ROW"</formula>
    </cfRule>
    <cfRule type="cellIs" dxfId="2357" priority="722" operator="equal">
      <formula>"wip"</formula>
    </cfRule>
    <cfRule type="cellIs" dxfId="2356" priority="723" operator="equal">
      <formula>"Completed"</formula>
    </cfRule>
    <cfRule type="cellIs" dxfId="2355" priority="720" operator="equal">
      <formula>"HOLD"</formula>
    </cfRule>
    <cfRule type="cellIs" dxfId="2354" priority="719" operator="equal">
      <formula>"completedw"</formula>
    </cfRule>
  </conditionalFormatting>
  <conditionalFormatting sqref="Y311:Z312">
    <cfRule type="cellIs" dxfId="2353" priority="668" operator="equal">
      <formula>"wip"</formula>
    </cfRule>
    <cfRule type="cellIs" dxfId="2352" priority="666" operator="equal">
      <formula>"HOLD"</formula>
    </cfRule>
    <cfRule type="cellIs" dxfId="2351" priority="665" operator="equal">
      <formula>"completedw"</formula>
    </cfRule>
    <cfRule type="cellIs" dxfId="2350" priority="669" operator="equal">
      <formula>"Completed"</formula>
    </cfRule>
    <cfRule type="cellIs" dxfId="2349" priority="667" operator="equal">
      <formula>"ROW"</formula>
    </cfRule>
  </conditionalFormatting>
  <conditionalFormatting sqref="Y36:AE37">
    <cfRule type="cellIs" dxfId="2348" priority="567" operator="equal">
      <formula>"Completed"</formula>
    </cfRule>
    <cfRule type="cellIs" dxfId="2347" priority="566" operator="equal">
      <formula>"wip"</formula>
    </cfRule>
  </conditionalFormatting>
  <conditionalFormatting sqref="Z172">
    <cfRule type="cellIs" dxfId="2346" priority="1611" operator="equal">
      <formula>"Completed"</formula>
    </cfRule>
    <cfRule type="cellIs" dxfId="2345" priority="1610" operator="equal">
      <formula>"wip"</formula>
    </cfRule>
  </conditionalFormatting>
  <conditionalFormatting sqref="Z183">
    <cfRule type="cellIs" dxfId="2344" priority="1582" operator="equal">
      <formula>"wip"</formula>
    </cfRule>
    <cfRule type="cellIs" dxfId="2343" priority="1583" operator="equal">
      <formula>"Completed"</formula>
    </cfRule>
  </conditionalFormatting>
  <conditionalFormatting sqref="Z194">
    <cfRule type="cellIs" dxfId="2342" priority="1552" operator="equal">
      <formula>"wip"</formula>
    </cfRule>
    <cfRule type="cellIs" dxfId="2341" priority="1553" operator="equal">
      <formula>"Completed"</formula>
    </cfRule>
  </conditionalFormatting>
  <conditionalFormatting sqref="Z204">
    <cfRule type="cellIs" dxfId="2340" priority="1525" operator="equal">
      <formula>"Completed"</formula>
    </cfRule>
    <cfRule type="cellIs" dxfId="2339" priority="1524" operator="equal">
      <formula>"wip"</formula>
    </cfRule>
  </conditionalFormatting>
  <conditionalFormatting sqref="Z215">
    <cfRule type="cellIs" dxfId="2338" priority="1497" operator="equal">
      <formula>"Completed"</formula>
    </cfRule>
    <cfRule type="cellIs" dxfId="2337" priority="1496" operator="equal">
      <formula>"wip"</formula>
    </cfRule>
  </conditionalFormatting>
  <conditionalFormatting sqref="Z226">
    <cfRule type="cellIs" dxfId="2336" priority="1469" operator="equal">
      <formula>"Completed"</formula>
    </cfRule>
    <cfRule type="cellIs" dxfId="2335" priority="1468" operator="equal">
      <formula>"wip"</formula>
    </cfRule>
  </conditionalFormatting>
  <conditionalFormatting sqref="Z237">
    <cfRule type="cellIs" dxfId="2334" priority="1441" operator="equal">
      <formula>"Completed"</formula>
    </cfRule>
    <cfRule type="cellIs" dxfId="2333" priority="1440" operator="equal">
      <formula>"wip"</formula>
    </cfRule>
  </conditionalFormatting>
  <conditionalFormatting sqref="Z247">
    <cfRule type="cellIs" dxfId="2332" priority="1386" operator="equal">
      <formula>"wip"</formula>
    </cfRule>
    <cfRule type="cellIs" dxfId="2331" priority="1387" operator="equal">
      <formula>"Completed"</formula>
    </cfRule>
  </conditionalFormatting>
  <conditionalFormatting sqref="Z257">
    <cfRule type="cellIs" dxfId="2330" priority="1359" operator="equal">
      <formula>"Completed"</formula>
    </cfRule>
    <cfRule type="cellIs" dxfId="2329" priority="1358" operator="equal">
      <formula>"wip"</formula>
    </cfRule>
  </conditionalFormatting>
  <conditionalFormatting sqref="Z267:AA268">
    <cfRule type="cellIs" dxfId="2328" priority="1098" operator="equal">
      <formula>"Completed"</formula>
    </cfRule>
    <cfRule type="cellIs" dxfId="2327" priority="1097" operator="equal">
      <formula>"wip"</formula>
    </cfRule>
    <cfRule type="cellIs" dxfId="2326" priority="1094" operator="equal">
      <formula>"completedw"</formula>
    </cfRule>
    <cfRule type="cellIs" dxfId="2325" priority="1095" operator="equal">
      <formula>"HOLD"</formula>
    </cfRule>
    <cfRule type="cellIs" dxfId="2324" priority="1096" operator="equal">
      <formula>"ROW"</formula>
    </cfRule>
  </conditionalFormatting>
  <conditionalFormatting sqref="Z289:AA290">
    <cfRule type="cellIs" dxfId="2323" priority="954" operator="equal">
      <formula>"Completed"</formula>
    </cfRule>
    <cfRule type="cellIs" dxfId="2322" priority="953" operator="equal">
      <formula>"wip"</formula>
    </cfRule>
  </conditionalFormatting>
  <conditionalFormatting sqref="Z90:AE91">
    <cfRule type="cellIs" dxfId="2321" priority="808" operator="equal">
      <formula>"Completed"</formula>
    </cfRule>
    <cfRule type="cellIs" dxfId="2320" priority="807" operator="equal">
      <formula>"wip"</formula>
    </cfRule>
  </conditionalFormatting>
  <conditionalFormatting sqref="AA29:AA30">
    <cfRule type="cellIs" dxfId="2319" priority="520" operator="equal">
      <formula>"completedw"</formula>
    </cfRule>
    <cfRule type="cellIs" dxfId="2318" priority="522" operator="equal">
      <formula>"ROW"</formula>
    </cfRule>
    <cfRule type="cellIs" dxfId="2317" priority="521" operator="equal">
      <formula>"HOLD"</formula>
    </cfRule>
  </conditionalFormatting>
  <conditionalFormatting sqref="AA61:AA62">
    <cfRule type="cellIs" dxfId="2316" priority="480" operator="equal">
      <formula>"ROW"</formula>
    </cfRule>
    <cfRule type="cellIs" dxfId="2315" priority="479" operator="equal">
      <formula>"HOLD"</formula>
    </cfRule>
    <cfRule type="cellIs" dxfId="2314" priority="478" operator="equal">
      <formula>"completedw"</formula>
    </cfRule>
  </conditionalFormatting>
  <conditionalFormatting sqref="AA72:AA73">
    <cfRule type="cellIs" dxfId="2313" priority="471" operator="equal">
      <formula>"ROW"</formula>
    </cfRule>
    <cfRule type="cellIs" dxfId="2312" priority="470" operator="equal">
      <formula>"HOLD"</formula>
    </cfRule>
    <cfRule type="cellIs" dxfId="2311" priority="469" operator="equal">
      <formula>"completedw"</formula>
    </cfRule>
  </conditionalFormatting>
  <conditionalFormatting sqref="AA79:AA80">
    <cfRule type="cellIs" dxfId="2310" priority="1207" operator="equal">
      <formula>"ROW"</formula>
    </cfRule>
    <cfRule type="cellIs" dxfId="2309" priority="1206" operator="equal">
      <formula>"HOLD"</formula>
    </cfRule>
    <cfRule type="cellIs" dxfId="2308" priority="1205" operator="equal">
      <formula>"completedw"</formula>
    </cfRule>
    <cfRule type="containsText" dxfId="2307" priority="1204" operator="containsText" text="Hold">
      <formula>NOT(ISERROR(SEARCH("Hold",AA79)))</formula>
    </cfRule>
  </conditionalFormatting>
  <conditionalFormatting sqref="AA90:AA91">
    <cfRule type="containsText" dxfId="2306" priority="806" operator="containsText" text="Hold">
      <formula>NOT(ISERROR(SEARCH("Hold",AA90)))</formula>
    </cfRule>
  </conditionalFormatting>
  <conditionalFormatting sqref="AA102:AA103">
    <cfRule type="containsText" dxfId="2305" priority="830" operator="containsText" text="Hold">
      <formula>NOT(ISERROR(SEARCH("Hold",AA102)))</formula>
    </cfRule>
  </conditionalFormatting>
  <conditionalFormatting sqref="AA114:AA115">
    <cfRule type="containsText" dxfId="2304" priority="1266" operator="containsText" text="Hold">
      <formula>NOT(ISERROR(SEARCH("Hold",AA114)))</formula>
    </cfRule>
  </conditionalFormatting>
  <conditionalFormatting sqref="AA126:AA127">
    <cfRule type="containsText" dxfId="2303" priority="631" operator="containsText" text="Hold">
      <formula>NOT(ISERROR(SEARCH("Hold",AA126)))</formula>
    </cfRule>
  </conditionalFormatting>
  <conditionalFormatting sqref="AA138:AA139">
    <cfRule type="containsText" dxfId="2302" priority="538" operator="containsText" text="Hold">
      <formula>NOT(ISERROR(SEARCH("Hold",AA138)))</formula>
    </cfRule>
  </conditionalFormatting>
  <conditionalFormatting sqref="AA150:AA151">
    <cfRule type="containsText" dxfId="2301" priority="5" operator="containsText" text="Hold">
      <formula>NOT(ISERROR(SEARCH("Hold",AA150)))</formula>
    </cfRule>
  </conditionalFormatting>
  <conditionalFormatting sqref="AA165:AA166">
    <cfRule type="cellIs" dxfId="2300" priority="405" operator="equal">
      <formula>"ROW"</formula>
    </cfRule>
    <cfRule type="cellIs" dxfId="2299" priority="403" operator="equal">
      <formula>"completedw"</formula>
    </cfRule>
    <cfRule type="cellIs" dxfId="2298" priority="404" operator="equal">
      <formula>"HOLD"</formula>
    </cfRule>
  </conditionalFormatting>
  <conditionalFormatting sqref="AA194:AA195">
    <cfRule type="containsText" dxfId="2297" priority="281" operator="containsText" text="Hold">
      <formula>NOT(ISERROR(SEARCH("Hold",AA194)))</formula>
    </cfRule>
  </conditionalFormatting>
  <conditionalFormatting sqref="AA215:AA216">
    <cfRule type="containsText" dxfId="2296" priority="1162" operator="containsText" text="Hold">
      <formula>NOT(ISERROR(SEARCH("Hold",AA215)))</formula>
    </cfRule>
  </conditionalFormatting>
  <conditionalFormatting sqref="AA219">
    <cfRule type="cellIs" dxfId="2295" priority="234" operator="equal">
      <formula>"completedw"</formula>
    </cfRule>
    <cfRule type="cellIs" dxfId="2294" priority="236" operator="equal">
      <formula>"ROW"</formula>
    </cfRule>
    <cfRule type="cellIs" dxfId="2293" priority="235" operator="equal">
      <formula>"HOLD"</formula>
    </cfRule>
  </conditionalFormatting>
  <conditionalFormatting sqref="AA226:AA227">
    <cfRule type="containsText" dxfId="2292" priority="1159" operator="containsText" text="Hold">
      <formula>NOT(ISERROR(SEARCH("Hold",AA226)))</formula>
    </cfRule>
  </conditionalFormatting>
  <conditionalFormatting sqref="AA237:AA238">
    <cfRule type="containsText" dxfId="2291" priority="1139" operator="containsText" text="Hold">
      <formula>NOT(ISERROR(SEARCH("Hold",AA237)))</formula>
    </cfRule>
    <cfRule type="containsText" dxfId="2290" priority="49" operator="containsText" text="Hold">
      <formula>NOT(ISERROR(SEARCH("Hold",AA237)))</formula>
    </cfRule>
  </conditionalFormatting>
  <conditionalFormatting sqref="AA247:AA248">
    <cfRule type="containsText" dxfId="2289" priority="1136" operator="containsText" text="Hold">
      <formula>NOT(ISERROR(SEARCH("Hold",AA247)))</formula>
    </cfRule>
  </conditionalFormatting>
  <conditionalFormatting sqref="AA254:AA258">
    <cfRule type="cellIs" dxfId="2288" priority="1113" operator="equal">
      <formula>"HOLD"</formula>
    </cfRule>
    <cfRule type="cellIs" dxfId="2287" priority="1114" operator="equal">
      <formula>"ROW"</formula>
    </cfRule>
    <cfRule type="cellIs" dxfId="2286" priority="1112" operator="equal">
      <formula>"completedw"</formula>
    </cfRule>
  </conditionalFormatting>
  <conditionalFormatting sqref="AA257:AA258">
    <cfRule type="cellIs" dxfId="2285" priority="1116" operator="equal">
      <formula>"Completed"</formula>
    </cfRule>
    <cfRule type="containsText" dxfId="2284" priority="1111" operator="containsText" text="Hold">
      <formula>NOT(ISERROR(SEARCH("Hold",AA257)))</formula>
    </cfRule>
  </conditionalFormatting>
  <conditionalFormatting sqref="AA257:AA259">
    <cfRule type="cellIs" dxfId="2283" priority="1115" operator="equal">
      <formula>"wip"</formula>
    </cfRule>
  </conditionalFormatting>
  <conditionalFormatting sqref="AA267:AA268">
    <cfRule type="containsText" dxfId="2282" priority="1093" operator="containsText" text="Hold">
      <formula>NOT(ISERROR(SEARCH("Hold",AA267)))</formula>
    </cfRule>
  </conditionalFormatting>
  <conditionalFormatting sqref="AA271">
    <cfRule type="cellIs" dxfId="2281" priority="155" operator="equal">
      <formula>"HOLD"</formula>
    </cfRule>
    <cfRule type="cellIs" dxfId="2280" priority="156" operator="equal">
      <formula>"ROW"</formula>
    </cfRule>
    <cfRule type="cellIs" dxfId="2279" priority="154" operator="equal">
      <formula>"completedw"</formula>
    </cfRule>
  </conditionalFormatting>
  <conditionalFormatting sqref="AA278:AA279">
    <cfRule type="cellIs" dxfId="2278" priority="971" operator="equal">
      <formula>"wip"</formula>
    </cfRule>
    <cfRule type="containsText" dxfId="2277" priority="967" operator="containsText" text="Hold">
      <formula>NOT(ISERROR(SEARCH("Hold",AA278)))</formula>
    </cfRule>
    <cfRule type="cellIs" dxfId="2276" priority="972" operator="equal">
      <formula>"Completed"</formula>
    </cfRule>
  </conditionalFormatting>
  <conditionalFormatting sqref="AA278:AA281">
    <cfRule type="cellIs" dxfId="2275" priority="968" operator="equal">
      <formula>"completedw"</formula>
    </cfRule>
    <cfRule type="cellIs" dxfId="2274" priority="969" operator="equal">
      <formula>"HOLD"</formula>
    </cfRule>
    <cfRule type="cellIs" dxfId="2273" priority="970" operator="equal">
      <formula>"ROW"</formula>
    </cfRule>
  </conditionalFormatting>
  <conditionalFormatting sqref="AA285">
    <cfRule type="cellIs" dxfId="2272" priority="363" operator="equal">
      <formula>"ROW"</formula>
    </cfRule>
    <cfRule type="cellIs" dxfId="2271" priority="361" operator="equal">
      <formula>"completedw"</formula>
    </cfRule>
    <cfRule type="cellIs" dxfId="2270" priority="362" operator="equal">
      <formula>"HOLD"</formula>
    </cfRule>
  </conditionalFormatting>
  <conditionalFormatting sqref="AA286:AA294">
    <cfRule type="cellIs" dxfId="2269" priority="950" operator="equal">
      <formula>"completedw"</formula>
    </cfRule>
    <cfRule type="cellIs" dxfId="2268" priority="951" operator="equal">
      <formula>"HOLD"</formula>
    </cfRule>
    <cfRule type="cellIs" dxfId="2267" priority="952" operator="equal">
      <formula>"ROW"</formula>
    </cfRule>
  </conditionalFormatting>
  <conditionalFormatting sqref="AA289:AA290">
    <cfRule type="containsText" dxfId="2266" priority="949" operator="containsText" text="Hold">
      <formula>NOT(ISERROR(SEARCH("Hold",AA289)))</formula>
    </cfRule>
  </conditionalFormatting>
  <conditionalFormatting sqref="AA300:AA301">
    <cfRule type="containsText" dxfId="2265" priority="712" operator="containsText" text="Hold">
      <formula>NOT(ISERROR(SEARCH("Hold",AA300)))</formula>
    </cfRule>
    <cfRule type="cellIs" dxfId="2264" priority="715" operator="equal">
      <formula>"ROW"</formula>
    </cfRule>
    <cfRule type="cellIs" dxfId="2263" priority="717" operator="equal">
      <formula>"Completed"</formula>
    </cfRule>
    <cfRule type="cellIs" dxfId="2262" priority="716" operator="equal">
      <formula>"wip"</formula>
    </cfRule>
    <cfRule type="cellIs" dxfId="2261" priority="713" operator="equal">
      <formula>"completedw"</formula>
    </cfRule>
    <cfRule type="cellIs" dxfId="2260" priority="714" operator="equal">
      <formula>"HOLD"</formula>
    </cfRule>
  </conditionalFormatting>
  <conditionalFormatting sqref="AA308:AA312">
    <cfRule type="cellIs" dxfId="2259" priority="659" operator="equal">
      <formula>"completedw"</formula>
    </cfRule>
    <cfRule type="cellIs" dxfId="2258" priority="661" operator="equal">
      <formula>"ROW"</formula>
    </cfRule>
    <cfRule type="cellIs" dxfId="2257" priority="660" operator="equal">
      <formula>"HOLD"</formula>
    </cfRule>
  </conditionalFormatting>
  <conditionalFormatting sqref="AA311:AA312">
    <cfRule type="containsText" dxfId="2256" priority="658" operator="containsText" text="Hold">
      <formula>NOT(ISERROR(SEARCH("Hold",AA311)))</formula>
    </cfRule>
    <cfRule type="cellIs" dxfId="2255" priority="662" operator="equal">
      <formula>"wip"</formula>
    </cfRule>
    <cfRule type="cellIs" dxfId="2254" priority="663" operator="equal">
      <formula>"Completed"</formula>
    </cfRule>
  </conditionalFormatting>
  <conditionalFormatting sqref="AA79:AB80">
    <cfRule type="cellIs" dxfId="2253" priority="1208" operator="equal">
      <formula>"wip"</formula>
    </cfRule>
    <cfRule type="cellIs" dxfId="2252" priority="1209" operator="equal">
      <formula>"Completed"</formula>
    </cfRule>
  </conditionalFormatting>
  <conditionalFormatting sqref="AA94:AE95">
    <cfRule type="cellIs" dxfId="2251" priority="435" operator="equal">
      <formula>"ROW"</formula>
    </cfRule>
    <cfRule type="cellIs" dxfId="2250" priority="434" operator="equal">
      <formula>"HOLD"</formula>
    </cfRule>
    <cfRule type="cellIs" dxfId="2249" priority="433" operator="equal">
      <formula>"completedw"</formula>
    </cfRule>
  </conditionalFormatting>
  <conditionalFormatting sqref="AA106:AE107">
    <cfRule type="cellIs" dxfId="2248" priority="322" operator="equal">
      <formula>"completedw"</formula>
    </cfRule>
    <cfRule type="cellIs" dxfId="2247" priority="324" operator="equal">
      <formula>"ROW"</formula>
    </cfRule>
    <cfRule type="cellIs" dxfId="2246" priority="323" operator="equal">
      <formula>"HOLD"</formula>
    </cfRule>
  </conditionalFormatting>
  <conditionalFormatting sqref="AA176:AE177">
    <cfRule type="cellIs" dxfId="2245" priority="398" operator="equal">
      <formula>"HOLD"</formula>
    </cfRule>
    <cfRule type="cellIs" dxfId="2244" priority="397" operator="equal">
      <formula>"completedw"</formula>
    </cfRule>
    <cfRule type="cellIs" dxfId="2243" priority="399" operator="equal">
      <formula>"ROW"</formula>
    </cfRule>
  </conditionalFormatting>
  <conditionalFormatting sqref="AA282:AE283">
    <cfRule type="cellIs" dxfId="2242" priority="149" operator="equal">
      <formula>"HOLD"</formula>
    </cfRule>
    <cfRule type="cellIs" dxfId="2241" priority="148" operator="equal">
      <formula>"completedw"</formula>
    </cfRule>
    <cfRule type="cellIs" dxfId="2240" priority="150" operator="equal">
      <formula>"ROW"</formula>
    </cfRule>
  </conditionalFormatting>
  <conditionalFormatting sqref="AA187:AK187">
    <cfRule type="cellIs" dxfId="2239" priority="215" operator="equal">
      <formula>"ROW"</formula>
    </cfRule>
    <cfRule type="cellIs" dxfId="2238" priority="214" operator="equal">
      <formula>"HOLD"</formula>
    </cfRule>
    <cfRule type="cellIs" dxfId="2237" priority="213" operator="equal">
      <formula>"completedw"</formula>
    </cfRule>
  </conditionalFormatting>
  <conditionalFormatting sqref="AB172">
    <cfRule type="cellIs" dxfId="2236" priority="1609" operator="equal">
      <formula>"Completed"</formula>
    </cfRule>
    <cfRule type="cellIs" dxfId="2235" priority="1608" operator="equal">
      <formula>"wip"</formula>
    </cfRule>
  </conditionalFormatting>
  <conditionalFormatting sqref="AB183">
    <cfRule type="cellIs" dxfId="2234" priority="1580" operator="equal">
      <formula>"wip"</formula>
    </cfRule>
    <cfRule type="cellIs" dxfId="2233" priority="1581" operator="equal">
      <formula>"Completed"</formula>
    </cfRule>
  </conditionalFormatting>
  <conditionalFormatting sqref="AB194">
    <cfRule type="cellIs" dxfId="2232" priority="1551" operator="equal">
      <formula>"Completed"</formula>
    </cfRule>
    <cfRule type="cellIs" dxfId="2231" priority="1550" operator="equal">
      <formula>"wip"</formula>
    </cfRule>
  </conditionalFormatting>
  <conditionalFormatting sqref="AB204">
    <cfRule type="cellIs" dxfId="2230" priority="1522" operator="equal">
      <formula>"wip"</formula>
    </cfRule>
    <cfRule type="cellIs" dxfId="2229" priority="1523" operator="equal">
      <formula>"Completed"</formula>
    </cfRule>
  </conditionalFormatting>
  <conditionalFormatting sqref="AB215">
    <cfRule type="cellIs" dxfId="2228" priority="1495" operator="equal">
      <formula>"Completed"</formula>
    </cfRule>
    <cfRule type="cellIs" dxfId="2227" priority="1494" operator="equal">
      <formula>"wip"</formula>
    </cfRule>
  </conditionalFormatting>
  <conditionalFormatting sqref="AB226">
    <cfRule type="cellIs" dxfId="2226" priority="1467" operator="equal">
      <formula>"Completed"</formula>
    </cfRule>
    <cfRule type="cellIs" dxfId="2225" priority="1466" operator="equal">
      <formula>"wip"</formula>
    </cfRule>
  </conditionalFormatting>
  <conditionalFormatting sqref="AB237">
    <cfRule type="cellIs" dxfId="2224" priority="1438" operator="equal">
      <formula>"wip"</formula>
    </cfRule>
    <cfRule type="cellIs" dxfId="2223" priority="1439" operator="equal">
      <formula>"Completed"</formula>
    </cfRule>
  </conditionalFormatting>
  <conditionalFormatting sqref="AB247">
    <cfRule type="cellIs" dxfId="2222" priority="1384" operator="equal">
      <formula>"wip"</formula>
    </cfRule>
    <cfRule type="cellIs" dxfId="2221" priority="1385" operator="equal">
      <formula>"Completed"</formula>
    </cfRule>
  </conditionalFormatting>
  <conditionalFormatting sqref="AB257">
    <cfRule type="cellIs" dxfId="2220" priority="1356" operator="equal">
      <formula>"wip"</formula>
    </cfRule>
    <cfRule type="cellIs" dxfId="2219" priority="1357" operator="equal">
      <formula>"Completed"</formula>
    </cfRule>
  </conditionalFormatting>
  <conditionalFormatting sqref="AB264:AB272">
    <cfRule type="cellIs" dxfId="2218" priority="1353" operator="equal">
      <formula>"completedw"</formula>
    </cfRule>
    <cfRule type="cellIs" dxfId="2217" priority="1355" operator="equal">
      <formula>"ROW"</formula>
    </cfRule>
    <cfRule type="cellIs" dxfId="2216" priority="1354" operator="equal">
      <formula>"HOLD"</formula>
    </cfRule>
  </conditionalFormatting>
  <conditionalFormatting sqref="AB267">
    <cfRule type="cellIs" dxfId="2215" priority="1352" operator="equal">
      <formula>"Completed"</formula>
    </cfRule>
    <cfRule type="cellIs" dxfId="2214" priority="1351" operator="equal">
      <formula>"wip"</formula>
    </cfRule>
  </conditionalFormatting>
  <conditionalFormatting sqref="AB278">
    <cfRule type="cellIs" dxfId="2213" priority="1344" operator="equal">
      <formula>"wip"</formula>
    </cfRule>
    <cfRule type="cellIs" dxfId="2212" priority="1345" operator="equal">
      <formula>"Completed"</formula>
    </cfRule>
  </conditionalFormatting>
  <conditionalFormatting sqref="AB289">
    <cfRule type="cellIs" dxfId="2211" priority="1337" operator="equal">
      <formula>"wip"</formula>
    </cfRule>
    <cfRule type="cellIs" dxfId="2210" priority="1338" operator="equal">
      <formula>"Completed"</formula>
    </cfRule>
  </conditionalFormatting>
  <conditionalFormatting sqref="AB297:AB305">
    <cfRule type="cellIs" dxfId="2209" priority="776" operator="equal">
      <formula>"ROW"</formula>
    </cfRule>
    <cfRule type="cellIs" dxfId="2208" priority="775" operator="equal">
      <formula>"HOLD"</formula>
    </cfRule>
    <cfRule type="cellIs" dxfId="2207" priority="774" operator="equal">
      <formula>"completedw"</formula>
    </cfRule>
  </conditionalFormatting>
  <conditionalFormatting sqref="AB300">
    <cfRule type="cellIs" dxfId="2206" priority="773" operator="equal">
      <formula>"Completed"</formula>
    </cfRule>
    <cfRule type="cellIs" dxfId="2205" priority="772" operator="equal">
      <formula>"wip"</formula>
    </cfRule>
  </conditionalFormatting>
  <conditionalFormatting sqref="AB308:AB313">
    <cfRule type="cellIs" dxfId="2204" priority="685" operator="equal">
      <formula>"HOLD"</formula>
    </cfRule>
    <cfRule type="cellIs" dxfId="2203" priority="684" operator="equal">
      <formula>"completedw"</formula>
    </cfRule>
    <cfRule type="cellIs" dxfId="2202" priority="686" operator="equal">
      <formula>"ROW"</formula>
    </cfRule>
  </conditionalFormatting>
  <conditionalFormatting sqref="AB311">
    <cfRule type="cellIs" dxfId="2201" priority="683" operator="equal">
      <formula>"Completed"</formula>
    </cfRule>
    <cfRule type="cellIs" dxfId="2200" priority="682" operator="equal">
      <formula>"wip"</formula>
    </cfRule>
  </conditionalFormatting>
  <conditionalFormatting sqref="AB79:AE81">
    <cfRule type="cellIs" dxfId="2199" priority="1201" operator="equal">
      <formula>"ROW"</formula>
    </cfRule>
    <cfRule type="cellIs" dxfId="2198" priority="1199" operator="equal">
      <formula>"completedw"</formula>
    </cfRule>
    <cfRule type="cellIs" dxfId="2197" priority="1200" operator="equal">
      <formula>"HOLD"</formula>
    </cfRule>
  </conditionalFormatting>
  <conditionalFormatting sqref="AB142:AE143">
    <cfRule type="cellIs" dxfId="2196" priority="414" operator="equal">
      <formula>"ROW"</formula>
    </cfRule>
    <cfRule type="cellIs" dxfId="2195" priority="412" operator="equal">
      <formula>"completedw"</formula>
    </cfRule>
    <cfRule type="cellIs" dxfId="2194" priority="413" operator="equal">
      <formula>"HOLD"</formula>
    </cfRule>
  </conditionalFormatting>
  <conditionalFormatting sqref="AB254:AE259">
    <cfRule type="cellIs" dxfId="2193" priority="1106" operator="equal">
      <formula>"completedw"</formula>
    </cfRule>
    <cfRule type="cellIs" dxfId="2192" priority="1107" operator="equal">
      <formula>"HOLD"</formula>
    </cfRule>
    <cfRule type="cellIs" dxfId="2191" priority="1108" operator="equal">
      <formula>"ROW"</formula>
    </cfRule>
  </conditionalFormatting>
  <conditionalFormatting sqref="AB274:AE281">
    <cfRule type="cellIs" dxfId="2190" priority="962" operator="equal">
      <formula>"completedw"</formula>
    </cfRule>
    <cfRule type="cellIs" dxfId="2189" priority="963" operator="equal">
      <formula>"HOLD"</formula>
    </cfRule>
    <cfRule type="cellIs" dxfId="2188" priority="964" operator="equal">
      <formula>"ROW"</formula>
    </cfRule>
  </conditionalFormatting>
  <conditionalFormatting sqref="AB285:AE294">
    <cfRule type="cellIs" dxfId="2187" priority="957" operator="equal">
      <formula>"HOLD"</formula>
    </cfRule>
    <cfRule type="cellIs" dxfId="2186" priority="958" operator="equal">
      <formula>"ROW"</formula>
    </cfRule>
    <cfRule type="cellIs" dxfId="2185" priority="956" operator="equal">
      <formula>"completedw"</formula>
    </cfRule>
  </conditionalFormatting>
  <conditionalFormatting sqref="AB102:AK103">
    <cfRule type="cellIs" dxfId="2184" priority="879" operator="equal">
      <formula>"completedw"</formula>
    </cfRule>
    <cfRule type="cellIs" dxfId="2183" priority="880" operator="equal">
      <formula>"HOLD"</formula>
    </cfRule>
    <cfRule type="cellIs" dxfId="2182" priority="881" operator="equal">
      <formula>"ROW"</formula>
    </cfRule>
  </conditionalFormatting>
  <conditionalFormatting sqref="AC29:AC30">
    <cfRule type="cellIs" dxfId="2181" priority="518" operator="equal">
      <formula>"HOLD"</formula>
    </cfRule>
    <cfRule type="cellIs" dxfId="2180" priority="519" operator="equal">
      <formula>"ROW"</formula>
    </cfRule>
    <cfRule type="cellIs" dxfId="2179" priority="517" operator="equal">
      <formula>"completedw"</formula>
    </cfRule>
  </conditionalFormatting>
  <conditionalFormatting sqref="AC14:AD14 Y15 AA15 AC15 U16:AD16">
    <cfRule type="cellIs" dxfId="2178" priority="51" operator="equal">
      <formula>"wip"</formula>
    </cfRule>
  </conditionalFormatting>
  <conditionalFormatting sqref="AC14:AD14 Y15 AA15 AC15">
    <cfRule type="cellIs" dxfId="2177" priority="52" operator="equal">
      <formula>"Completed"</formula>
    </cfRule>
  </conditionalFormatting>
  <conditionalFormatting sqref="AC49:AE49">
    <cfRule type="cellIs" dxfId="2176" priority="1283" operator="equal">
      <formula>"Completed"</formula>
    </cfRule>
    <cfRule type="cellIs" dxfId="2175" priority="1284" operator="equal">
      <formula>"wip"</formula>
    </cfRule>
  </conditionalFormatting>
  <conditionalFormatting sqref="AC59:AE59">
    <cfRule type="cellIs" dxfId="2174" priority="1286" operator="equal">
      <formula>"wip"</formula>
    </cfRule>
    <cfRule type="cellIs" dxfId="2173" priority="1285" operator="equal">
      <formula>"Completed"</formula>
    </cfRule>
  </conditionalFormatting>
  <conditionalFormatting sqref="AC61:AE62">
    <cfRule type="cellIs" dxfId="2172" priority="475" operator="equal">
      <formula>"completedw"</formula>
    </cfRule>
    <cfRule type="cellIs" dxfId="2171" priority="477" operator="equal">
      <formula>"ROW"</formula>
    </cfRule>
    <cfRule type="cellIs" dxfId="2170" priority="476" operator="equal">
      <formula>"HOLD"</formula>
    </cfRule>
  </conditionalFormatting>
  <conditionalFormatting sqref="AC68:AE69">
    <cfRule type="containsText" dxfId="2169" priority="824" operator="containsText" text="Hold">
      <formula>NOT(ISERROR(SEARCH("Hold",AC68)))</formula>
    </cfRule>
  </conditionalFormatting>
  <conditionalFormatting sqref="AC68:AE70">
    <cfRule type="cellIs" dxfId="2168" priority="828" operator="equal">
      <formula>"wip"</formula>
    </cfRule>
  </conditionalFormatting>
  <conditionalFormatting sqref="AC70:AE70">
    <cfRule type="cellIs" dxfId="2167" priority="1287" operator="equal">
      <formula>"Completed"</formula>
    </cfRule>
  </conditionalFormatting>
  <conditionalFormatting sqref="AC72:AE73">
    <cfRule type="cellIs" dxfId="2166" priority="473" operator="equal">
      <formula>"HOLD"</formula>
    </cfRule>
    <cfRule type="cellIs" dxfId="2165" priority="474" operator="equal">
      <formula>"ROW"</formula>
    </cfRule>
    <cfRule type="cellIs" dxfId="2164" priority="472" operator="equal">
      <formula>"completedw"</formula>
    </cfRule>
  </conditionalFormatting>
  <conditionalFormatting sqref="AC79:AE80">
    <cfRule type="cellIs" dxfId="2163" priority="1203" operator="equal">
      <formula>"Completed"</formula>
    </cfRule>
    <cfRule type="containsText" dxfId="2162" priority="1198" operator="containsText" text="Hold">
      <formula>NOT(ISERROR(SEARCH("Hold",AC79)))</formula>
    </cfRule>
  </conditionalFormatting>
  <conditionalFormatting sqref="AC79:AE81">
    <cfRule type="cellIs" dxfId="2161" priority="1202" operator="equal">
      <formula>"wip"</formula>
    </cfRule>
  </conditionalFormatting>
  <conditionalFormatting sqref="AC81:AE81">
    <cfRule type="cellIs" dxfId="2160" priority="1288" operator="equal">
      <formula>"Completed"</formula>
    </cfRule>
  </conditionalFormatting>
  <conditionalFormatting sqref="AC92:AE92">
    <cfRule type="cellIs" dxfId="2159" priority="1295" operator="equal">
      <formula>"wip"</formula>
    </cfRule>
    <cfRule type="cellIs" dxfId="2158" priority="1294" operator="equal">
      <formula>"Completed"</formula>
    </cfRule>
  </conditionalFormatting>
  <conditionalFormatting sqref="AC104:AE104">
    <cfRule type="cellIs" dxfId="2157" priority="1296" operator="equal">
      <formula>"Completed"</formula>
    </cfRule>
    <cfRule type="cellIs" dxfId="2156" priority="1297" operator="equal">
      <formula>"wip"</formula>
    </cfRule>
  </conditionalFormatting>
  <conditionalFormatting sqref="AC114:AE115">
    <cfRule type="containsText" dxfId="2155" priority="1265" operator="containsText" text="Hold">
      <formula>NOT(ISERROR(SEARCH("Hold",AC114)))</formula>
    </cfRule>
  </conditionalFormatting>
  <conditionalFormatting sqref="AC116:AE116">
    <cfRule type="cellIs" dxfId="2154" priority="1298" operator="equal">
      <formula>"Completed"</formula>
    </cfRule>
    <cfRule type="cellIs" dxfId="2153" priority="1299" operator="equal">
      <formula>"wip"</formula>
    </cfRule>
  </conditionalFormatting>
  <conditionalFormatting sqref="AC118:AE119">
    <cfRule type="cellIs" dxfId="2152" priority="366" operator="equal">
      <formula>"ROW"</formula>
    </cfRule>
    <cfRule type="cellIs" dxfId="2151" priority="365" operator="equal">
      <formula>"HOLD"</formula>
    </cfRule>
    <cfRule type="cellIs" dxfId="2150" priority="364" operator="equal">
      <formula>"completedw"</formula>
    </cfRule>
  </conditionalFormatting>
  <conditionalFormatting sqref="AC121:AE123">
    <cfRule type="cellIs" dxfId="2149" priority="1334" operator="equal">
      <formula>"completedw"</formula>
    </cfRule>
    <cfRule type="cellIs" dxfId="2148" priority="1335" operator="equal">
      <formula>"HOLD"</formula>
    </cfRule>
    <cfRule type="cellIs" dxfId="2147" priority="1336" operator="equal">
      <formula>"ROW"</formula>
    </cfRule>
  </conditionalFormatting>
  <conditionalFormatting sqref="AC126:AE127">
    <cfRule type="containsText" dxfId="2146" priority="632" operator="containsText" text="Hold">
      <formula>NOT(ISERROR(SEARCH("Hold",AC126)))</formula>
    </cfRule>
  </conditionalFormatting>
  <conditionalFormatting sqref="AC128:AE128">
    <cfRule type="cellIs" dxfId="2145" priority="630" operator="equal">
      <formula>"wip"</formula>
    </cfRule>
    <cfRule type="cellIs" dxfId="2144" priority="629" operator="equal">
      <formula>"Completed"</formula>
    </cfRule>
  </conditionalFormatting>
  <conditionalFormatting sqref="AC140:AE140">
    <cfRule type="cellIs" dxfId="2143" priority="1301" operator="equal">
      <formula>"wip"</formula>
    </cfRule>
    <cfRule type="cellIs" dxfId="2142" priority="1300" operator="equal">
      <formula>"Completed"</formula>
    </cfRule>
  </conditionalFormatting>
  <conditionalFormatting sqref="AC150:AE151">
    <cfRule type="containsText" dxfId="2141" priority="1268" operator="containsText" text="Hold">
      <formula>NOT(ISERROR(SEARCH("Hold",AC150)))</formula>
    </cfRule>
  </conditionalFormatting>
  <conditionalFormatting sqref="AC152:AE152">
    <cfRule type="cellIs" dxfId="2140" priority="279" operator="equal">
      <formula>"Completed"</formula>
    </cfRule>
    <cfRule type="cellIs" dxfId="2139" priority="280" operator="equal">
      <formula>"wip"</formula>
    </cfRule>
  </conditionalFormatting>
  <conditionalFormatting sqref="AC163:AE163">
    <cfRule type="cellIs" dxfId="2138" priority="1303" operator="equal">
      <formula>"wip"</formula>
    </cfRule>
    <cfRule type="cellIs" dxfId="2137" priority="1302" operator="equal">
      <formula>"Completed"</formula>
    </cfRule>
  </conditionalFormatting>
  <conditionalFormatting sqref="AC165:AE166">
    <cfRule type="cellIs" dxfId="2136" priority="402" operator="equal">
      <formula>"ROW"</formula>
    </cfRule>
    <cfRule type="cellIs" dxfId="2135" priority="401" operator="equal">
      <formula>"HOLD"</formula>
    </cfRule>
    <cfRule type="cellIs" dxfId="2134" priority="400" operator="equal">
      <formula>"completedw"</formula>
    </cfRule>
  </conditionalFormatting>
  <conditionalFormatting sqref="AC172:AE173">
    <cfRule type="containsText" dxfId="2133" priority="1177" operator="containsText" text="Hold">
      <formula>NOT(ISERROR(SEARCH("Hold",AC172)))</formula>
    </cfRule>
  </conditionalFormatting>
  <conditionalFormatting sqref="AC174:AE174">
    <cfRule type="cellIs" dxfId="2132" priority="1304" operator="equal">
      <formula>"Completed"</formula>
    </cfRule>
    <cfRule type="cellIs" dxfId="2131" priority="1305" operator="equal">
      <formula>"wip"</formula>
    </cfRule>
  </conditionalFormatting>
  <conditionalFormatting sqref="AC183:AE184">
    <cfRule type="containsText" dxfId="2130" priority="820" operator="containsText" text="Hold">
      <formula>NOT(ISERROR(SEARCH("Hold",AC183)))</formula>
    </cfRule>
  </conditionalFormatting>
  <conditionalFormatting sqref="AC194:AE195">
    <cfRule type="containsText" dxfId="2129" priority="194" operator="containsText" text="Hold">
      <formula>NOT(ISERROR(SEARCH("Hold",AC194)))</formula>
    </cfRule>
  </conditionalFormatting>
  <conditionalFormatting sqref="AC196:AE196">
    <cfRule type="cellIs" dxfId="2128" priority="1312" operator="equal">
      <formula>"Completed"</formula>
    </cfRule>
    <cfRule type="cellIs" dxfId="2127" priority="1313" operator="equal">
      <formula>"wip"</formula>
    </cfRule>
  </conditionalFormatting>
  <conditionalFormatting sqref="AC206:AE206">
    <cfRule type="cellIs" dxfId="2126" priority="1314" operator="equal">
      <formula>"Completed"</formula>
    </cfRule>
    <cfRule type="cellIs" dxfId="2125" priority="1315" operator="equal">
      <formula>"wip"</formula>
    </cfRule>
  </conditionalFormatting>
  <conditionalFormatting sqref="AC215:AE216">
    <cfRule type="containsText" dxfId="2124" priority="1161" operator="containsText" text="Hold">
      <formula>NOT(ISERROR(SEARCH("Hold",AC215)))</formula>
    </cfRule>
  </conditionalFormatting>
  <conditionalFormatting sqref="AC217:AE217">
    <cfRule type="cellIs" dxfId="2123" priority="1317" operator="equal">
      <formula>"wip"</formula>
    </cfRule>
    <cfRule type="cellIs" dxfId="2122" priority="1316" operator="equal">
      <formula>"Completed"</formula>
    </cfRule>
  </conditionalFormatting>
  <conditionalFormatting sqref="AC219:AE219">
    <cfRule type="cellIs" dxfId="2121" priority="204" operator="equal">
      <formula>"completedw"</formula>
    </cfRule>
    <cfRule type="cellIs" dxfId="2120" priority="205" operator="equal">
      <formula>"HOLD"</formula>
    </cfRule>
    <cfRule type="cellIs" dxfId="2119" priority="206" operator="equal">
      <formula>"ROW"</formula>
    </cfRule>
  </conditionalFormatting>
  <conditionalFormatting sqref="AC226:AE227">
    <cfRule type="containsText" dxfId="2118" priority="1160" operator="containsText" text="Hold">
      <formula>NOT(ISERROR(SEARCH("Hold",AC226)))</formula>
    </cfRule>
  </conditionalFormatting>
  <conditionalFormatting sqref="AC228:AE228">
    <cfRule type="cellIs" dxfId="2117" priority="1319" operator="equal">
      <formula>"wip"</formula>
    </cfRule>
    <cfRule type="cellIs" dxfId="2116" priority="1318" operator="equal">
      <formula>"Completed"</formula>
    </cfRule>
  </conditionalFormatting>
  <conditionalFormatting sqref="AC237:AE238">
    <cfRule type="containsText" dxfId="2115" priority="1138" operator="containsText" text="Hold">
      <formula>NOT(ISERROR(SEARCH("Hold",AC237)))</formula>
    </cfRule>
  </conditionalFormatting>
  <conditionalFormatting sqref="AC239:AE239">
    <cfRule type="cellIs" dxfId="2114" priority="1320" operator="equal">
      <formula>"Completed"</formula>
    </cfRule>
    <cfRule type="cellIs" dxfId="2113" priority="1321" operator="equal">
      <formula>"wip"</formula>
    </cfRule>
  </conditionalFormatting>
  <conditionalFormatting sqref="AC247:AE248">
    <cfRule type="containsText" dxfId="2112" priority="1137" operator="containsText" text="Hold">
      <formula>NOT(ISERROR(SEARCH("Hold",AC247)))</formula>
    </cfRule>
  </conditionalFormatting>
  <conditionalFormatting sqref="AC249:AE249">
    <cfRule type="cellIs" dxfId="2111" priority="1323" operator="equal">
      <formula>"wip"</formula>
    </cfRule>
    <cfRule type="cellIs" dxfId="2110" priority="1322" operator="equal">
      <formula>"Completed"</formula>
    </cfRule>
  </conditionalFormatting>
  <conditionalFormatting sqref="AC257:AE258">
    <cfRule type="containsText" dxfId="2109" priority="1105" operator="containsText" text="Hold">
      <formula>NOT(ISERROR(SEARCH("Hold",AC257)))</formula>
    </cfRule>
    <cfRule type="cellIs" dxfId="2108" priority="1110" operator="equal">
      <formula>"Completed"</formula>
    </cfRule>
  </conditionalFormatting>
  <conditionalFormatting sqref="AC257:AE259">
    <cfRule type="cellIs" dxfId="2107" priority="1109" operator="equal">
      <formula>"wip"</formula>
    </cfRule>
  </conditionalFormatting>
  <conditionalFormatting sqref="AC259:AE259">
    <cfRule type="cellIs" dxfId="2106" priority="1324" operator="equal">
      <formula>"Completed"</formula>
    </cfRule>
  </conditionalFormatting>
  <conditionalFormatting sqref="AC267:AE268">
    <cfRule type="containsText" dxfId="2105" priority="1099" operator="containsText" text="Hold">
      <formula>NOT(ISERROR(SEARCH("Hold",AC267)))</formula>
    </cfRule>
    <cfRule type="cellIs" dxfId="2104" priority="1104" operator="equal">
      <formula>"Completed"</formula>
    </cfRule>
  </conditionalFormatting>
  <conditionalFormatting sqref="AC267:AE269">
    <cfRule type="cellIs" dxfId="2103" priority="1103" operator="equal">
      <formula>"wip"</formula>
    </cfRule>
  </conditionalFormatting>
  <conditionalFormatting sqref="AC269:AE269">
    <cfRule type="cellIs" dxfId="2102" priority="1410" operator="equal">
      <formula>"Completed"</formula>
    </cfRule>
  </conditionalFormatting>
  <conditionalFormatting sqref="AC271:AE272">
    <cfRule type="cellIs" dxfId="2101" priority="151" operator="equal">
      <formula>"completedw"</formula>
    </cfRule>
    <cfRule type="cellIs" dxfId="2100" priority="152" operator="equal">
      <formula>"HOLD"</formula>
    </cfRule>
    <cfRule type="cellIs" dxfId="2099" priority="153" operator="equal">
      <formula>"ROW"</formula>
    </cfRule>
  </conditionalFormatting>
  <conditionalFormatting sqref="AC278:AE279">
    <cfRule type="cellIs" dxfId="2098" priority="966" operator="equal">
      <formula>"Completed"</formula>
    </cfRule>
    <cfRule type="containsText" dxfId="2097" priority="961" operator="containsText" text="Hold">
      <formula>NOT(ISERROR(SEARCH("Hold",AC278)))</formula>
    </cfRule>
  </conditionalFormatting>
  <conditionalFormatting sqref="AC278:AE280">
    <cfRule type="cellIs" dxfId="2096" priority="965" operator="equal">
      <formula>"wip"</formula>
    </cfRule>
  </conditionalFormatting>
  <conditionalFormatting sqref="AC280:AE280">
    <cfRule type="cellIs" dxfId="2095" priority="1330" operator="equal">
      <formula>"Completed"</formula>
    </cfRule>
  </conditionalFormatting>
  <conditionalFormatting sqref="AC289:AE290">
    <cfRule type="cellIs" dxfId="2094" priority="960" operator="equal">
      <formula>"Completed"</formula>
    </cfRule>
    <cfRule type="containsText" dxfId="2093" priority="955" operator="containsText" text="Hold">
      <formula>NOT(ISERROR(SEARCH("Hold",AC289)))</formula>
    </cfRule>
  </conditionalFormatting>
  <conditionalFormatting sqref="AC289:AE291">
    <cfRule type="cellIs" dxfId="2092" priority="959" operator="equal">
      <formula>"wip"</formula>
    </cfRule>
  </conditionalFormatting>
  <conditionalFormatting sqref="AC291:AE291">
    <cfRule type="cellIs" dxfId="2091" priority="1329" operator="equal">
      <formula>"Completed"</formula>
    </cfRule>
  </conditionalFormatting>
  <conditionalFormatting sqref="AC300:AE301">
    <cfRule type="containsText" dxfId="2090" priority="706" operator="containsText" text="Hold">
      <formula>NOT(ISERROR(SEARCH("Hold",AC300)))</formula>
    </cfRule>
    <cfRule type="cellIs" dxfId="2089" priority="707" operator="equal">
      <formula>"completedw"</formula>
    </cfRule>
    <cfRule type="cellIs" dxfId="2088" priority="708" operator="equal">
      <formula>"HOLD"</formula>
    </cfRule>
    <cfRule type="cellIs" dxfId="2087" priority="710" operator="equal">
      <formula>"wip"</formula>
    </cfRule>
    <cfRule type="cellIs" dxfId="2086" priority="711" operator="equal">
      <formula>"Completed"</formula>
    </cfRule>
    <cfRule type="cellIs" dxfId="2085" priority="709" operator="equal">
      <formula>"ROW"</formula>
    </cfRule>
  </conditionalFormatting>
  <conditionalFormatting sqref="AC302:AE302">
    <cfRule type="cellIs" dxfId="2084" priority="705" operator="equal">
      <formula>"wip"</formula>
    </cfRule>
    <cfRule type="cellIs" dxfId="2083" priority="704" operator="equal">
      <formula>"Completed"</formula>
    </cfRule>
  </conditionalFormatting>
  <conditionalFormatting sqref="AC302:AE305">
    <cfRule type="cellIs" dxfId="2082" priority="702" operator="equal">
      <formula>"HOLD"</formula>
    </cfRule>
    <cfRule type="cellIs" dxfId="2081" priority="701" operator="equal">
      <formula>"completedw"</formula>
    </cfRule>
    <cfRule type="cellIs" dxfId="2080" priority="703" operator="equal">
      <formula>"ROW"</formula>
    </cfRule>
  </conditionalFormatting>
  <conditionalFormatting sqref="AC308:AE312">
    <cfRule type="cellIs" dxfId="2079" priority="655" operator="equal">
      <formula>"ROW"</formula>
    </cfRule>
    <cfRule type="cellIs" dxfId="2078" priority="654" operator="equal">
      <formula>"HOLD"</formula>
    </cfRule>
    <cfRule type="cellIs" dxfId="2077" priority="653" operator="equal">
      <formula>"completedw"</formula>
    </cfRule>
  </conditionalFormatting>
  <conditionalFormatting sqref="AC311:AE312">
    <cfRule type="cellIs" dxfId="2076" priority="656" operator="equal">
      <formula>"wip"</formula>
    </cfRule>
    <cfRule type="containsText" dxfId="2075" priority="652" operator="containsText" text="Hold">
      <formula>NOT(ISERROR(SEARCH("Hold",AC311)))</formula>
    </cfRule>
    <cfRule type="cellIs" dxfId="2074" priority="657" operator="equal">
      <formula>"Completed"</formula>
    </cfRule>
  </conditionalFormatting>
  <conditionalFormatting sqref="AC313:AE313">
    <cfRule type="cellIs" dxfId="2073" priority="649" operator="equal">
      <formula>"ROW"</formula>
    </cfRule>
    <cfRule type="cellIs" dxfId="2072" priority="647" operator="equal">
      <formula>"completedw"</formula>
    </cfRule>
    <cfRule type="cellIs" dxfId="2071" priority="648" operator="equal">
      <formula>"HOLD"</formula>
    </cfRule>
    <cfRule type="cellIs" dxfId="2070" priority="651" operator="equal">
      <formula>"wip"</formula>
    </cfRule>
    <cfRule type="cellIs" dxfId="2069" priority="650" operator="equal">
      <formula>"Completed"</formula>
    </cfRule>
  </conditionalFormatting>
  <conditionalFormatting sqref="AC185:AG185">
    <cfRule type="cellIs" dxfId="2068" priority="1307" operator="equal">
      <formula>"wip"</formula>
    </cfRule>
    <cfRule type="cellIs" dxfId="2067" priority="1306" operator="equal">
      <formula>"Completed"</formula>
    </cfRule>
  </conditionalFormatting>
  <conditionalFormatting sqref="AC267:XFD270">
    <cfRule type="cellIs" dxfId="2066" priority="1102" operator="equal">
      <formula>"ROW"</formula>
    </cfRule>
    <cfRule type="cellIs" dxfId="2065" priority="1101" operator="equal">
      <formula>"HOLD"</formula>
    </cfRule>
    <cfRule type="cellIs" dxfId="2064" priority="1100" operator="equal">
      <formula>"completedw"</formula>
    </cfRule>
  </conditionalFormatting>
  <conditionalFormatting sqref="AD14">
    <cfRule type="containsText" dxfId="2063" priority="50" operator="containsText" text="Hold">
      <formula>NOT(ISERROR(SEARCH("Hold",AD14)))</formula>
    </cfRule>
  </conditionalFormatting>
  <conditionalFormatting sqref="AE38">
    <cfRule type="cellIs" dxfId="2062" priority="1279" operator="equal">
      <formula>"Completed"</formula>
    </cfRule>
    <cfRule type="cellIs" dxfId="2061" priority="1280" operator="equal">
      <formula>"wip"</formula>
    </cfRule>
  </conditionalFormatting>
  <conditionalFormatting sqref="AF183">
    <cfRule type="cellIs" dxfId="2060" priority="1579" operator="equal">
      <formula>"Completed"</formula>
    </cfRule>
    <cfRule type="cellIs" dxfId="2059" priority="1578" operator="equal">
      <formula>"wip"</formula>
    </cfRule>
  </conditionalFormatting>
  <conditionalFormatting sqref="AF306:AG306">
    <cfRule type="cellIs" dxfId="2058" priority="688" operator="equal">
      <formula>"HOLD"</formula>
    </cfRule>
    <cfRule type="cellIs" dxfId="2057" priority="689" operator="equal">
      <formula>"ROW"</formula>
    </cfRule>
    <cfRule type="cellIs" dxfId="2056" priority="687" operator="equal">
      <formula>"completedw"</formula>
    </cfRule>
  </conditionalFormatting>
  <conditionalFormatting sqref="AF253:AK263">
    <cfRule type="cellIs" dxfId="2055" priority="842" operator="equal">
      <formula>"ROW"</formula>
    </cfRule>
    <cfRule type="cellIs" dxfId="2054" priority="841" operator="equal">
      <formula>"HOLD"</formula>
    </cfRule>
    <cfRule type="cellIs" dxfId="2053" priority="840" operator="equal">
      <formula>"completedw"</formula>
    </cfRule>
  </conditionalFormatting>
  <conditionalFormatting sqref="AG184">
    <cfRule type="cellIs" dxfId="2052" priority="1435" operator="equal">
      <formula>"ROW"</formula>
    </cfRule>
    <cfRule type="cellIs" dxfId="2051" priority="1433" operator="equal">
      <formula>"completedw"</formula>
    </cfRule>
    <cfRule type="cellIs" dxfId="2050" priority="1434" operator="equal">
      <formula>"HOLD"</formula>
    </cfRule>
  </conditionalFormatting>
  <conditionalFormatting sqref="AG183:AJ183">
    <cfRule type="cellIs" dxfId="2049" priority="859" operator="equal">
      <formula>"HOLD"</formula>
    </cfRule>
    <cfRule type="cellIs" dxfId="2048" priority="858" operator="equal">
      <formula>"completedw"</formula>
    </cfRule>
    <cfRule type="cellIs" dxfId="2047" priority="860" operator="equal">
      <formula>"ROW"</formula>
    </cfRule>
  </conditionalFormatting>
  <conditionalFormatting sqref="AI114:AK114">
    <cfRule type="cellIs" dxfId="2046" priority="876" operator="equal">
      <formula>"completedw"</formula>
    </cfRule>
    <cfRule type="cellIs" dxfId="2045" priority="878" operator="equal">
      <formula>"ROW"</formula>
    </cfRule>
    <cfRule type="cellIs" dxfId="2044" priority="877" operator="equal">
      <formula>"HOLD"</formula>
    </cfRule>
  </conditionalFormatting>
  <conditionalFormatting sqref="AI126:AK126">
    <cfRule type="cellIs" dxfId="2043" priority="873" operator="equal">
      <formula>"completedw"</formula>
    </cfRule>
    <cfRule type="cellIs" dxfId="2042" priority="874" operator="equal">
      <formula>"HOLD"</formula>
    </cfRule>
    <cfRule type="cellIs" dxfId="2041" priority="875" operator="equal">
      <formula>"ROW"</formula>
    </cfRule>
  </conditionalFormatting>
  <conditionalFormatting sqref="AI138:AK138">
    <cfRule type="cellIs" dxfId="2040" priority="872" operator="equal">
      <formula>"ROW"</formula>
    </cfRule>
    <cfRule type="cellIs" dxfId="2039" priority="870" operator="equal">
      <formula>"completedw"</formula>
    </cfRule>
    <cfRule type="cellIs" dxfId="2038" priority="871" operator="equal">
      <formula>"HOLD"</formula>
    </cfRule>
  </conditionalFormatting>
  <conditionalFormatting sqref="AI150:AK150">
    <cfRule type="cellIs" dxfId="2037" priority="869" operator="equal">
      <formula>"ROW"</formula>
    </cfRule>
    <cfRule type="cellIs" dxfId="2036" priority="868" operator="equal">
      <formula>"HOLD"</formula>
    </cfRule>
    <cfRule type="cellIs" dxfId="2035" priority="867" operator="equal">
      <formula>"completedw"</formula>
    </cfRule>
  </conditionalFormatting>
  <conditionalFormatting sqref="AI161:AK161">
    <cfRule type="cellIs" dxfId="2034" priority="866" operator="equal">
      <formula>"ROW"</formula>
    </cfRule>
    <cfRule type="cellIs" dxfId="2033" priority="865" operator="equal">
      <formula>"HOLD"</formula>
    </cfRule>
    <cfRule type="cellIs" dxfId="2032" priority="864" operator="equal">
      <formula>"completedw"</formula>
    </cfRule>
  </conditionalFormatting>
  <conditionalFormatting sqref="AI172:AK172">
    <cfRule type="cellIs" dxfId="2031" priority="861" operator="equal">
      <formula>"completedw"</formula>
    </cfRule>
    <cfRule type="cellIs" dxfId="2030" priority="862" operator="equal">
      <formula>"HOLD"</formula>
    </cfRule>
    <cfRule type="cellIs" dxfId="2029" priority="863" operator="equal">
      <formula>"ROW"</formula>
    </cfRule>
  </conditionalFormatting>
  <conditionalFormatting sqref="AI194:AK194">
    <cfRule type="cellIs" dxfId="2028" priority="856" operator="equal">
      <formula>"HOLD"</formula>
    </cfRule>
    <cfRule type="cellIs" dxfId="2027" priority="857" operator="equal">
      <formula>"ROW"</formula>
    </cfRule>
    <cfRule type="cellIs" dxfId="2026" priority="855" operator="equal">
      <formula>"completedw"</formula>
    </cfRule>
  </conditionalFormatting>
  <conditionalFormatting sqref="AI215:AK215">
    <cfRule type="cellIs" dxfId="2025" priority="852" operator="equal">
      <formula>"completedw"</formula>
    </cfRule>
    <cfRule type="cellIs" dxfId="2024" priority="853" operator="equal">
      <formula>"HOLD"</formula>
    </cfRule>
    <cfRule type="cellIs" dxfId="2023" priority="854" operator="equal">
      <formula>"ROW"</formula>
    </cfRule>
  </conditionalFormatting>
  <conditionalFormatting sqref="AI226:AK226">
    <cfRule type="cellIs" dxfId="2022" priority="851" operator="equal">
      <formula>"ROW"</formula>
    </cfRule>
    <cfRule type="cellIs" dxfId="2021" priority="850" operator="equal">
      <formula>"HOLD"</formula>
    </cfRule>
    <cfRule type="cellIs" dxfId="2020" priority="849" operator="equal">
      <formula>"completedw"</formula>
    </cfRule>
  </conditionalFormatting>
  <conditionalFormatting sqref="AI237:AK237">
    <cfRule type="cellIs" dxfId="2019" priority="846" operator="equal">
      <formula>"completedw"</formula>
    </cfRule>
    <cfRule type="cellIs" dxfId="2018" priority="847" operator="equal">
      <formula>"HOLD"</formula>
    </cfRule>
    <cfRule type="cellIs" dxfId="2017" priority="848" operator="equal">
      <formula>"ROW"</formula>
    </cfRule>
  </conditionalFormatting>
  <conditionalFormatting sqref="AI247:AK247">
    <cfRule type="cellIs" dxfId="2016" priority="845" operator="equal">
      <formula>"ROW"</formula>
    </cfRule>
    <cfRule type="cellIs" dxfId="2015" priority="844" operator="equal">
      <formula>"HOLD"</formula>
    </cfRule>
    <cfRule type="cellIs" dxfId="2014" priority="843" operator="equal">
      <formula>"completedw"</formula>
    </cfRule>
  </conditionalFormatting>
  <printOptions horizontalCentered="1"/>
  <pageMargins left="0.11811023622047245" right="0.11811023622047245" top="0.11811023622047245" bottom="0.11811023622047245" header="0" footer="0"/>
  <pageSetup paperSize="9" scale="57" fitToHeight="6" orientation="landscape" horizontalDpi="300" verticalDpi="300" r:id="rId1"/>
  <rowBreaks count="4" manualBreakCount="4">
    <brk id="63" max="36" man="1"/>
    <brk id="132" max="36" man="1"/>
    <brk id="200" max="36" man="1"/>
    <brk id="273" max="36"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8E11-83E3-4D39-9777-371719238014}">
  <dimension ref="B1:Z5"/>
  <sheetViews>
    <sheetView workbookViewId="0">
      <selection activeCell="Z10" sqref="Z10"/>
    </sheetView>
  </sheetViews>
  <sheetFormatPr defaultRowHeight="14.5" x14ac:dyDescent="0.35"/>
  <cols>
    <col min="2" max="2" width="11.54296875" bestFit="1" customWidth="1"/>
    <col min="3" max="3" width="12.1796875" bestFit="1" customWidth="1"/>
    <col min="4" max="4" width="17.54296875" customWidth="1"/>
  </cols>
  <sheetData>
    <row r="1" spans="2:26" ht="15" thickBot="1" x14ac:dyDescent="0.4"/>
    <row r="2" spans="2:26" ht="23" customHeight="1" x14ac:dyDescent="0.35">
      <c r="B2" s="554" t="s">
        <v>567</v>
      </c>
      <c r="C2" s="555" t="s">
        <v>568</v>
      </c>
      <c r="D2" s="555" t="s">
        <v>818</v>
      </c>
      <c r="E2" s="954" t="s">
        <v>811</v>
      </c>
      <c r="F2" s="954"/>
      <c r="G2" s="954" t="s">
        <v>812</v>
      </c>
      <c r="H2" s="954"/>
      <c r="I2" s="954" t="s">
        <v>813</v>
      </c>
      <c r="J2" s="954"/>
      <c r="K2" s="954" t="s">
        <v>814</v>
      </c>
      <c r="L2" s="954"/>
      <c r="M2" s="954" t="s">
        <v>815</v>
      </c>
      <c r="N2" s="954"/>
      <c r="O2" s="954" t="s">
        <v>816</v>
      </c>
      <c r="P2" s="954"/>
      <c r="Q2" s="954" t="s">
        <v>817</v>
      </c>
      <c r="R2" s="954"/>
      <c r="S2" s="954" t="s">
        <v>534</v>
      </c>
      <c r="T2" s="954"/>
      <c r="U2" s="954" t="s">
        <v>556</v>
      </c>
      <c r="V2" s="954"/>
      <c r="W2" s="954" t="s">
        <v>843</v>
      </c>
      <c r="X2" s="956"/>
      <c r="Y2" s="954" t="s">
        <v>844</v>
      </c>
      <c r="Z2" s="955"/>
    </row>
    <row r="3" spans="2:26" ht="58" customHeight="1" x14ac:dyDescent="0.35">
      <c r="B3" s="957" t="s">
        <v>821</v>
      </c>
      <c r="C3" s="959" t="s">
        <v>822</v>
      </c>
      <c r="D3" s="961" t="s">
        <v>823</v>
      </c>
      <c r="E3" s="553" t="s">
        <v>295</v>
      </c>
      <c r="F3" s="552" t="s">
        <v>296</v>
      </c>
      <c r="G3" s="553" t="s">
        <v>295</v>
      </c>
      <c r="H3" s="552" t="s">
        <v>296</v>
      </c>
      <c r="I3" s="553" t="s">
        <v>295</v>
      </c>
      <c r="J3" s="552" t="s">
        <v>296</v>
      </c>
      <c r="K3" s="553" t="s">
        <v>295</v>
      </c>
      <c r="L3" s="552" t="s">
        <v>296</v>
      </c>
      <c r="M3" s="553" t="s">
        <v>295</v>
      </c>
      <c r="N3" s="552" t="s">
        <v>296</v>
      </c>
      <c r="O3" s="553" t="s">
        <v>295</v>
      </c>
      <c r="P3" s="552" t="s">
        <v>296</v>
      </c>
      <c r="Q3" s="553" t="s">
        <v>295</v>
      </c>
      <c r="R3" s="552" t="s">
        <v>296</v>
      </c>
      <c r="S3" s="553" t="s">
        <v>295</v>
      </c>
      <c r="T3" s="552" t="s">
        <v>296</v>
      </c>
      <c r="U3" s="553" t="s">
        <v>295</v>
      </c>
      <c r="V3" s="552" t="s">
        <v>296</v>
      </c>
      <c r="W3" s="553" t="s">
        <v>295</v>
      </c>
      <c r="X3" s="653" t="s">
        <v>296</v>
      </c>
      <c r="Y3" s="553" t="s">
        <v>295</v>
      </c>
      <c r="Z3" s="556" t="s">
        <v>296</v>
      </c>
    </row>
    <row r="4" spans="2:26" x14ac:dyDescent="0.35">
      <c r="B4" s="957"/>
      <c r="C4" s="959"/>
      <c r="D4" s="961"/>
      <c r="E4" s="553" t="s">
        <v>819</v>
      </c>
      <c r="F4" s="552" t="s">
        <v>820</v>
      </c>
      <c r="G4" s="553" t="s">
        <v>819</v>
      </c>
      <c r="H4" s="552" t="s">
        <v>820</v>
      </c>
      <c r="I4" s="553" t="s">
        <v>819</v>
      </c>
      <c r="J4" s="552" t="s">
        <v>820</v>
      </c>
      <c r="K4" s="553" t="s">
        <v>819</v>
      </c>
      <c r="L4" s="552" t="s">
        <v>820</v>
      </c>
      <c r="M4" s="553" t="s">
        <v>819</v>
      </c>
      <c r="N4" s="552" t="s">
        <v>820</v>
      </c>
      <c r="O4" s="553" t="s">
        <v>819</v>
      </c>
      <c r="P4" s="552" t="s">
        <v>820</v>
      </c>
      <c r="Q4" s="553" t="s">
        <v>819</v>
      </c>
      <c r="R4" s="552" t="s">
        <v>820</v>
      </c>
      <c r="S4" s="553" t="s">
        <v>819</v>
      </c>
      <c r="T4" s="552" t="s">
        <v>820</v>
      </c>
      <c r="U4" s="553" t="s">
        <v>819</v>
      </c>
      <c r="V4" s="552" t="s">
        <v>820</v>
      </c>
      <c r="W4" s="553" t="s">
        <v>819</v>
      </c>
      <c r="X4" s="653" t="s">
        <v>820</v>
      </c>
      <c r="Y4" s="553" t="s">
        <v>819</v>
      </c>
      <c r="Z4" s="556" t="s">
        <v>820</v>
      </c>
    </row>
    <row r="5" spans="2:26" ht="36.5" customHeight="1" thickBot="1" x14ac:dyDescent="0.4">
      <c r="B5" s="958"/>
      <c r="C5" s="960"/>
      <c r="D5" s="962"/>
      <c r="E5" s="557">
        <v>1352</v>
      </c>
      <c r="F5" s="558">
        <v>698</v>
      </c>
      <c r="G5" s="557">
        <v>1742</v>
      </c>
      <c r="H5" s="558">
        <v>922</v>
      </c>
      <c r="I5" s="557">
        <v>1188</v>
      </c>
      <c r="J5" s="558">
        <v>641</v>
      </c>
      <c r="K5" s="557">
        <v>752</v>
      </c>
      <c r="L5" s="558">
        <v>379</v>
      </c>
      <c r="M5" s="557">
        <v>770</v>
      </c>
      <c r="N5" s="558">
        <v>435</v>
      </c>
      <c r="O5" s="557">
        <v>2414</v>
      </c>
      <c r="P5" s="558">
        <v>1533</v>
      </c>
      <c r="Q5" s="557">
        <v>2482</v>
      </c>
      <c r="R5" s="558">
        <v>1491</v>
      </c>
      <c r="S5" s="557">
        <v>3021</v>
      </c>
      <c r="T5" s="558">
        <v>1502</v>
      </c>
      <c r="U5" s="557">
        <v>3205</v>
      </c>
      <c r="V5" s="558">
        <v>2344</v>
      </c>
      <c r="W5" s="557">
        <v>2616</v>
      </c>
      <c r="X5" s="654">
        <v>2039</v>
      </c>
      <c r="Y5" s="557">
        <v>1975</v>
      </c>
      <c r="Z5" s="655">
        <v>1258</v>
      </c>
    </row>
  </sheetData>
  <mergeCells count="14">
    <mergeCell ref="Y2:Z2"/>
    <mergeCell ref="W2:X2"/>
    <mergeCell ref="B3:B5"/>
    <mergeCell ref="E2:F2"/>
    <mergeCell ref="G2:H2"/>
    <mergeCell ref="I2:J2"/>
    <mergeCell ref="K2:L2"/>
    <mergeCell ref="U2:V2"/>
    <mergeCell ref="S2:T2"/>
    <mergeCell ref="Q2:R2"/>
    <mergeCell ref="C3:C5"/>
    <mergeCell ref="D3:D5"/>
    <mergeCell ref="M2:N2"/>
    <mergeCell ref="O2:P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78BFC-891C-45EE-B8A4-A106A9EB6960}">
  <dimension ref="B1:AC425"/>
  <sheetViews>
    <sheetView topLeftCell="A25" zoomScale="77" workbookViewId="0">
      <selection activeCell="S33" sqref="S33"/>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0.453125" style="4" customWidth="1"/>
    <col min="6" max="6" width="11" style="4" customWidth="1"/>
    <col min="7" max="9" width="17.453125" style="4" customWidth="1"/>
    <col min="10" max="10" width="18.08984375" style="39" hidden="1" customWidth="1"/>
    <col min="11" max="11" width="13.26953125" style="39" hidden="1" customWidth="1"/>
    <col min="12" max="12" width="13.1796875" style="39" hidden="1" customWidth="1"/>
    <col min="13" max="13" width="11.7265625" style="39" hidden="1" customWidth="1"/>
    <col min="14" max="14" width="11.81640625" style="39" hidden="1" customWidth="1"/>
    <col min="15" max="15" width="12.7265625" style="39" hidden="1" customWidth="1"/>
    <col min="16" max="16" width="17" style="39" hidden="1" customWidth="1"/>
    <col min="17" max="17" width="11.81640625" style="39" hidden="1" customWidth="1"/>
    <col min="18" max="18" width="17.54296875" style="40" hidden="1" customWidth="1"/>
    <col min="19" max="19" width="17.54296875" style="40" customWidth="1"/>
    <col min="20" max="20" width="11.453125" style="41" customWidth="1"/>
    <col min="21" max="21" width="19.453125" style="1" customWidth="1"/>
    <col min="22" max="22" width="12.453125" style="2" customWidth="1"/>
    <col min="23" max="23" width="15" style="2" hidden="1" customWidth="1"/>
    <col min="24" max="24" width="16.1796875" style="2" hidden="1" customWidth="1"/>
    <col min="25" max="25" width="14.54296875" style="2" hidden="1" customWidth="1"/>
    <col min="26" max="26" width="16.7265625" style="2" customWidth="1"/>
    <col min="27" max="27" width="43.26953125" style="3" hidden="1" customWidth="1"/>
    <col min="28" max="28" width="9.26953125" style="4" hidden="1" customWidth="1"/>
    <col min="29" max="29" width="10.08984375" style="5" bestFit="1" customWidth="1"/>
    <col min="30" max="16384" width="9.1796875" style="5"/>
  </cols>
  <sheetData>
    <row r="1" spans="2:28" ht="35.5" hidden="1" customHeight="1" x14ac:dyDescent="0.35">
      <c r="B1" s="781" t="s">
        <v>0</v>
      </c>
      <c r="C1" s="782"/>
      <c r="D1" s="782"/>
      <c r="E1" s="782"/>
      <c r="F1" s="782"/>
      <c r="G1" s="782"/>
      <c r="H1" s="782"/>
      <c r="I1" s="782"/>
      <c r="J1" s="782"/>
      <c r="K1" s="782"/>
      <c r="L1" s="782"/>
      <c r="M1" s="782"/>
      <c r="N1" s="782"/>
      <c r="O1" s="782"/>
      <c r="P1" s="782"/>
      <c r="Q1" s="782"/>
      <c r="R1" s="782"/>
      <c r="S1" s="782"/>
      <c r="T1" s="783"/>
      <c r="U1" s="158"/>
      <c r="V1" s="159"/>
      <c r="W1" s="159"/>
      <c r="X1" s="159"/>
      <c r="Y1" s="159"/>
      <c r="Z1" s="159"/>
      <c r="AA1" s="160"/>
    </row>
    <row r="2" spans="2:28" ht="19.5" hidden="1" customHeight="1" x14ac:dyDescent="0.35">
      <c r="B2" s="778" t="s">
        <v>1</v>
      </c>
      <c r="C2" s="779"/>
      <c r="D2" s="779"/>
      <c r="E2" s="779"/>
      <c r="F2" s="779"/>
      <c r="G2" s="779"/>
      <c r="H2" s="779"/>
      <c r="I2" s="779"/>
      <c r="J2" s="779"/>
      <c r="K2" s="779"/>
      <c r="L2" s="779"/>
      <c r="M2" s="779"/>
      <c r="N2" s="779"/>
      <c r="O2" s="779"/>
      <c r="P2" s="779"/>
      <c r="Q2" s="779"/>
      <c r="R2" s="779"/>
      <c r="S2" s="779"/>
      <c r="T2" s="780"/>
      <c r="U2" s="2"/>
      <c r="AA2" s="161"/>
    </row>
    <row r="3" spans="2:28" ht="19.5" hidden="1" customHeight="1" x14ac:dyDescent="0.35">
      <c r="B3" s="778" t="s">
        <v>2</v>
      </c>
      <c r="C3" s="779"/>
      <c r="D3" s="779"/>
      <c r="E3" s="779"/>
      <c r="F3" s="779"/>
      <c r="G3" s="779"/>
      <c r="H3" s="779"/>
      <c r="I3" s="779"/>
      <c r="J3" s="780"/>
      <c r="K3" s="778" t="s">
        <v>3</v>
      </c>
      <c r="L3" s="779"/>
      <c r="M3" s="779"/>
      <c r="N3" s="780"/>
      <c r="O3" s="779" t="s">
        <v>498</v>
      </c>
      <c r="P3" s="779"/>
      <c r="Q3" s="779"/>
      <c r="R3" s="779"/>
      <c r="S3" s="779"/>
      <c r="T3" s="780"/>
      <c r="U3" s="4"/>
      <c r="AA3" s="161"/>
    </row>
    <row r="4" spans="2:28" ht="19.5" hidden="1" customHeight="1" x14ac:dyDescent="0.35">
      <c r="B4" s="775" t="s">
        <v>4</v>
      </c>
      <c r="C4" s="776"/>
      <c r="D4" s="776"/>
      <c r="E4" s="776"/>
      <c r="F4" s="776"/>
      <c r="G4" s="776"/>
      <c r="H4" s="776"/>
      <c r="I4" s="776"/>
      <c r="J4" s="777"/>
      <c r="K4" s="778" t="s">
        <v>5</v>
      </c>
      <c r="L4" s="779"/>
      <c r="M4" s="779"/>
      <c r="N4" s="780"/>
      <c r="O4" s="779" t="s">
        <v>6</v>
      </c>
      <c r="P4" s="779"/>
      <c r="Q4" s="779"/>
      <c r="R4" s="779"/>
      <c r="S4" s="779"/>
      <c r="T4" s="780"/>
      <c r="U4" s="4"/>
      <c r="V4" s="2">
        <f>458+94.23+9.48</f>
        <v>561.71</v>
      </c>
      <c r="AA4" s="161"/>
    </row>
    <row r="5" spans="2:28" s="9" customFormat="1" ht="22.5" hidden="1" customHeight="1" x14ac:dyDescent="0.35">
      <c r="B5" s="6" t="s">
        <v>7</v>
      </c>
      <c r="C5" s="784" t="s">
        <v>8</v>
      </c>
      <c r="D5" s="784"/>
      <c r="E5" s="785" t="s">
        <v>9</v>
      </c>
      <c r="F5" s="786"/>
      <c r="G5" s="7" t="s">
        <v>10</v>
      </c>
      <c r="H5" s="7"/>
      <c r="I5" s="7"/>
      <c r="J5" s="7" t="s">
        <v>11</v>
      </c>
      <c r="K5" s="8" t="s">
        <v>12</v>
      </c>
      <c r="L5" s="8" t="s">
        <v>13</v>
      </c>
      <c r="M5" s="7" t="s">
        <v>14</v>
      </c>
      <c r="N5" s="8" t="s">
        <v>15</v>
      </c>
      <c r="O5" s="787" t="s">
        <v>16</v>
      </c>
      <c r="P5" s="788"/>
      <c r="Q5" s="788"/>
      <c r="R5" s="788"/>
      <c r="S5" s="788"/>
      <c r="T5" s="789"/>
      <c r="U5" s="171"/>
      <c r="AA5" s="162"/>
      <c r="AB5" s="10"/>
    </row>
    <row r="6" spans="2:28" s="15" customFormat="1" ht="24.75" hidden="1" customHeight="1" x14ac:dyDescent="0.35">
      <c r="B6" s="11">
        <v>1</v>
      </c>
      <c r="C6" s="727" t="s">
        <v>17</v>
      </c>
      <c r="D6" s="727"/>
      <c r="E6" s="728" t="s">
        <v>18</v>
      </c>
      <c r="F6" s="729"/>
      <c r="G6" s="12">
        <v>136.70500000000001</v>
      </c>
      <c r="H6" s="12"/>
      <c r="I6" s="12"/>
      <c r="J6" s="13">
        <v>126</v>
      </c>
      <c r="K6" s="14">
        <f>87.055+32.269+7</f>
        <v>126.32400000000001</v>
      </c>
      <c r="L6" s="70">
        <f>G6-K6</f>
        <v>10.381</v>
      </c>
      <c r="M6" s="13">
        <f>17.381-7</f>
        <v>10.381</v>
      </c>
      <c r="N6" s="14"/>
      <c r="O6" s="751"/>
      <c r="P6" s="752"/>
      <c r="Q6" s="752"/>
      <c r="R6" s="752"/>
      <c r="S6" s="752"/>
      <c r="T6" s="753"/>
      <c r="U6" s="172"/>
      <c r="AA6" s="163"/>
      <c r="AB6" s="16"/>
    </row>
    <row r="7" spans="2:28" s="15" customFormat="1" ht="22.5" hidden="1" customHeight="1" x14ac:dyDescent="0.35">
      <c r="B7" s="17">
        <v>2</v>
      </c>
      <c r="C7" s="790" t="s">
        <v>283</v>
      </c>
      <c r="D7" s="790"/>
      <c r="E7" s="760" t="s">
        <v>18</v>
      </c>
      <c r="F7" s="761"/>
      <c r="G7" s="18">
        <v>136.70500000000001</v>
      </c>
      <c r="H7" s="18"/>
      <c r="I7" s="18"/>
      <c r="J7" s="19">
        <v>126</v>
      </c>
      <c r="K7" s="71">
        <f>69.41+32.269+7</f>
        <v>108.679</v>
      </c>
      <c r="L7" s="71">
        <f>G7-K7</f>
        <v>28.02600000000001</v>
      </c>
      <c r="M7" s="19"/>
      <c r="N7" s="18"/>
      <c r="O7" s="762"/>
      <c r="P7" s="763"/>
      <c r="Q7" s="763"/>
      <c r="R7" s="763"/>
      <c r="S7" s="763"/>
      <c r="T7" s="764"/>
      <c r="U7" s="172"/>
      <c r="AA7" s="163"/>
      <c r="AB7" s="16"/>
    </row>
    <row r="8" spans="2:28" s="15" customFormat="1" ht="22.5" hidden="1" customHeight="1" x14ac:dyDescent="0.35">
      <c r="B8" s="20">
        <v>3</v>
      </c>
      <c r="C8" s="765" t="s">
        <v>19</v>
      </c>
      <c r="D8" s="766"/>
      <c r="E8" s="767" t="s">
        <v>20</v>
      </c>
      <c r="F8" s="768"/>
      <c r="G8" s="21">
        <v>34</v>
      </c>
      <c r="H8" s="21"/>
      <c r="I8" s="21"/>
      <c r="J8" s="22">
        <v>34</v>
      </c>
      <c r="K8" s="21"/>
      <c r="L8" s="23"/>
      <c r="M8" s="22"/>
      <c r="N8" s="21"/>
      <c r="O8" s="769"/>
      <c r="P8" s="770"/>
      <c r="Q8" s="770"/>
      <c r="R8" s="770"/>
      <c r="S8" s="770"/>
      <c r="T8" s="771"/>
      <c r="U8" s="172"/>
      <c r="AA8" s="163"/>
      <c r="AB8" s="16"/>
    </row>
    <row r="9" spans="2:28" s="15" customFormat="1" ht="22.5" hidden="1" customHeight="1" x14ac:dyDescent="0.35">
      <c r="B9" s="724">
        <v>4</v>
      </c>
      <c r="C9" s="727" t="s">
        <v>21</v>
      </c>
      <c r="D9" s="727"/>
      <c r="E9" s="728" t="s">
        <v>20</v>
      </c>
      <c r="F9" s="729"/>
      <c r="G9" s="12">
        <v>371</v>
      </c>
      <c r="H9" s="12"/>
      <c r="I9" s="12"/>
      <c r="J9" s="13">
        <v>165</v>
      </c>
      <c r="K9" s="12">
        <f>V27</f>
        <v>355</v>
      </c>
      <c r="L9" s="12">
        <f>G9-K9</f>
        <v>16</v>
      </c>
      <c r="M9" s="13"/>
      <c r="N9" s="12">
        <f>COUNTIF($V$28:$V$1176, "WIP")</f>
        <v>0</v>
      </c>
      <c r="O9" s="751"/>
      <c r="P9" s="752"/>
      <c r="Q9" s="752"/>
      <c r="R9" s="752"/>
      <c r="S9" s="752"/>
      <c r="T9" s="753"/>
      <c r="U9" s="172"/>
      <c r="V9" s="173"/>
      <c r="X9" s="173"/>
      <c r="AA9" s="163"/>
      <c r="AB9" s="16"/>
    </row>
    <row r="10" spans="2:28" s="15" customFormat="1" ht="22.5" hidden="1" customHeight="1" x14ac:dyDescent="0.35">
      <c r="B10" s="725"/>
      <c r="C10" s="733" t="s">
        <v>22</v>
      </c>
      <c r="D10" s="733"/>
      <c r="E10" s="734" t="s">
        <v>20</v>
      </c>
      <c r="F10" s="735"/>
      <c r="G10" s="24"/>
      <c r="H10" s="24"/>
      <c r="I10" s="24"/>
      <c r="J10" s="19"/>
      <c r="K10" s="24">
        <v>13</v>
      </c>
      <c r="L10" s="24"/>
      <c r="M10" s="24"/>
      <c r="N10" s="24"/>
      <c r="O10" s="754"/>
      <c r="P10" s="755"/>
      <c r="Q10" s="755"/>
      <c r="R10" s="755"/>
      <c r="S10" s="755"/>
      <c r="T10" s="756"/>
      <c r="U10" s="172"/>
      <c r="AA10" s="163"/>
      <c r="AB10" s="16"/>
    </row>
    <row r="11" spans="2:28" s="15" customFormat="1" ht="22.5" hidden="1" customHeight="1" x14ac:dyDescent="0.35">
      <c r="B11" s="726"/>
      <c r="C11" s="718" t="s">
        <v>23</v>
      </c>
      <c r="D11" s="718"/>
      <c r="E11" s="719" t="s">
        <v>20</v>
      </c>
      <c r="F11" s="720"/>
      <c r="G11" s="25"/>
      <c r="H11" s="25"/>
      <c r="I11" s="25"/>
      <c r="J11" s="22"/>
      <c r="K11" s="25"/>
      <c r="L11" s="25"/>
      <c r="M11" s="25"/>
      <c r="N11" s="25"/>
      <c r="O11" s="757"/>
      <c r="P11" s="758"/>
      <c r="Q11" s="758"/>
      <c r="R11" s="758"/>
      <c r="S11" s="758"/>
      <c r="T11" s="759"/>
      <c r="U11" s="172"/>
      <c r="AA11" s="163"/>
      <c r="AB11" s="16"/>
    </row>
    <row r="12" spans="2:28" s="15" customFormat="1" ht="22.5" hidden="1" customHeight="1" x14ac:dyDescent="0.35">
      <c r="B12" s="26">
        <v>5</v>
      </c>
      <c r="C12" s="745" t="s">
        <v>24</v>
      </c>
      <c r="D12" s="745"/>
      <c r="E12" s="746" t="s">
        <v>20</v>
      </c>
      <c r="F12" s="747"/>
      <c r="G12" s="27">
        <v>346</v>
      </c>
      <c r="H12" s="27"/>
      <c r="I12" s="27"/>
      <c r="J12" s="28"/>
      <c r="K12" s="29">
        <v>94</v>
      </c>
      <c r="L12" s="27">
        <f>G12-K12</f>
        <v>252</v>
      </c>
      <c r="M12" s="28"/>
      <c r="N12" s="27"/>
      <c r="O12" s="748"/>
      <c r="P12" s="749"/>
      <c r="Q12" s="749"/>
      <c r="R12" s="749"/>
      <c r="S12" s="749"/>
      <c r="T12" s="750"/>
      <c r="U12" s="172"/>
      <c r="AA12" s="163"/>
      <c r="AB12" s="16"/>
    </row>
    <row r="13" spans="2:28" s="15" customFormat="1" ht="22.5" hidden="1" customHeight="1" x14ac:dyDescent="0.35">
      <c r="B13" s="724">
        <v>6</v>
      </c>
      <c r="C13" s="727" t="s">
        <v>25</v>
      </c>
      <c r="D13" s="727"/>
      <c r="E13" s="728" t="s">
        <v>20</v>
      </c>
      <c r="F13" s="729"/>
      <c r="G13" s="30">
        <f>G9</f>
        <v>371</v>
      </c>
      <c r="H13" s="30"/>
      <c r="I13" s="30"/>
      <c r="J13" s="13">
        <v>98</v>
      </c>
      <c r="K13" s="31">
        <f>'Erection Compiled'!I5</f>
        <v>318</v>
      </c>
      <c r="L13" s="13">
        <f>G13-K13</f>
        <v>53</v>
      </c>
      <c r="M13" s="13"/>
      <c r="N13" s="12">
        <f>COUNTIF('Erection Compiled'!I6:I393,"WIP")</f>
        <v>0</v>
      </c>
      <c r="O13" s="730"/>
      <c r="P13" s="731"/>
      <c r="Q13" s="731"/>
      <c r="R13" s="731"/>
      <c r="S13" s="731"/>
      <c r="T13" s="732"/>
      <c r="U13" s="16"/>
      <c r="V13" s="172"/>
      <c r="W13" s="172"/>
      <c r="X13" s="172"/>
      <c r="Y13" s="172"/>
      <c r="Z13" s="172"/>
      <c r="AA13" s="163"/>
      <c r="AB13" s="16"/>
    </row>
    <row r="14" spans="2:28" s="15" customFormat="1" ht="22.5" hidden="1" customHeight="1" x14ac:dyDescent="0.35">
      <c r="B14" s="725"/>
      <c r="C14" s="733" t="s">
        <v>22</v>
      </c>
      <c r="D14" s="733"/>
      <c r="E14" s="734" t="s">
        <v>20</v>
      </c>
      <c r="F14" s="735"/>
      <c r="G14" s="32"/>
      <c r="H14" s="32"/>
      <c r="I14" s="32"/>
      <c r="J14" s="19"/>
      <c r="K14" s="33">
        <v>4</v>
      </c>
      <c r="L14" s="34"/>
      <c r="M14" s="34"/>
      <c r="N14" s="24"/>
      <c r="O14" s="736"/>
      <c r="P14" s="737"/>
      <c r="Q14" s="737"/>
      <c r="R14" s="737"/>
      <c r="S14" s="737"/>
      <c r="T14" s="738"/>
      <c r="U14" s="16"/>
      <c r="V14" s="172"/>
      <c r="W14" s="172"/>
      <c r="X14" s="172"/>
      <c r="Y14" s="172"/>
      <c r="Z14" s="172"/>
      <c r="AA14" s="163"/>
      <c r="AB14" s="16"/>
    </row>
    <row r="15" spans="2:28" s="15" customFormat="1" ht="22.5" hidden="1" customHeight="1" x14ac:dyDescent="0.35">
      <c r="B15" s="726"/>
      <c r="C15" s="718" t="s">
        <v>23</v>
      </c>
      <c r="D15" s="718"/>
      <c r="E15" s="719" t="s">
        <v>20</v>
      </c>
      <c r="F15" s="720"/>
      <c r="G15" s="35"/>
      <c r="H15" s="35"/>
      <c r="I15" s="35"/>
      <c r="J15" s="22"/>
      <c r="K15" s="36"/>
      <c r="L15" s="37"/>
      <c r="M15" s="37"/>
      <c r="N15" s="25"/>
      <c r="O15" s="721"/>
      <c r="P15" s="722"/>
      <c r="Q15" s="722"/>
      <c r="R15" s="722"/>
      <c r="S15" s="722"/>
      <c r="T15" s="723"/>
      <c r="U15" s="16"/>
      <c r="V15" s="172"/>
      <c r="W15" s="172"/>
      <c r="X15" s="172"/>
      <c r="Y15" s="172"/>
      <c r="Z15" s="172"/>
      <c r="AA15" s="163"/>
      <c r="AB15" s="16"/>
    </row>
    <row r="16" spans="2:28" s="15" customFormat="1" ht="22.5" hidden="1" customHeight="1" x14ac:dyDescent="0.35">
      <c r="B16" s="724">
        <v>7</v>
      </c>
      <c r="C16" s="727" t="s">
        <v>26</v>
      </c>
      <c r="D16" s="727"/>
      <c r="E16" s="728" t="s">
        <v>20</v>
      </c>
      <c r="F16" s="729"/>
      <c r="G16" s="30">
        <f>G7</f>
        <v>136.70500000000001</v>
      </c>
      <c r="H16" s="30"/>
      <c r="I16" s="30"/>
      <c r="J16" s="13">
        <v>0</v>
      </c>
      <c r="K16" s="13">
        <v>0</v>
      </c>
      <c r="L16" s="13">
        <f>G16-K16</f>
        <v>136.70500000000001</v>
      </c>
      <c r="M16" s="13"/>
      <c r="N16" s="12"/>
      <c r="O16" s="730"/>
      <c r="P16" s="731"/>
      <c r="Q16" s="731"/>
      <c r="R16" s="731"/>
      <c r="S16" s="731"/>
      <c r="T16" s="732"/>
      <c r="U16" s="16"/>
      <c r="V16" s="172"/>
      <c r="W16" s="172"/>
      <c r="X16" s="172"/>
      <c r="Y16" s="172"/>
      <c r="Z16" s="172"/>
      <c r="AA16" s="163"/>
      <c r="AB16" s="16"/>
    </row>
    <row r="17" spans="2:29" s="15" customFormat="1" ht="22.5" hidden="1" customHeight="1" x14ac:dyDescent="0.35">
      <c r="B17" s="725"/>
      <c r="C17" s="733" t="s">
        <v>22</v>
      </c>
      <c r="D17" s="733"/>
      <c r="E17" s="734" t="s">
        <v>20</v>
      </c>
      <c r="F17" s="735"/>
      <c r="G17" s="32"/>
      <c r="H17" s="32"/>
      <c r="I17" s="32"/>
      <c r="J17" s="19"/>
      <c r="K17" s="34"/>
      <c r="L17" s="34"/>
      <c r="M17" s="34"/>
      <c r="N17" s="24"/>
      <c r="O17" s="736"/>
      <c r="P17" s="737"/>
      <c r="Q17" s="737"/>
      <c r="R17" s="737"/>
      <c r="S17" s="737"/>
      <c r="T17" s="738"/>
      <c r="U17" s="16"/>
      <c r="V17" s="172"/>
      <c r="W17" s="172"/>
      <c r="X17" s="172"/>
      <c r="Y17" s="172"/>
      <c r="Z17" s="172"/>
      <c r="AA17" s="163"/>
      <c r="AB17" s="16"/>
    </row>
    <row r="18" spans="2:29" s="15" customFormat="1" ht="22.5" hidden="1" customHeight="1" x14ac:dyDescent="0.35">
      <c r="B18" s="726"/>
      <c r="C18" s="718" t="s">
        <v>23</v>
      </c>
      <c r="D18" s="718"/>
      <c r="E18" s="719" t="s">
        <v>20</v>
      </c>
      <c r="F18" s="720"/>
      <c r="G18" s="35"/>
      <c r="H18" s="35"/>
      <c r="I18" s="35"/>
      <c r="J18" s="22"/>
      <c r="K18" s="37"/>
      <c r="L18" s="37"/>
      <c r="M18" s="37"/>
      <c r="N18" s="37"/>
      <c r="O18" s="721"/>
      <c r="P18" s="722"/>
      <c r="Q18" s="722"/>
      <c r="R18" s="722"/>
      <c r="S18" s="722"/>
      <c r="T18" s="723"/>
      <c r="U18" s="16"/>
      <c r="V18" s="172"/>
      <c r="W18" s="172"/>
      <c r="X18" s="172"/>
      <c r="Y18" s="172"/>
      <c r="Z18" s="172"/>
      <c r="AA18" s="163"/>
      <c r="AB18" s="16"/>
    </row>
    <row r="19" spans="2:29" ht="6" hidden="1" customHeight="1" x14ac:dyDescent="0.35">
      <c r="B19" s="164"/>
      <c r="AA19" s="161"/>
    </row>
    <row r="20" spans="2:29" ht="74.25" hidden="1" customHeight="1" x14ac:dyDescent="0.35">
      <c r="B20" s="739" t="s">
        <v>417</v>
      </c>
      <c r="C20" s="740"/>
      <c r="D20" s="740"/>
      <c r="E20" s="740"/>
      <c r="F20" s="740"/>
      <c r="G20" s="740"/>
      <c r="H20" s="740"/>
      <c r="I20" s="740"/>
      <c r="J20" s="740"/>
      <c r="K20" s="740"/>
      <c r="L20" s="740"/>
      <c r="M20" s="740"/>
      <c r="N20" s="740"/>
      <c r="O20" s="740"/>
      <c r="P20" s="740"/>
      <c r="Q20" s="740"/>
      <c r="R20" s="740"/>
      <c r="S20" s="740"/>
      <c r="T20" s="741"/>
      <c r="AA20" s="161"/>
    </row>
    <row r="21" spans="2:29" ht="79.5" hidden="1" customHeight="1" x14ac:dyDescent="0.35">
      <c r="B21" s="742" t="s">
        <v>282</v>
      </c>
      <c r="C21" s="743"/>
      <c r="D21" s="743"/>
      <c r="E21" s="743"/>
      <c r="F21" s="743"/>
      <c r="G21" s="743"/>
      <c r="H21" s="743"/>
      <c r="I21" s="743"/>
      <c r="J21" s="743"/>
      <c r="K21" s="743"/>
      <c r="L21" s="743"/>
      <c r="M21" s="743"/>
      <c r="N21" s="743"/>
      <c r="O21" s="743"/>
      <c r="P21" s="743"/>
      <c r="Q21" s="743"/>
      <c r="R21" s="743"/>
      <c r="S21" s="743"/>
      <c r="T21" s="744"/>
      <c r="W21" s="174"/>
      <c r="X21" s="175"/>
      <c r="Y21" s="175"/>
      <c r="Z21" s="176"/>
      <c r="AA21" s="161"/>
    </row>
    <row r="22" spans="2:29" hidden="1" x14ac:dyDescent="0.35">
      <c r="B22" s="772"/>
      <c r="C22" s="773"/>
      <c r="D22" s="773"/>
      <c r="E22" s="773"/>
      <c r="F22" s="773"/>
      <c r="G22" s="773"/>
      <c r="H22" s="773"/>
      <c r="I22" s="773"/>
      <c r="J22" s="773"/>
      <c r="K22" s="773"/>
      <c r="L22" s="773"/>
      <c r="M22" s="773"/>
      <c r="N22" s="773"/>
      <c r="O22" s="773"/>
      <c r="P22" s="773"/>
      <c r="Q22" s="773"/>
      <c r="R22" s="773"/>
      <c r="S22" s="773"/>
      <c r="T22" s="773"/>
      <c r="U22" s="773"/>
      <c r="V22" s="773"/>
      <c r="W22" s="773"/>
      <c r="X22" s="773"/>
      <c r="Y22" s="773"/>
      <c r="Z22" s="774"/>
      <c r="AA22" s="516"/>
    </row>
    <row r="23" spans="2:29" ht="18.5" hidden="1" x14ac:dyDescent="0.35">
      <c r="B23" s="703" t="s">
        <v>29</v>
      </c>
      <c r="C23" s="703"/>
      <c r="D23" s="703"/>
      <c r="E23" s="703"/>
      <c r="F23" s="703"/>
      <c r="G23" s="703"/>
      <c r="H23" s="703"/>
      <c r="I23" s="703"/>
      <c r="J23" s="703"/>
      <c r="K23" s="703"/>
      <c r="L23" s="703"/>
      <c r="M23" s="703"/>
      <c r="N23" s="703"/>
      <c r="O23" s="703"/>
      <c r="P23" s="703"/>
      <c r="Q23" s="703"/>
      <c r="R23" s="703"/>
      <c r="S23" s="703"/>
      <c r="T23" s="703"/>
      <c r="U23" s="703"/>
      <c r="V23" s="703"/>
      <c r="W23" s="703"/>
      <c r="X23" s="703"/>
      <c r="Y23" s="703"/>
      <c r="Z23" s="703"/>
      <c r="AA23" s="517"/>
    </row>
    <row r="24" spans="2:29" ht="18.5" hidden="1" x14ac:dyDescent="0.35">
      <c r="B24" s="703" t="s">
        <v>509</v>
      </c>
      <c r="C24" s="703"/>
      <c r="D24" s="703"/>
      <c r="E24" s="703"/>
      <c r="F24" s="703"/>
      <c r="G24" s="703"/>
      <c r="H24" s="703"/>
      <c r="I24" s="703"/>
      <c r="J24" s="703"/>
      <c r="K24" s="703"/>
      <c r="L24" s="703"/>
      <c r="M24" s="704"/>
      <c r="N24" s="704"/>
      <c r="O24" s="704"/>
      <c r="P24" s="704"/>
      <c r="Q24" s="704"/>
      <c r="R24" s="704"/>
      <c r="S24" s="704"/>
      <c r="T24" s="704"/>
      <c r="U24" s="704"/>
      <c r="V24" s="703"/>
      <c r="W24" s="703"/>
      <c r="X24" s="703"/>
      <c r="Y24" s="703"/>
      <c r="Z24" s="703"/>
      <c r="AA24" s="705"/>
    </row>
    <row r="25" spans="2:29" s="15" customFormat="1" ht="32" customHeight="1" x14ac:dyDescent="0.35">
      <c r="B25" s="706" t="s">
        <v>30</v>
      </c>
      <c r="C25" s="708" t="s">
        <v>31</v>
      </c>
      <c r="D25" s="710" t="s">
        <v>32</v>
      </c>
      <c r="E25" s="706" t="s">
        <v>33</v>
      </c>
      <c r="F25" s="706" t="s">
        <v>34</v>
      </c>
      <c r="G25" s="706" t="s">
        <v>899</v>
      </c>
      <c r="H25" s="963" t="s">
        <v>900</v>
      </c>
      <c r="I25" s="963" t="s">
        <v>902</v>
      </c>
      <c r="J25" s="697" t="s">
        <v>36</v>
      </c>
      <c r="K25" s="697"/>
      <c r="L25" s="697"/>
      <c r="M25" s="712" t="s">
        <v>37</v>
      </c>
      <c r="N25" s="712"/>
      <c r="O25" s="697" t="s">
        <v>38</v>
      </c>
      <c r="P25" s="695" t="s">
        <v>39</v>
      </c>
      <c r="Q25" s="697" t="s">
        <v>40</v>
      </c>
      <c r="R25" s="699" t="s">
        <v>41</v>
      </c>
      <c r="S25" s="964" t="s">
        <v>906</v>
      </c>
      <c r="T25" s="701" t="s">
        <v>42</v>
      </c>
      <c r="U25" s="710" t="s">
        <v>903</v>
      </c>
      <c r="V25" s="710" t="s">
        <v>904</v>
      </c>
      <c r="W25" s="713" t="s">
        <v>45</v>
      </c>
      <c r="X25" s="714"/>
      <c r="Y25" s="652" t="s">
        <v>21</v>
      </c>
      <c r="Z25" s="963" t="s">
        <v>905</v>
      </c>
      <c r="AA25" s="716" t="s">
        <v>47</v>
      </c>
      <c r="AB25" s="16"/>
    </row>
    <row r="26" spans="2:29" s="15" customFormat="1" ht="33" customHeight="1" thickBot="1" x14ac:dyDescent="0.4">
      <c r="B26" s="707"/>
      <c r="C26" s="709"/>
      <c r="D26" s="711"/>
      <c r="E26" s="707"/>
      <c r="F26" s="707"/>
      <c r="G26" s="707"/>
      <c r="H26" s="710"/>
      <c r="I26" s="710"/>
      <c r="J26" s="178" t="s">
        <v>48</v>
      </c>
      <c r="K26" s="178" t="s">
        <v>49</v>
      </c>
      <c r="L26" s="178" t="s">
        <v>50</v>
      </c>
      <c r="M26" s="179" t="s">
        <v>51</v>
      </c>
      <c r="N26" s="179" t="s">
        <v>52</v>
      </c>
      <c r="O26" s="698"/>
      <c r="P26" s="696"/>
      <c r="Q26" s="698"/>
      <c r="R26" s="700"/>
      <c r="S26" s="699"/>
      <c r="T26" s="702"/>
      <c r="U26" s="711"/>
      <c r="V26" s="711"/>
      <c r="W26" s="181" t="s">
        <v>53</v>
      </c>
      <c r="X26" s="42" t="s">
        <v>54</v>
      </c>
      <c r="Y26" s="651" t="s">
        <v>53</v>
      </c>
      <c r="Z26" s="710"/>
      <c r="AA26" s="717"/>
      <c r="AB26" s="16"/>
    </row>
    <row r="27" spans="2:29" ht="27.75" customHeight="1" thickBot="1" x14ac:dyDescent="0.4">
      <c r="B27" s="694" t="s">
        <v>55</v>
      </c>
      <c r="C27" s="694"/>
      <c r="D27" s="694"/>
      <c r="E27" s="694"/>
      <c r="F27" s="694"/>
      <c r="G27" s="694"/>
      <c r="H27" s="650"/>
      <c r="I27" s="650"/>
      <c r="J27" s="197">
        <f t="shared" ref="J27:R27" si="0">SUM(J28:J454)</f>
        <v>125897.63200000011</v>
      </c>
      <c r="K27" s="197">
        <f t="shared" si="0"/>
        <v>6532.0004000000054</v>
      </c>
      <c r="L27" s="197">
        <f t="shared" si="0"/>
        <v>132429.63239999997</v>
      </c>
      <c r="M27" s="197">
        <f t="shared" si="0"/>
        <v>15724.169000000065</v>
      </c>
      <c r="N27" s="197">
        <f t="shared" si="0"/>
        <v>1463.9109999999996</v>
      </c>
      <c r="O27" s="197">
        <f t="shared" si="0"/>
        <v>96505.58900000008</v>
      </c>
      <c r="P27" s="197">
        <f t="shared" si="0"/>
        <v>1032821.9099999999</v>
      </c>
      <c r="Q27" s="197">
        <f t="shared" si="0"/>
        <v>395.43250600000277</v>
      </c>
      <c r="R27" s="198">
        <f t="shared" si="0"/>
        <v>307074973.86255628</v>
      </c>
      <c r="S27" s="198"/>
      <c r="T27" s="199"/>
      <c r="U27" s="200"/>
      <c r="V27" s="200">
        <f>COUNTIF(V28:V621,"Complete")</f>
        <v>355</v>
      </c>
      <c r="W27" s="169"/>
      <c r="X27" s="170"/>
      <c r="Y27" s="170"/>
      <c r="Z27" s="200"/>
      <c r="AA27" s="185"/>
    </row>
    <row r="28" spans="2:29" ht="35.25" customHeight="1" x14ac:dyDescent="0.35">
      <c r="B28" s="44"/>
      <c r="C28" s="48" t="s">
        <v>56</v>
      </c>
      <c r="D28" s="44" t="s">
        <v>57</v>
      </c>
      <c r="E28" s="44" t="s">
        <v>58</v>
      </c>
      <c r="F28" s="44" t="s">
        <v>278</v>
      </c>
      <c r="G28" s="19" t="s">
        <v>878</v>
      </c>
      <c r="H28" s="44" t="s">
        <v>901</v>
      </c>
      <c r="I28" s="44"/>
      <c r="J28" s="19">
        <v>383</v>
      </c>
      <c r="K28" s="19">
        <v>20</v>
      </c>
      <c r="L28" s="19">
        <v>403</v>
      </c>
      <c r="M28" s="19">
        <v>47.77</v>
      </c>
      <c r="N28" s="19">
        <v>4.46</v>
      </c>
      <c r="O28" s="19">
        <v>264.87</v>
      </c>
      <c r="P28" s="19">
        <v>2353</v>
      </c>
      <c r="Q28" s="19">
        <v>0.86627600000000005</v>
      </c>
      <c r="R28" s="495">
        <v>1126247.400108</v>
      </c>
      <c r="S28" s="495"/>
      <c r="T28" s="49">
        <v>45566</v>
      </c>
      <c r="U28" s="54" t="s">
        <v>60</v>
      </c>
      <c r="V28" s="51" t="s">
        <v>61</v>
      </c>
      <c r="W28" s="182">
        <v>45546</v>
      </c>
      <c r="X28" s="147">
        <v>45561</v>
      </c>
      <c r="Y28" s="194">
        <v>45567</v>
      </c>
      <c r="Z28" s="51">
        <v>45571</v>
      </c>
      <c r="AA28" s="186"/>
      <c r="AB28" s="154">
        <v>1</v>
      </c>
    </row>
    <row r="29" spans="2:29" ht="35.25" customHeight="1" x14ac:dyDescent="0.35">
      <c r="B29" s="43"/>
      <c r="C29" s="48" t="s">
        <v>630</v>
      </c>
      <c r="D29" s="44" t="s">
        <v>181</v>
      </c>
      <c r="E29" s="43" t="s">
        <v>91</v>
      </c>
      <c r="F29" s="44" t="s">
        <v>278</v>
      </c>
      <c r="G29" s="19" t="s">
        <v>878</v>
      </c>
      <c r="H29" s="19" t="s">
        <v>894</v>
      </c>
      <c r="I29" s="19"/>
      <c r="J29" s="19">
        <f>M29*8</f>
        <v>1239.68</v>
      </c>
      <c r="K29" s="19">
        <f>N29*4.4</f>
        <v>70.180000000000007</v>
      </c>
      <c r="L29" s="19">
        <f>SUM(J29:K29)</f>
        <v>1309.8600000000001</v>
      </c>
      <c r="M29" s="19">
        <v>154.96</v>
      </c>
      <c r="N29" s="19">
        <v>15.95</v>
      </c>
      <c r="O29" s="19">
        <v>1192.7</v>
      </c>
      <c r="P29" s="19">
        <v>15096</v>
      </c>
      <c r="Q29" s="19">
        <v>2.4950000000000001</v>
      </c>
      <c r="R29" s="19"/>
      <c r="S29" s="19"/>
      <c r="T29" s="49">
        <v>45944</v>
      </c>
      <c r="U29" s="52" t="s">
        <v>379</v>
      </c>
      <c r="V29" s="51" t="s">
        <v>61</v>
      </c>
      <c r="W29" s="143"/>
      <c r="X29" s="138"/>
      <c r="Y29" s="149"/>
      <c r="Z29" s="510">
        <v>45946</v>
      </c>
      <c r="AA29" s="189"/>
      <c r="AB29" s="155"/>
    </row>
    <row r="30" spans="2:29" ht="35.25" customHeight="1" x14ac:dyDescent="0.35">
      <c r="B30" s="44"/>
      <c r="C30" s="48" t="s">
        <v>504</v>
      </c>
      <c r="D30" s="44" t="s">
        <v>475</v>
      </c>
      <c r="E30" s="44" t="s">
        <v>74</v>
      </c>
      <c r="F30" s="44" t="s">
        <v>278</v>
      </c>
      <c r="G30" s="19" t="s">
        <v>878</v>
      </c>
      <c r="H30" s="44" t="s">
        <v>901</v>
      </c>
      <c r="I30" s="44"/>
      <c r="J30" s="19">
        <f>M30*8</f>
        <v>614.16</v>
      </c>
      <c r="K30" s="19">
        <f>N30*4.4</f>
        <v>27.984000000000005</v>
      </c>
      <c r="L30" s="19">
        <f>SUM(J30:K30)</f>
        <v>642.14400000000001</v>
      </c>
      <c r="M30" s="19">
        <v>76.77</v>
      </c>
      <c r="N30" s="19">
        <v>6.36</v>
      </c>
      <c r="O30" s="19">
        <v>388.74</v>
      </c>
      <c r="P30" s="19">
        <v>3855</v>
      </c>
      <c r="Q30" s="19">
        <v>2.348757</v>
      </c>
      <c r="R30" s="495">
        <v>1765261</v>
      </c>
      <c r="S30" s="495"/>
      <c r="T30" s="49">
        <v>45791</v>
      </c>
      <c r="U30" s="561" t="s">
        <v>379</v>
      </c>
      <c r="V30" s="51" t="s">
        <v>61</v>
      </c>
      <c r="W30" s="143"/>
      <c r="X30" s="138"/>
      <c r="Y30" s="149"/>
      <c r="Z30" s="510">
        <v>45808</v>
      </c>
      <c r="AA30" s="189"/>
      <c r="AB30" s="155"/>
    </row>
    <row r="31" spans="2:29" ht="35.25" customHeight="1" x14ac:dyDescent="0.35">
      <c r="B31" s="44"/>
      <c r="C31" s="44" t="s">
        <v>103</v>
      </c>
      <c r="D31" s="44" t="s">
        <v>77</v>
      </c>
      <c r="E31" s="44" t="s">
        <v>58</v>
      </c>
      <c r="F31" s="44" t="s">
        <v>278</v>
      </c>
      <c r="G31" s="19" t="s">
        <v>878</v>
      </c>
      <c r="H31" s="44" t="s">
        <v>901</v>
      </c>
      <c r="I31" s="44"/>
      <c r="J31" s="19">
        <v>383</v>
      </c>
      <c r="K31" s="19">
        <v>20</v>
      </c>
      <c r="L31" s="19">
        <v>403</v>
      </c>
      <c r="M31" s="19">
        <v>47.77</v>
      </c>
      <c r="N31" s="19">
        <v>4.46</v>
      </c>
      <c r="O31" s="19">
        <v>264.87</v>
      </c>
      <c r="P31" s="19">
        <v>2353</v>
      </c>
      <c r="Q31" s="19">
        <v>0.86627600000000005</v>
      </c>
      <c r="R31" s="495">
        <v>1126247.400108</v>
      </c>
      <c r="S31" s="495"/>
      <c r="T31" s="49">
        <v>45597</v>
      </c>
      <c r="U31" s="54" t="s">
        <v>60</v>
      </c>
      <c r="V31" s="51" t="s">
        <v>61</v>
      </c>
      <c r="W31" s="183">
        <v>45598</v>
      </c>
      <c r="X31" s="51">
        <v>45604</v>
      </c>
      <c r="Y31" s="195">
        <v>45609</v>
      </c>
      <c r="Z31" s="51">
        <v>45610</v>
      </c>
      <c r="AA31" s="187"/>
      <c r="AB31" s="155">
        <v>2</v>
      </c>
      <c r="AC31" s="15"/>
    </row>
    <row r="32" spans="2:29" ht="35.25" customHeight="1" x14ac:dyDescent="0.35">
      <c r="B32" s="44"/>
      <c r="C32" s="48" t="s">
        <v>76</v>
      </c>
      <c r="D32" s="44" t="s">
        <v>77</v>
      </c>
      <c r="E32" s="44" t="s">
        <v>58</v>
      </c>
      <c r="F32" s="44" t="s">
        <v>278</v>
      </c>
      <c r="G32" s="19" t="s">
        <v>878</v>
      </c>
      <c r="H32" s="44" t="s">
        <v>901</v>
      </c>
      <c r="I32" s="44"/>
      <c r="J32" s="19">
        <v>383</v>
      </c>
      <c r="K32" s="19">
        <v>20</v>
      </c>
      <c r="L32" s="19">
        <v>403</v>
      </c>
      <c r="M32" s="19">
        <v>47.77</v>
      </c>
      <c r="N32" s="19">
        <v>4.46</v>
      </c>
      <c r="O32" s="19">
        <v>264.87</v>
      </c>
      <c r="P32" s="19">
        <v>2353</v>
      </c>
      <c r="Q32" s="19">
        <v>0.86627600000000005</v>
      </c>
      <c r="R32" s="495">
        <v>1126247.400108</v>
      </c>
      <c r="S32" s="495"/>
      <c r="T32" s="49">
        <v>45566</v>
      </c>
      <c r="U32" s="50" t="s">
        <v>60</v>
      </c>
      <c r="V32" s="51" t="s">
        <v>61</v>
      </c>
      <c r="W32" s="146">
        <v>45566</v>
      </c>
      <c r="X32" s="46">
        <v>45571</v>
      </c>
      <c r="Y32" s="148">
        <v>45573</v>
      </c>
      <c r="Z32" s="51">
        <v>45576</v>
      </c>
      <c r="AA32" s="166"/>
      <c r="AB32" s="154">
        <v>1</v>
      </c>
    </row>
    <row r="33" spans="2:29" s="15" customFormat="1" ht="35.25" customHeight="1" x14ac:dyDescent="0.35">
      <c r="B33" s="44"/>
      <c r="C33" s="48" t="s">
        <v>62</v>
      </c>
      <c r="D33" s="44" t="s">
        <v>63</v>
      </c>
      <c r="E33" s="44" t="s">
        <v>58</v>
      </c>
      <c r="F33" s="44" t="s">
        <v>278</v>
      </c>
      <c r="G33" s="19" t="s">
        <v>878</v>
      </c>
      <c r="H33" s="44" t="s">
        <v>901</v>
      </c>
      <c r="I33" s="44"/>
      <c r="J33" s="19">
        <v>383</v>
      </c>
      <c r="K33" s="19">
        <v>20</v>
      </c>
      <c r="L33" s="19">
        <v>403</v>
      </c>
      <c r="M33" s="19">
        <v>47.77</v>
      </c>
      <c r="N33" s="19">
        <v>4.46</v>
      </c>
      <c r="O33" s="19">
        <v>264.87</v>
      </c>
      <c r="P33" s="19">
        <v>2353</v>
      </c>
      <c r="Q33" s="19">
        <v>0.86627600000000005</v>
      </c>
      <c r="R33" s="495">
        <v>1126247.400108</v>
      </c>
      <c r="S33" s="495"/>
      <c r="T33" s="49">
        <v>45566</v>
      </c>
      <c r="U33" s="54" t="s">
        <v>60</v>
      </c>
      <c r="V33" s="51" t="s">
        <v>61</v>
      </c>
      <c r="W33" s="146">
        <v>45551</v>
      </c>
      <c r="X33" s="46">
        <v>45556</v>
      </c>
      <c r="Y33" s="148">
        <v>45584</v>
      </c>
      <c r="Z33" s="51">
        <v>45586</v>
      </c>
      <c r="AA33" s="166"/>
      <c r="AB33" s="154">
        <v>1</v>
      </c>
      <c r="AC33" s="5"/>
    </row>
    <row r="34" spans="2:29" ht="35.25" customHeight="1" x14ac:dyDescent="0.35">
      <c r="B34" s="44"/>
      <c r="C34" s="48" t="s">
        <v>64</v>
      </c>
      <c r="D34" s="44" t="s">
        <v>65</v>
      </c>
      <c r="E34" s="44" t="s">
        <v>58</v>
      </c>
      <c r="F34" s="44" t="s">
        <v>278</v>
      </c>
      <c r="G34" s="19" t="s">
        <v>878</v>
      </c>
      <c r="H34" s="44" t="s">
        <v>901</v>
      </c>
      <c r="I34" s="44"/>
      <c r="J34" s="19">
        <v>333</v>
      </c>
      <c r="K34" s="19">
        <v>19</v>
      </c>
      <c r="L34" s="19">
        <v>352</v>
      </c>
      <c r="M34" s="19">
        <v>41.54</v>
      </c>
      <c r="N34" s="19">
        <v>4.2300000000000004</v>
      </c>
      <c r="O34" s="19">
        <v>250.46</v>
      </c>
      <c r="P34" s="19">
        <v>1909</v>
      </c>
      <c r="Q34" s="19">
        <v>0.86627600000000005</v>
      </c>
      <c r="R34" s="495">
        <v>984923.63610800006</v>
      </c>
      <c r="S34" s="495"/>
      <c r="T34" s="49">
        <v>45566</v>
      </c>
      <c r="U34" s="54" t="s">
        <v>60</v>
      </c>
      <c r="V34" s="51" t="s">
        <v>61</v>
      </c>
      <c r="W34" s="146">
        <v>45557</v>
      </c>
      <c r="X34" s="46">
        <v>45561</v>
      </c>
      <c r="Y34" s="148">
        <v>45588</v>
      </c>
      <c r="Z34" s="51">
        <v>45590</v>
      </c>
      <c r="AA34" s="166"/>
      <c r="AB34" s="154">
        <v>1</v>
      </c>
    </row>
    <row r="35" spans="2:29" ht="35.25" customHeight="1" x14ac:dyDescent="0.35">
      <c r="B35" s="44"/>
      <c r="C35" s="48" t="s">
        <v>95</v>
      </c>
      <c r="D35" s="44" t="s">
        <v>77</v>
      </c>
      <c r="E35" s="44" t="s">
        <v>58</v>
      </c>
      <c r="F35" s="44" t="s">
        <v>278</v>
      </c>
      <c r="G35" s="19" t="s">
        <v>878</v>
      </c>
      <c r="H35" s="44" t="s">
        <v>901</v>
      </c>
      <c r="I35" s="44"/>
      <c r="J35" s="19">
        <v>383</v>
      </c>
      <c r="K35" s="19">
        <v>20</v>
      </c>
      <c r="L35" s="19">
        <v>403</v>
      </c>
      <c r="M35" s="19">
        <v>47.77</v>
      </c>
      <c r="N35" s="19">
        <v>4.46</v>
      </c>
      <c r="O35" s="19">
        <v>264.87</v>
      </c>
      <c r="P35" s="19">
        <v>2353</v>
      </c>
      <c r="Q35" s="19">
        <v>0.86627600000000005</v>
      </c>
      <c r="R35" s="495">
        <v>1126247.400108</v>
      </c>
      <c r="S35" s="495"/>
      <c r="T35" s="49">
        <v>45597</v>
      </c>
      <c r="U35" s="54" t="s">
        <v>60</v>
      </c>
      <c r="V35" s="51" t="s">
        <v>61</v>
      </c>
      <c r="W35" s="183">
        <v>45589</v>
      </c>
      <c r="X35" s="51">
        <v>45591</v>
      </c>
      <c r="Y35" s="195">
        <v>45595</v>
      </c>
      <c r="Z35" s="51">
        <v>45598</v>
      </c>
      <c r="AA35" s="187"/>
      <c r="AB35" s="155">
        <v>1</v>
      </c>
    </row>
    <row r="36" spans="2:29" s="15" customFormat="1" ht="29.25" customHeight="1" x14ac:dyDescent="0.35">
      <c r="B36" s="44"/>
      <c r="C36" s="48" t="s">
        <v>112</v>
      </c>
      <c r="D36" s="44" t="s">
        <v>77</v>
      </c>
      <c r="E36" s="44" t="s">
        <v>58</v>
      </c>
      <c r="F36" s="44" t="s">
        <v>278</v>
      </c>
      <c r="G36" s="19" t="s">
        <v>878</v>
      </c>
      <c r="H36" s="44" t="s">
        <v>901</v>
      </c>
      <c r="I36" s="44"/>
      <c r="J36" s="19">
        <v>383</v>
      </c>
      <c r="K36" s="19">
        <v>20</v>
      </c>
      <c r="L36" s="19">
        <v>403</v>
      </c>
      <c r="M36" s="19">
        <v>47.77</v>
      </c>
      <c r="N36" s="19">
        <v>4.46</v>
      </c>
      <c r="O36" s="19">
        <v>264.87</v>
      </c>
      <c r="P36" s="19">
        <v>2353</v>
      </c>
      <c r="Q36" s="19">
        <v>0.86627600000000005</v>
      </c>
      <c r="R36" s="495">
        <v>1126247.400108</v>
      </c>
      <c r="S36" s="495"/>
      <c r="T36" s="49">
        <v>45597</v>
      </c>
      <c r="U36" s="50" t="s">
        <v>60</v>
      </c>
      <c r="V36" s="18" t="s">
        <v>61</v>
      </c>
      <c r="W36" s="183">
        <v>45606</v>
      </c>
      <c r="X36" s="51">
        <v>45610</v>
      </c>
      <c r="Y36" s="195">
        <v>45613</v>
      </c>
      <c r="Z36" s="51">
        <v>45614</v>
      </c>
      <c r="AA36" s="187"/>
      <c r="AB36" s="155">
        <v>2</v>
      </c>
      <c r="AC36" s="5"/>
    </row>
    <row r="37" spans="2:29" ht="35.25" customHeight="1" x14ac:dyDescent="0.35">
      <c r="B37" s="44"/>
      <c r="C37" s="44" t="s">
        <v>100</v>
      </c>
      <c r="D37" s="44" t="s">
        <v>79</v>
      </c>
      <c r="E37" s="44" t="s">
        <v>101</v>
      </c>
      <c r="F37" s="44" t="s">
        <v>278</v>
      </c>
      <c r="G37" s="19" t="s">
        <v>878</v>
      </c>
      <c r="H37" s="44" t="s">
        <v>894</v>
      </c>
      <c r="I37" s="44"/>
      <c r="J37" s="19">
        <v>236</v>
      </c>
      <c r="K37" s="19">
        <v>13</v>
      </c>
      <c r="L37" s="19">
        <v>249</v>
      </c>
      <c r="M37" s="19">
        <v>29.49</v>
      </c>
      <c r="N37" s="19">
        <v>2.86</v>
      </c>
      <c r="O37" s="19">
        <v>233.05</v>
      </c>
      <c r="P37" s="19">
        <v>1526</v>
      </c>
      <c r="Q37" s="19">
        <v>0.86627600000000005</v>
      </c>
      <c r="R37" s="495">
        <v>645061.94810799998</v>
      </c>
      <c r="S37" s="495"/>
      <c r="T37" s="49">
        <v>45597</v>
      </c>
      <c r="U37" s="54" t="s">
        <v>60</v>
      </c>
      <c r="V37" s="51" t="s">
        <v>61</v>
      </c>
      <c r="W37" s="183">
        <v>45593</v>
      </c>
      <c r="X37" s="51">
        <v>45598</v>
      </c>
      <c r="Y37" s="195">
        <v>45603</v>
      </c>
      <c r="Z37" s="51">
        <v>45604</v>
      </c>
      <c r="AA37" s="187"/>
      <c r="AB37" s="155">
        <v>2</v>
      </c>
    </row>
    <row r="38" spans="2:29" s="15" customFormat="1" ht="35.25" customHeight="1" x14ac:dyDescent="0.35">
      <c r="B38" s="44"/>
      <c r="C38" s="48" t="s">
        <v>122</v>
      </c>
      <c r="D38" s="44" t="s">
        <v>123</v>
      </c>
      <c r="E38" s="44" t="s">
        <v>101</v>
      </c>
      <c r="F38" s="44" t="s">
        <v>278</v>
      </c>
      <c r="G38" s="19" t="s">
        <v>878</v>
      </c>
      <c r="H38" s="44" t="s">
        <v>894</v>
      </c>
      <c r="I38" s="44"/>
      <c r="J38" s="19">
        <v>856</v>
      </c>
      <c r="K38" s="19">
        <v>38</v>
      </c>
      <c r="L38" s="19">
        <v>894</v>
      </c>
      <c r="M38" s="19">
        <v>106.91</v>
      </c>
      <c r="N38" s="19">
        <v>8.5299999999999994</v>
      </c>
      <c r="O38" s="19">
        <v>653.08000000000004</v>
      </c>
      <c r="P38" s="19">
        <v>5502</v>
      </c>
      <c r="Q38" s="19">
        <v>2.348757</v>
      </c>
      <c r="R38" s="495">
        <v>2257063.774731</v>
      </c>
      <c r="S38" s="495"/>
      <c r="T38" s="49">
        <v>45627</v>
      </c>
      <c r="U38" s="50" t="s">
        <v>60</v>
      </c>
      <c r="V38" s="18" t="s">
        <v>61</v>
      </c>
      <c r="W38" s="183">
        <v>45618</v>
      </c>
      <c r="X38" s="51">
        <v>45621</v>
      </c>
      <c r="Y38" s="195">
        <v>45637</v>
      </c>
      <c r="Z38" s="51">
        <v>45640</v>
      </c>
      <c r="AA38" s="166"/>
      <c r="AB38" s="154">
        <v>3</v>
      </c>
      <c r="AC38" s="5"/>
    </row>
    <row r="39" spans="2:29" s="15" customFormat="1" ht="36.75" customHeight="1" x14ac:dyDescent="0.35">
      <c r="B39" s="44"/>
      <c r="C39" s="48" t="s">
        <v>489</v>
      </c>
      <c r="D39" s="44" t="s">
        <v>511</v>
      </c>
      <c r="E39" s="44" t="s">
        <v>74</v>
      </c>
      <c r="F39" s="44" t="s">
        <v>278</v>
      </c>
      <c r="G39" s="19" t="s">
        <v>878</v>
      </c>
      <c r="H39" s="44" t="s">
        <v>901</v>
      </c>
      <c r="I39" s="44" t="s">
        <v>878</v>
      </c>
      <c r="J39" s="19">
        <f>M39*8</f>
        <v>614.16</v>
      </c>
      <c r="K39" s="19">
        <f>N39*4.4</f>
        <v>27.984000000000005</v>
      </c>
      <c r="L39" s="19">
        <f>SUM(J39:K39)</f>
        <v>642.14400000000001</v>
      </c>
      <c r="M39" s="19">
        <v>76.77</v>
      </c>
      <c r="N39" s="19">
        <v>6.36</v>
      </c>
      <c r="O39" s="19">
        <v>388.74</v>
      </c>
      <c r="P39" s="19">
        <v>3855</v>
      </c>
      <c r="Q39" s="19">
        <v>2.348757</v>
      </c>
      <c r="R39" s="495">
        <v>1765261</v>
      </c>
      <c r="S39" s="495"/>
      <c r="T39" s="49">
        <v>45789</v>
      </c>
      <c r="U39" s="496" t="s">
        <v>379</v>
      </c>
      <c r="V39" s="51" t="s">
        <v>61</v>
      </c>
      <c r="W39" s="143"/>
      <c r="X39" s="138"/>
      <c r="Y39" s="149"/>
      <c r="Z39" s="510">
        <v>45799</v>
      </c>
      <c r="AA39" s="189"/>
      <c r="AB39" s="155"/>
      <c r="AC39" s="5"/>
    </row>
    <row r="40" spans="2:29" s="15" customFormat="1" ht="31.5" customHeight="1" x14ac:dyDescent="0.35">
      <c r="B40" s="44"/>
      <c r="C40" s="48" t="s">
        <v>478</v>
      </c>
      <c r="D40" s="44" t="s">
        <v>65</v>
      </c>
      <c r="E40" s="44" t="s">
        <v>101</v>
      </c>
      <c r="F40" s="44" t="s">
        <v>278</v>
      </c>
      <c r="G40" s="44"/>
      <c r="H40" s="44"/>
      <c r="I40" s="44"/>
      <c r="J40" s="19">
        <v>236</v>
      </c>
      <c r="K40" s="19">
        <v>13</v>
      </c>
      <c r="L40" s="19">
        <v>249</v>
      </c>
      <c r="M40" s="19">
        <v>29.49</v>
      </c>
      <c r="N40" s="19">
        <v>2.86</v>
      </c>
      <c r="O40" s="19">
        <v>233.05</v>
      </c>
      <c r="P40" s="19">
        <v>1526</v>
      </c>
      <c r="Q40" s="19">
        <v>0.86627600000000005</v>
      </c>
      <c r="R40" s="495">
        <v>645061.94810799998</v>
      </c>
      <c r="S40" s="495"/>
      <c r="T40" s="49">
        <v>45784</v>
      </c>
      <c r="U40" s="496" t="s">
        <v>379</v>
      </c>
      <c r="V40" s="18" t="s">
        <v>61</v>
      </c>
      <c r="W40" s="143"/>
      <c r="X40" s="138"/>
      <c r="Y40" s="149"/>
      <c r="Z40" s="510">
        <v>45788</v>
      </c>
      <c r="AA40" s="189"/>
      <c r="AB40" s="155"/>
      <c r="AC40" s="5"/>
    </row>
    <row r="41" spans="2:29" s="15" customFormat="1" ht="35.25" customHeight="1" x14ac:dyDescent="0.35">
      <c r="B41" s="44"/>
      <c r="C41" s="48" t="s">
        <v>432</v>
      </c>
      <c r="D41" s="44" t="s">
        <v>65</v>
      </c>
      <c r="E41" s="44" t="s">
        <v>101</v>
      </c>
      <c r="F41" s="44" t="s">
        <v>278</v>
      </c>
      <c r="G41" s="44"/>
      <c r="H41" s="44"/>
      <c r="I41" s="44"/>
      <c r="J41" s="19">
        <v>236</v>
      </c>
      <c r="K41" s="19">
        <v>13</v>
      </c>
      <c r="L41" s="19">
        <v>249</v>
      </c>
      <c r="M41" s="19">
        <v>29.49</v>
      </c>
      <c r="N41" s="19">
        <v>2.86</v>
      </c>
      <c r="O41" s="19">
        <v>233.05</v>
      </c>
      <c r="P41" s="19">
        <v>1526</v>
      </c>
      <c r="Q41" s="19">
        <v>0.86627600000000005</v>
      </c>
      <c r="R41" s="495">
        <v>645061.94810799998</v>
      </c>
      <c r="S41" s="495"/>
      <c r="T41" s="49">
        <v>45780</v>
      </c>
      <c r="U41" s="496" t="s">
        <v>379</v>
      </c>
      <c r="V41" s="51" t="s">
        <v>61</v>
      </c>
      <c r="W41" s="143"/>
      <c r="X41" s="138"/>
      <c r="Y41" s="149"/>
      <c r="Z41" s="510">
        <v>45790</v>
      </c>
      <c r="AA41" s="189"/>
      <c r="AB41" s="155"/>
      <c r="AC41" s="5"/>
    </row>
    <row r="42" spans="2:29" s="15" customFormat="1" ht="35.25" customHeight="1" x14ac:dyDescent="0.35">
      <c r="B42" s="499">
        <v>45</v>
      </c>
      <c r="C42" s="48" t="s">
        <v>407</v>
      </c>
      <c r="D42" s="499" t="s">
        <v>65</v>
      </c>
      <c r="E42" s="44" t="s">
        <v>74</v>
      </c>
      <c r="F42" s="44" t="s">
        <v>278</v>
      </c>
      <c r="G42" s="19" t="s">
        <v>878</v>
      </c>
      <c r="H42" s="44" t="s">
        <v>901</v>
      </c>
      <c r="I42" s="44" t="s">
        <v>878</v>
      </c>
      <c r="J42" s="19">
        <v>221</v>
      </c>
      <c r="K42" s="19">
        <v>12</v>
      </c>
      <c r="L42" s="19">
        <v>233</v>
      </c>
      <c r="M42" s="19">
        <v>27.61</v>
      </c>
      <c r="N42" s="19">
        <v>2.61</v>
      </c>
      <c r="O42" s="19">
        <v>146.96</v>
      </c>
      <c r="P42" s="19">
        <v>1450</v>
      </c>
      <c r="Q42" s="19">
        <v>0.86627600000000005</v>
      </c>
      <c r="R42" s="495">
        <v>650458.11210799997</v>
      </c>
      <c r="S42" s="495"/>
      <c r="T42" s="49">
        <v>45780</v>
      </c>
      <c r="U42" s="50" t="s">
        <v>379</v>
      </c>
      <c r="V42" s="51" t="s">
        <v>61</v>
      </c>
      <c r="W42" s="143"/>
      <c r="X42" s="138"/>
      <c r="Y42" s="149"/>
      <c r="Z42" s="510">
        <v>45785</v>
      </c>
      <c r="AA42" s="189"/>
      <c r="AB42" s="155"/>
      <c r="AC42" s="5"/>
    </row>
    <row r="43" spans="2:29" ht="35.25" customHeight="1" x14ac:dyDescent="0.35">
      <c r="B43" s="44"/>
      <c r="C43" s="48" t="s">
        <v>422</v>
      </c>
      <c r="D43" s="499" t="s">
        <v>65</v>
      </c>
      <c r="E43" s="44" t="s">
        <v>101</v>
      </c>
      <c r="F43" s="44" t="s">
        <v>278</v>
      </c>
      <c r="G43" s="44"/>
      <c r="H43" s="44"/>
      <c r="I43" s="44"/>
      <c r="J43" s="19">
        <v>236</v>
      </c>
      <c r="K43" s="19">
        <v>13</v>
      </c>
      <c r="L43" s="19">
        <v>249</v>
      </c>
      <c r="M43" s="19">
        <v>29.49</v>
      </c>
      <c r="N43" s="19">
        <v>2.86</v>
      </c>
      <c r="O43" s="19">
        <v>233.05</v>
      </c>
      <c r="P43" s="19">
        <v>1526</v>
      </c>
      <c r="Q43" s="19">
        <v>0.86627600000000005</v>
      </c>
      <c r="R43" s="495">
        <v>645061.94810799998</v>
      </c>
      <c r="S43" s="495"/>
      <c r="T43" s="498" t="s">
        <v>415</v>
      </c>
      <c r="U43" s="50" t="s">
        <v>69</v>
      </c>
      <c r="V43" s="51" t="s">
        <v>61</v>
      </c>
      <c r="W43" s="143"/>
      <c r="X43" s="138"/>
      <c r="Y43" s="149"/>
      <c r="Z43" s="510">
        <v>45769</v>
      </c>
      <c r="AA43" s="189"/>
      <c r="AB43" s="155"/>
    </row>
    <row r="44" spans="2:29" s="15" customFormat="1" ht="35.25" customHeight="1" x14ac:dyDescent="0.35">
      <c r="B44" s="43">
        <v>1</v>
      </c>
      <c r="C44" s="565" t="s">
        <v>222</v>
      </c>
      <c r="D44" s="142" t="s">
        <v>77</v>
      </c>
      <c r="E44" s="142" t="s">
        <v>74</v>
      </c>
      <c r="F44" s="142" t="s">
        <v>278</v>
      </c>
      <c r="G44" s="43"/>
      <c r="H44" s="43"/>
      <c r="I44" s="43"/>
      <c r="J44" s="19">
        <f>M44*8</f>
        <v>287.83999999999997</v>
      </c>
      <c r="K44" s="19">
        <f>N44*4.4</f>
        <v>13.222000000000001</v>
      </c>
      <c r="L44" s="19">
        <f>SUM(J44:K44)</f>
        <v>301.06199999999995</v>
      </c>
      <c r="M44" s="19">
        <v>35.979999999999997</v>
      </c>
      <c r="N44" s="19">
        <v>3.0049999999999999</v>
      </c>
      <c r="O44" s="19">
        <v>172.05</v>
      </c>
      <c r="P44" s="19">
        <v>2466.9</v>
      </c>
      <c r="Q44" s="19">
        <v>0.95699999999999996</v>
      </c>
      <c r="R44" s="495"/>
      <c r="S44" s="495"/>
      <c r="T44" s="49">
        <v>45962</v>
      </c>
      <c r="U44" s="496" t="s">
        <v>379</v>
      </c>
      <c r="V44" s="18" t="s">
        <v>61</v>
      </c>
      <c r="W44" s="146"/>
      <c r="X44" s="46"/>
      <c r="Y44" s="148"/>
      <c r="Z44" s="51">
        <v>45975</v>
      </c>
      <c r="AA44" s="166" t="s">
        <v>223</v>
      </c>
      <c r="AB44" s="155"/>
      <c r="AC44" s="5"/>
    </row>
    <row r="45" spans="2:29" ht="35.25" customHeight="1" x14ac:dyDescent="0.35">
      <c r="B45" s="44"/>
      <c r="C45" s="48" t="s">
        <v>456</v>
      </c>
      <c r="D45" s="44" t="s">
        <v>468</v>
      </c>
      <c r="E45" s="44" t="s">
        <v>74</v>
      </c>
      <c r="F45" s="44" t="s">
        <v>278</v>
      </c>
      <c r="G45" s="19" t="s">
        <v>878</v>
      </c>
      <c r="H45" s="44" t="s">
        <v>901</v>
      </c>
      <c r="I45" s="44" t="s">
        <v>878</v>
      </c>
      <c r="J45" s="19">
        <f>M45*8</f>
        <v>988.64</v>
      </c>
      <c r="K45" s="19">
        <f>N45*4.4</f>
        <v>48.18</v>
      </c>
      <c r="L45" s="19">
        <f>SUBTOTAL(9,J45:K45)</f>
        <v>1036.82</v>
      </c>
      <c r="M45" s="44">
        <v>123.58</v>
      </c>
      <c r="N45" s="44">
        <v>10.95</v>
      </c>
      <c r="O45" s="44">
        <v>692</v>
      </c>
      <c r="P45" s="19">
        <v>10940</v>
      </c>
      <c r="Q45" s="19">
        <v>3.1590180000000001</v>
      </c>
      <c r="R45" s="495">
        <v>3395120.385094</v>
      </c>
      <c r="S45" s="495"/>
      <c r="T45" s="49">
        <v>45780</v>
      </c>
      <c r="U45" s="496" t="s">
        <v>379</v>
      </c>
      <c r="V45" s="51" t="s">
        <v>61</v>
      </c>
      <c r="W45" s="143"/>
      <c r="X45" s="138"/>
      <c r="Y45" s="149"/>
      <c r="Z45" s="510">
        <v>45780</v>
      </c>
      <c r="AA45" s="189"/>
      <c r="AB45" s="155"/>
    </row>
    <row r="46" spans="2:29" ht="35.25" customHeight="1" x14ac:dyDescent="0.35">
      <c r="B46" s="44"/>
      <c r="C46" s="48" t="s">
        <v>457</v>
      </c>
      <c r="D46" s="44" t="s">
        <v>79</v>
      </c>
      <c r="E46" s="44" t="s">
        <v>74</v>
      </c>
      <c r="F46" s="44" t="s">
        <v>278</v>
      </c>
      <c r="G46" s="19" t="s">
        <v>878</v>
      </c>
      <c r="H46" s="44" t="s">
        <v>901</v>
      </c>
      <c r="I46" s="44" t="s">
        <v>878</v>
      </c>
      <c r="J46" s="19">
        <v>221</v>
      </c>
      <c r="K46" s="19">
        <v>12</v>
      </c>
      <c r="L46" s="19">
        <v>233</v>
      </c>
      <c r="M46" s="19">
        <v>27.61</v>
      </c>
      <c r="N46" s="19">
        <v>2.61</v>
      </c>
      <c r="O46" s="19">
        <v>146.96</v>
      </c>
      <c r="P46" s="19">
        <v>1450</v>
      </c>
      <c r="Q46" s="19">
        <v>0.86627600000000005</v>
      </c>
      <c r="R46" s="495">
        <v>650458.11210799997</v>
      </c>
      <c r="S46" s="495"/>
      <c r="T46" s="49">
        <v>45780</v>
      </c>
      <c r="U46" s="496" t="s">
        <v>379</v>
      </c>
      <c r="V46" s="51" t="s">
        <v>61</v>
      </c>
      <c r="W46" s="143"/>
      <c r="X46" s="138"/>
      <c r="Y46" s="149"/>
      <c r="Z46" s="510">
        <v>45782</v>
      </c>
      <c r="AA46" s="189"/>
      <c r="AB46" s="155"/>
    </row>
    <row r="47" spans="2:29" s="15" customFormat="1" ht="35.25" customHeight="1" x14ac:dyDescent="0.35">
      <c r="B47" s="44">
        <v>2</v>
      </c>
      <c r="C47" s="48" t="s">
        <v>225</v>
      </c>
      <c r="D47" s="44" t="s">
        <v>181</v>
      </c>
      <c r="E47" s="44" t="s">
        <v>101</v>
      </c>
      <c r="F47" s="44" t="s">
        <v>278</v>
      </c>
      <c r="G47" s="19" t="s">
        <v>878</v>
      </c>
      <c r="H47" s="44" t="s">
        <v>894</v>
      </c>
      <c r="I47" s="44" t="s">
        <v>878</v>
      </c>
      <c r="J47" s="19">
        <f>M47*8</f>
        <v>864</v>
      </c>
      <c r="K47" s="19">
        <f>N47*4.4</f>
        <v>45.364000000000004</v>
      </c>
      <c r="L47" s="19">
        <f>SUM(J47:K47)</f>
        <v>909.36400000000003</v>
      </c>
      <c r="M47" s="19">
        <v>108</v>
      </c>
      <c r="N47" s="19">
        <v>10.31</v>
      </c>
      <c r="O47" s="19">
        <v>783</v>
      </c>
      <c r="P47" s="19">
        <v>9428</v>
      </c>
      <c r="Q47" s="19">
        <v>2.4947030000000003</v>
      </c>
      <c r="R47" s="495">
        <v>2836089.3524490003</v>
      </c>
      <c r="S47" s="495"/>
      <c r="T47" s="49">
        <v>45780</v>
      </c>
      <c r="U47" s="496" t="s">
        <v>379</v>
      </c>
      <c r="V47" s="18" t="s">
        <v>61</v>
      </c>
      <c r="W47" s="146">
        <v>45675</v>
      </c>
      <c r="X47" s="46"/>
      <c r="Y47" s="148"/>
      <c r="Z47" s="51">
        <v>45795</v>
      </c>
      <c r="AA47" s="166" t="s">
        <v>223</v>
      </c>
      <c r="AB47" s="155"/>
      <c r="AC47" s="5"/>
    </row>
    <row r="48" spans="2:29" s="15" customFormat="1" ht="33" customHeight="1" x14ac:dyDescent="0.35">
      <c r="B48" s="44"/>
      <c r="C48" s="48" t="s">
        <v>212</v>
      </c>
      <c r="D48" s="44" t="s">
        <v>63</v>
      </c>
      <c r="E48" s="44" t="s">
        <v>74</v>
      </c>
      <c r="F48" s="44" t="s">
        <v>278</v>
      </c>
      <c r="G48" s="19" t="s">
        <v>878</v>
      </c>
      <c r="H48" s="44" t="s">
        <v>901</v>
      </c>
      <c r="I48" s="44"/>
      <c r="J48" s="19">
        <v>252</v>
      </c>
      <c r="K48" s="19">
        <v>13</v>
      </c>
      <c r="L48" s="19">
        <v>265</v>
      </c>
      <c r="M48" s="19">
        <v>31.4</v>
      </c>
      <c r="N48" s="19">
        <v>2.89</v>
      </c>
      <c r="O48" s="19">
        <v>164.7</v>
      </c>
      <c r="P48" s="19">
        <v>1802</v>
      </c>
      <c r="Q48" s="19">
        <v>0.86627600000000005</v>
      </c>
      <c r="R48" s="495">
        <v>752440.09410799993</v>
      </c>
      <c r="S48" s="495"/>
      <c r="T48" s="49">
        <v>45658</v>
      </c>
      <c r="U48" s="50" t="s">
        <v>69</v>
      </c>
      <c r="V48" s="18" t="s">
        <v>61</v>
      </c>
      <c r="W48" s="183">
        <v>45662</v>
      </c>
      <c r="X48" s="51">
        <v>45667</v>
      </c>
      <c r="Y48" s="195">
        <v>45668</v>
      </c>
      <c r="Z48" s="51">
        <v>45672</v>
      </c>
      <c r="AA48" s="190"/>
      <c r="AB48" s="156"/>
    </row>
    <row r="49" spans="2:29" s="15" customFormat="1" ht="35.25" customHeight="1" x14ac:dyDescent="0.35">
      <c r="B49" s="44"/>
      <c r="C49" s="48" t="s">
        <v>493</v>
      </c>
      <c r="D49" s="44" t="s">
        <v>77</v>
      </c>
      <c r="E49" s="44" t="s">
        <v>101</v>
      </c>
      <c r="F49" s="44" t="s">
        <v>278</v>
      </c>
      <c r="G49" s="44"/>
      <c r="H49" s="44"/>
      <c r="I49" s="44"/>
      <c r="J49" s="19">
        <f>M49*8</f>
        <v>267.36</v>
      </c>
      <c r="K49" s="19">
        <f>N49*4.4</f>
        <v>13.860000000000001</v>
      </c>
      <c r="L49" s="19">
        <f>SUM(J49:K49)</f>
        <v>281.22000000000003</v>
      </c>
      <c r="M49" s="19">
        <v>33.42</v>
      </c>
      <c r="N49" s="19">
        <v>3.15</v>
      </c>
      <c r="O49" s="19">
        <v>255.26</v>
      </c>
      <c r="P49" s="19">
        <v>1904</v>
      </c>
      <c r="Q49" s="19">
        <v>0.86627600000000005</v>
      </c>
      <c r="R49" s="495">
        <v>705045.34674800001</v>
      </c>
      <c r="S49" s="495"/>
      <c r="T49" s="49">
        <v>45789</v>
      </c>
      <c r="U49" s="496" t="s">
        <v>379</v>
      </c>
      <c r="V49" s="51" t="s">
        <v>61</v>
      </c>
      <c r="W49" s="143">
        <v>45799</v>
      </c>
      <c r="X49" s="631"/>
      <c r="Y49" s="149"/>
      <c r="Z49" s="510">
        <v>45801</v>
      </c>
      <c r="AA49" s="189"/>
      <c r="AB49" s="155"/>
      <c r="AC49" s="5"/>
    </row>
    <row r="50" spans="2:29" ht="35.25" customHeight="1" x14ac:dyDescent="0.35">
      <c r="B50" s="43"/>
      <c r="C50" s="48" t="s">
        <v>632</v>
      </c>
      <c r="D50" s="44" t="s">
        <v>77</v>
      </c>
      <c r="E50" s="44" t="s">
        <v>91</v>
      </c>
      <c r="F50" s="49" t="s">
        <v>278</v>
      </c>
      <c r="G50" s="19"/>
      <c r="H50" s="19"/>
      <c r="I50" s="19"/>
      <c r="J50" s="19">
        <f>M50*8</f>
        <v>418.88</v>
      </c>
      <c r="K50" s="19">
        <f>N50*4.4</f>
        <v>23.891999999999999</v>
      </c>
      <c r="L50" s="19">
        <f>SUM(J50:K50)</f>
        <v>442.77199999999999</v>
      </c>
      <c r="M50" s="19">
        <v>52.36</v>
      </c>
      <c r="N50" s="19">
        <v>5.43</v>
      </c>
      <c r="O50" s="19">
        <v>425.04</v>
      </c>
      <c r="P50" s="19">
        <v>2850</v>
      </c>
      <c r="Q50" s="19">
        <v>0.86627600000000005</v>
      </c>
      <c r="R50" s="19"/>
      <c r="S50" s="19"/>
      <c r="T50" s="49">
        <v>45975</v>
      </c>
      <c r="U50" s="52" t="s">
        <v>379</v>
      </c>
      <c r="V50" s="51" t="s">
        <v>61</v>
      </c>
      <c r="W50" s="143"/>
      <c r="X50" s="138"/>
      <c r="Y50" s="149"/>
      <c r="Z50" s="138">
        <v>45980</v>
      </c>
      <c r="AA50" s="189"/>
      <c r="AB50" s="155"/>
    </row>
    <row r="51" spans="2:29" s="15" customFormat="1" ht="35.25" customHeight="1" x14ac:dyDescent="0.35">
      <c r="B51" s="44">
        <v>11</v>
      </c>
      <c r="C51" s="48" t="s">
        <v>230</v>
      </c>
      <c r="D51" s="44" t="s">
        <v>231</v>
      </c>
      <c r="E51" s="44" t="s">
        <v>74</v>
      </c>
      <c r="F51" s="44" t="s">
        <v>278</v>
      </c>
      <c r="G51" s="19" t="s">
        <v>878</v>
      </c>
      <c r="H51" s="44" t="s">
        <v>901</v>
      </c>
      <c r="I51" s="44"/>
      <c r="J51" s="19">
        <v>756</v>
      </c>
      <c r="K51" s="19">
        <v>42</v>
      </c>
      <c r="L51" s="19">
        <v>798</v>
      </c>
      <c r="M51" s="44">
        <v>94.46</v>
      </c>
      <c r="N51" s="44">
        <v>9.33</v>
      </c>
      <c r="O51" s="44">
        <v>584</v>
      </c>
      <c r="P51" s="44">
        <v>9095</v>
      </c>
      <c r="Q51" s="19">
        <v>2.4947030000000003</v>
      </c>
      <c r="R51" s="495">
        <v>2723053.0864490005</v>
      </c>
      <c r="S51" s="495"/>
      <c r="T51" s="49">
        <v>45689</v>
      </c>
      <c r="U51" s="50" t="s">
        <v>69</v>
      </c>
      <c r="V51" s="18" t="s">
        <v>61</v>
      </c>
      <c r="W51" s="146">
        <v>45684</v>
      </c>
      <c r="X51" s="46">
        <v>45690</v>
      </c>
      <c r="Y51" s="148">
        <v>45693</v>
      </c>
      <c r="Z51" s="51">
        <v>45695</v>
      </c>
      <c r="AA51" s="189"/>
      <c r="AB51" s="155"/>
      <c r="AC51" s="5"/>
    </row>
    <row r="52" spans="2:29" s="15" customFormat="1" ht="35.25" customHeight="1" x14ac:dyDescent="0.35">
      <c r="B52" s="44"/>
      <c r="C52" s="48" t="s">
        <v>129</v>
      </c>
      <c r="D52" s="44" t="s">
        <v>79</v>
      </c>
      <c r="E52" s="44" t="s">
        <v>74</v>
      </c>
      <c r="F52" s="44" t="s">
        <v>278</v>
      </c>
      <c r="G52" s="44"/>
      <c r="H52" s="44"/>
      <c r="I52" s="44"/>
      <c r="J52" s="19">
        <v>221</v>
      </c>
      <c r="K52" s="19">
        <v>12</v>
      </c>
      <c r="L52" s="19">
        <v>233</v>
      </c>
      <c r="M52" s="19">
        <v>27.61</v>
      </c>
      <c r="N52" s="19">
        <v>2.61</v>
      </c>
      <c r="O52" s="19">
        <v>146.96</v>
      </c>
      <c r="P52" s="19">
        <v>1450</v>
      </c>
      <c r="Q52" s="19">
        <v>0.86627600000000005</v>
      </c>
      <c r="R52" s="495">
        <v>650458.11210799997</v>
      </c>
      <c r="S52" s="495"/>
      <c r="T52" s="49">
        <v>45597</v>
      </c>
      <c r="U52" s="50" t="s">
        <v>60</v>
      </c>
      <c r="V52" s="18" t="s">
        <v>61</v>
      </c>
      <c r="W52" s="183">
        <v>45613</v>
      </c>
      <c r="X52" s="51">
        <v>45615</v>
      </c>
      <c r="Y52" s="195">
        <v>45621</v>
      </c>
      <c r="Z52" s="51">
        <v>45623</v>
      </c>
      <c r="AA52" s="166"/>
      <c r="AB52" s="154">
        <v>2</v>
      </c>
      <c r="AC52" s="5"/>
    </row>
    <row r="53" spans="2:29" s="15" customFormat="1" ht="35.25" customHeight="1" x14ac:dyDescent="0.35">
      <c r="B53" s="44"/>
      <c r="C53" s="44" t="s">
        <v>109</v>
      </c>
      <c r="D53" s="44" t="s">
        <v>79</v>
      </c>
      <c r="E53" s="44" t="s">
        <v>91</v>
      </c>
      <c r="F53" s="44" t="s">
        <v>278</v>
      </c>
      <c r="G53" s="19" t="s">
        <v>878</v>
      </c>
      <c r="H53" s="44" t="s">
        <v>894</v>
      </c>
      <c r="I53" s="44"/>
      <c r="J53" s="19">
        <v>383</v>
      </c>
      <c r="K53" s="19">
        <v>23</v>
      </c>
      <c r="L53" s="19">
        <v>406</v>
      </c>
      <c r="M53" s="19">
        <v>47.87</v>
      </c>
      <c r="N53" s="19">
        <v>5.14</v>
      </c>
      <c r="O53" s="19">
        <v>403.72</v>
      </c>
      <c r="P53" s="19">
        <v>2476</v>
      </c>
      <c r="Q53" s="19">
        <v>0.86627600000000005</v>
      </c>
      <c r="R53" s="495">
        <v>1054575.3581079999</v>
      </c>
      <c r="S53" s="495"/>
      <c r="T53" s="49">
        <v>45627</v>
      </c>
      <c r="U53" s="50" t="s">
        <v>86</v>
      </c>
      <c r="V53" s="18" t="s">
        <v>61</v>
      </c>
      <c r="W53" s="183">
        <v>45611</v>
      </c>
      <c r="X53" s="51">
        <v>45614</v>
      </c>
      <c r="Y53" s="195">
        <v>45625</v>
      </c>
      <c r="Z53" s="51">
        <v>45629</v>
      </c>
      <c r="AA53" s="166"/>
      <c r="AB53" s="154">
        <v>3</v>
      </c>
    </row>
    <row r="54" spans="2:29" s="15" customFormat="1" ht="35.25" customHeight="1" x14ac:dyDescent="0.35">
      <c r="B54" s="44"/>
      <c r="C54" s="48" t="s">
        <v>131</v>
      </c>
      <c r="D54" s="44" t="s">
        <v>132</v>
      </c>
      <c r="E54" s="44" t="s">
        <v>58</v>
      </c>
      <c r="F54" s="44" t="s">
        <v>278</v>
      </c>
      <c r="G54" s="44"/>
      <c r="H54" s="44"/>
      <c r="I54" s="44"/>
      <c r="J54" s="19">
        <v>916</v>
      </c>
      <c r="K54" s="19">
        <v>42</v>
      </c>
      <c r="L54" s="19">
        <v>958</v>
      </c>
      <c r="M54" s="19">
        <v>114.5</v>
      </c>
      <c r="N54" s="19">
        <v>9.44</v>
      </c>
      <c r="O54" s="19">
        <v>591.37</v>
      </c>
      <c r="P54" s="19">
        <v>5795</v>
      </c>
      <c r="Q54" s="19">
        <v>2.348757</v>
      </c>
      <c r="R54" s="495">
        <v>2671411.6827309998</v>
      </c>
      <c r="S54" s="495"/>
      <c r="T54" s="49">
        <v>45597</v>
      </c>
      <c r="U54" s="50" t="s">
        <v>60</v>
      </c>
      <c r="V54" s="18" t="s">
        <v>61</v>
      </c>
      <c r="W54" s="183">
        <v>45616</v>
      </c>
      <c r="X54" s="51">
        <v>45617</v>
      </c>
      <c r="Y54" s="195">
        <v>45625</v>
      </c>
      <c r="Z54" s="51">
        <v>45626</v>
      </c>
      <c r="AA54" s="187"/>
      <c r="AB54" s="155">
        <v>3</v>
      </c>
      <c r="AC54" s="5"/>
    </row>
    <row r="55" spans="2:29" s="15" customFormat="1" ht="29.25" customHeight="1" x14ac:dyDescent="0.35">
      <c r="B55" s="44"/>
      <c r="C55" s="48" t="s">
        <v>85</v>
      </c>
      <c r="D55" s="44" t="s">
        <v>65</v>
      </c>
      <c r="E55" s="44" t="s">
        <v>58</v>
      </c>
      <c r="F55" s="44" t="s">
        <v>278</v>
      </c>
      <c r="G55" s="44" t="s">
        <v>878</v>
      </c>
      <c r="H55" s="44" t="s">
        <v>901</v>
      </c>
      <c r="I55" s="44"/>
      <c r="J55" s="19">
        <v>333</v>
      </c>
      <c r="K55" s="19">
        <v>19</v>
      </c>
      <c r="L55" s="19">
        <v>352</v>
      </c>
      <c r="M55" s="19">
        <v>41.54</v>
      </c>
      <c r="N55" s="19">
        <v>4.2300000000000004</v>
      </c>
      <c r="O55" s="19">
        <v>250.46</v>
      </c>
      <c r="P55" s="19">
        <v>1909</v>
      </c>
      <c r="Q55" s="19">
        <v>0.86627600000000005</v>
      </c>
      <c r="R55" s="495">
        <v>984923.63610800006</v>
      </c>
      <c r="S55" s="495"/>
      <c r="T55" s="49">
        <v>45597</v>
      </c>
      <c r="U55" s="50" t="s">
        <v>86</v>
      </c>
      <c r="V55" s="18" t="s">
        <v>61</v>
      </c>
      <c r="W55" s="183">
        <v>45575</v>
      </c>
      <c r="X55" s="51">
        <v>45600</v>
      </c>
      <c r="Y55" s="195">
        <v>45608</v>
      </c>
      <c r="Z55" s="51">
        <v>45615</v>
      </c>
      <c r="AA55" s="166"/>
      <c r="AB55" s="154">
        <v>2</v>
      </c>
    </row>
    <row r="56" spans="2:29" s="15" customFormat="1" ht="35.25" customHeight="1" x14ac:dyDescent="0.35">
      <c r="B56" s="44"/>
      <c r="C56" s="48" t="s">
        <v>445</v>
      </c>
      <c r="D56" s="44" t="s">
        <v>468</v>
      </c>
      <c r="E56" s="44" t="s">
        <v>74</v>
      </c>
      <c r="F56" s="44" t="s">
        <v>278</v>
      </c>
      <c r="G56" s="44"/>
      <c r="H56" s="44"/>
      <c r="I56" s="44"/>
      <c r="J56" s="19">
        <f>M56*8</f>
        <v>988.64</v>
      </c>
      <c r="K56" s="19">
        <f>N56*4.4</f>
        <v>48.18</v>
      </c>
      <c r="L56" s="19">
        <f>SUBTOTAL(9,J56:K56)</f>
        <v>1036.82</v>
      </c>
      <c r="M56" s="44">
        <v>123.58</v>
      </c>
      <c r="N56" s="44">
        <v>10.95</v>
      </c>
      <c r="O56" s="44">
        <v>692</v>
      </c>
      <c r="P56" s="19">
        <v>10940</v>
      </c>
      <c r="Q56" s="19">
        <v>3.1590180000000001</v>
      </c>
      <c r="R56" s="495">
        <v>3395120.385094</v>
      </c>
      <c r="S56" s="495"/>
      <c r="T56" s="498" t="s">
        <v>415</v>
      </c>
      <c r="U56" s="496" t="s">
        <v>379</v>
      </c>
      <c r="V56" s="51" t="s">
        <v>61</v>
      </c>
      <c r="W56" s="143"/>
      <c r="X56" s="138"/>
      <c r="Y56" s="149"/>
      <c r="Z56" s="510">
        <v>45769</v>
      </c>
      <c r="AA56" s="189"/>
      <c r="AB56" s="155"/>
      <c r="AC56" s="5"/>
    </row>
    <row r="57" spans="2:29" ht="30.75" customHeight="1" x14ac:dyDescent="0.35">
      <c r="B57" s="44"/>
      <c r="C57" s="48" t="s">
        <v>446</v>
      </c>
      <c r="D57" s="44" t="s">
        <v>181</v>
      </c>
      <c r="E57" s="44" t="s">
        <v>101</v>
      </c>
      <c r="F57" s="44" t="s">
        <v>278</v>
      </c>
      <c r="G57" s="44"/>
      <c r="H57" s="44"/>
      <c r="I57" s="44"/>
      <c r="J57" s="19">
        <f>M57*8</f>
        <v>864</v>
      </c>
      <c r="K57" s="19">
        <f>N57*4.4</f>
        <v>45.364000000000004</v>
      </c>
      <c r="L57" s="19">
        <f>SUM(J57:K57)</f>
        <v>909.36400000000003</v>
      </c>
      <c r="M57" s="19">
        <v>108</v>
      </c>
      <c r="N57" s="19">
        <v>10.31</v>
      </c>
      <c r="O57" s="19">
        <v>783</v>
      </c>
      <c r="P57" s="19">
        <v>9428</v>
      </c>
      <c r="Q57" s="19">
        <v>2.4947030000000003</v>
      </c>
      <c r="R57" s="495">
        <v>2836089.3524490003</v>
      </c>
      <c r="S57" s="495"/>
      <c r="T57" s="498" t="s">
        <v>415</v>
      </c>
      <c r="U57" s="496" t="s">
        <v>379</v>
      </c>
      <c r="V57" s="51" t="s">
        <v>61</v>
      </c>
      <c r="W57" s="143"/>
      <c r="X57" s="138"/>
      <c r="Y57" s="149"/>
      <c r="Z57" s="510">
        <v>45774</v>
      </c>
      <c r="AA57" s="189"/>
      <c r="AB57" s="155"/>
    </row>
    <row r="58" spans="2:29" ht="30.75" customHeight="1" x14ac:dyDescent="0.35">
      <c r="B58" s="44"/>
      <c r="C58" s="48" t="s">
        <v>78</v>
      </c>
      <c r="D58" s="44" t="s">
        <v>79</v>
      </c>
      <c r="E58" s="44" t="s">
        <v>74</v>
      </c>
      <c r="F58" s="44" t="s">
        <v>278</v>
      </c>
      <c r="G58" s="44" t="s">
        <v>878</v>
      </c>
      <c r="H58" s="44" t="s">
        <v>901</v>
      </c>
      <c r="I58" s="44"/>
      <c r="J58" s="19">
        <v>221</v>
      </c>
      <c r="K58" s="19">
        <v>12</v>
      </c>
      <c r="L58" s="19">
        <v>233</v>
      </c>
      <c r="M58" s="19">
        <v>27.61</v>
      </c>
      <c r="N58" s="19">
        <v>2.61</v>
      </c>
      <c r="O58" s="19">
        <v>146.96</v>
      </c>
      <c r="P58" s="19">
        <v>1450</v>
      </c>
      <c r="Q58" s="19">
        <v>0.86627600000000005</v>
      </c>
      <c r="R58" s="495">
        <v>650458.11210799997</v>
      </c>
      <c r="S58" s="495"/>
      <c r="T58" s="49">
        <v>45627</v>
      </c>
      <c r="U58" s="53" t="s">
        <v>80</v>
      </c>
      <c r="V58" s="18" t="s">
        <v>61</v>
      </c>
      <c r="W58" s="183">
        <v>45585</v>
      </c>
      <c r="X58" s="51">
        <v>45623</v>
      </c>
      <c r="Y58" s="195">
        <v>45634</v>
      </c>
      <c r="Z58" s="51">
        <v>45639</v>
      </c>
      <c r="AA58" s="166"/>
      <c r="AB58" s="154">
        <v>3</v>
      </c>
      <c r="AC58" s="15"/>
    </row>
    <row r="59" spans="2:29" ht="30.75" customHeight="1" x14ac:dyDescent="0.35">
      <c r="B59" s="44"/>
      <c r="C59" s="48" t="s">
        <v>90</v>
      </c>
      <c r="D59" s="44" t="s">
        <v>79</v>
      </c>
      <c r="E59" s="44" t="s">
        <v>91</v>
      </c>
      <c r="F59" s="44" t="s">
        <v>278</v>
      </c>
      <c r="G59" s="44" t="s">
        <v>878</v>
      </c>
      <c r="H59" s="44" t="s">
        <v>894</v>
      </c>
      <c r="I59" s="44"/>
      <c r="J59" s="19">
        <v>383</v>
      </c>
      <c r="K59" s="19">
        <v>23</v>
      </c>
      <c r="L59" s="19">
        <v>406</v>
      </c>
      <c r="M59" s="19">
        <v>47.87</v>
      </c>
      <c r="N59" s="19">
        <v>5.14</v>
      </c>
      <c r="O59" s="19">
        <v>403.72</v>
      </c>
      <c r="P59" s="19">
        <v>2476</v>
      </c>
      <c r="Q59" s="19">
        <v>0.86627600000000005</v>
      </c>
      <c r="R59" s="495">
        <v>1054575.3581079999</v>
      </c>
      <c r="S59" s="495"/>
      <c r="T59" s="49">
        <v>45597</v>
      </c>
      <c r="U59" s="53" t="s">
        <v>80</v>
      </c>
      <c r="V59" s="18" t="s">
        <v>61</v>
      </c>
      <c r="W59" s="183">
        <v>45591</v>
      </c>
      <c r="X59" s="51">
        <v>45612</v>
      </c>
      <c r="Y59" s="195">
        <v>45625</v>
      </c>
      <c r="Z59" s="51">
        <v>45626</v>
      </c>
      <c r="AA59" s="187"/>
      <c r="AB59" s="155">
        <v>2</v>
      </c>
      <c r="AC59" s="15"/>
    </row>
    <row r="60" spans="2:29" s="4" customFormat="1" ht="29.25" customHeight="1" x14ac:dyDescent="0.35">
      <c r="B60" s="44"/>
      <c r="C60" s="48" t="s">
        <v>156</v>
      </c>
      <c r="D60" s="44" t="s">
        <v>79</v>
      </c>
      <c r="E60" s="44" t="s">
        <v>91</v>
      </c>
      <c r="F60" s="44" t="s">
        <v>278</v>
      </c>
      <c r="G60" s="44" t="s">
        <v>878</v>
      </c>
      <c r="H60" s="44" t="s">
        <v>894</v>
      </c>
      <c r="I60" s="44"/>
      <c r="J60" s="19">
        <v>383</v>
      </c>
      <c r="K60" s="19">
        <v>23</v>
      </c>
      <c r="L60" s="19">
        <v>406</v>
      </c>
      <c r="M60" s="19">
        <v>47.87</v>
      </c>
      <c r="N60" s="19">
        <v>5.14</v>
      </c>
      <c r="O60" s="19">
        <v>403.72</v>
      </c>
      <c r="P60" s="19">
        <v>2476</v>
      </c>
      <c r="Q60" s="19">
        <v>0.86627600000000005</v>
      </c>
      <c r="R60" s="495">
        <v>1054575.3581079999</v>
      </c>
      <c r="S60" s="495"/>
      <c r="T60" s="49">
        <v>45627</v>
      </c>
      <c r="U60" s="50" t="s">
        <v>69</v>
      </c>
      <c r="V60" s="18" t="s">
        <v>61</v>
      </c>
      <c r="W60" s="183">
        <v>45633</v>
      </c>
      <c r="X60" s="51">
        <v>45637</v>
      </c>
      <c r="Y60" s="195">
        <v>45640</v>
      </c>
      <c r="Z60" s="51">
        <v>45645</v>
      </c>
      <c r="AA60" s="189"/>
      <c r="AB60" s="154">
        <v>3</v>
      </c>
      <c r="AC60" s="5"/>
    </row>
    <row r="61" spans="2:29" s="4" customFormat="1" ht="26.25" customHeight="1" x14ac:dyDescent="0.35">
      <c r="B61" s="44"/>
      <c r="C61" s="48" t="s">
        <v>89</v>
      </c>
      <c r="D61" s="44" t="s">
        <v>65</v>
      </c>
      <c r="E61" s="44" t="s">
        <v>58</v>
      </c>
      <c r="F61" s="44" t="s">
        <v>278</v>
      </c>
      <c r="G61" s="44" t="s">
        <v>878</v>
      </c>
      <c r="H61" s="44" t="s">
        <v>901</v>
      </c>
      <c r="I61" s="44"/>
      <c r="J61" s="19">
        <v>333</v>
      </c>
      <c r="K61" s="19">
        <v>19</v>
      </c>
      <c r="L61" s="19">
        <v>352</v>
      </c>
      <c r="M61" s="19">
        <v>41.54</v>
      </c>
      <c r="N61" s="19">
        <v>4.2300000000000004</v>
      </c>
      <c r="O61" s="19">
        <v>250.46</v>
      </c>
      <c r="P61" s="19">
        <v>1909</v>
      </c>
      <c r="Q61" s="19">
        <v>0.86627600000000005</v>
      </c>
      <c r="R61" s="495">
        <v>984923.63610800006</v>
      </c>
      <c r="S61" s="495"/>
      <c r="T61" s="49">
        <v>45566</v>
      </c>
      <c r="U61" s="50" t="s">
        <v>538</v>
      </c>
      <c r="V61" s="51" t="s">
        <v>61</v>
      </c>
      <c r="W61" s="183">
        <v>45582</v>
      </c>
      <c r="X61" s="51">
        <v>45585</v>
      </c>
      <c r="Y61" s="195">
        <v>45592</v>
      </c>
      <c r="Z61" s="51">
        <v>45593</v>
      </c>
      <c r="AA61" s="187"/>
      <c r="AB61" s="155">
        <v>2</v>
      </c>
      <c r="AC61" s="5"/>
    </row>
    <row r="62" spans="2:29" ht="31.5" customHeight="1" x14ac:dyDescent="0.35">
      <c r="B62" s="44"/>
      <c r="C62" s="48" t="s">
        <v>167</v>
      </c>
      <c r="D62" s="44" t="s">
        <v>132</v>
      </c>
      <c r="E62" s="44" t="s">
        <v>74</v>
      </c>
      <c r="F62" s="44" t="s">
        <v>278</v>
      </c>
      <c r="G62" s="44" t="s">
        <v>878</v>
      </c>
      <c r="H62" s="44" t="s">
        <v>901</v>
      </c>
      <c r="I62" s="44"/>
      <c r="J62" s="19">
        <v>611</v>
      </c>
      <c r="K62" s="19">
        <v>28</v>
      </c>
      <c r="L62" s="19">
        <v>639</v>
      </c>
      <c r="M62" s="19">
        <v>76.349999999999994</v>
      </c>
      <c r="N62" s="19">
        <v>6.32</v>
      </c>
      <c r="O62" s="19">
        <v>385.79</v>
      </c>
      <c r="P62" s="19">
        <v>3898</v>
      </c>
      <c r="Q62" s="19">
        <v>2.348757</v>
      </c>
      <c r="R62" s="495">
        <v>1761921.9257309998</v>
      </c>
      <c r="S62" s="495"/>
      <c r="T62" s="49">
        <v>45627</v>
      </c>
      <c r="U62" s="50" t="s">
        <v>69</v>
      </c>
      <c r="V62" s="18" t="s">
        <v>61</v>
      </c>
      <c r="W62" s="146">
        <v>45648</v>
      </c>
      <c r="X62" s="46">
        <v>45651</v>
      </c>
      <c r="Y62" s="148">
        <v>45655</v>
      </c>
      <c r="Z62" s="51">
        <v>45657</v>
      </c>
      <c r="AA62" s="189"/>
      <c r="AB62" s="154">
        <v>4</v>
      </c>
    </row>
    <row r="63" spans="2:29" ht="28.5" customHeight="1" x14ac:dyDescent="0.35">
      <c r="B63" s="44"/>
      <c r="C63" s="48" t="s">
        <v>67</v>
      </c>
      <c r="D63" s="44" t="s">
        <v>68</v>
      </c>
      <c r="E63" s="44" t="s">
        <v>58</v>
      </c>
      <c r="F63" s="44" t="s">
        <v>278</v>
      </c>
      <c r="G63" s="44" t="s">
        <v>878</v>
      </c>
      <c r="H63" s="44" t="s">
        <v>901</v>
      </c>
      <c r="I63" s="44"/>
      <c r="J63" s="19">
        <v>333</v>
      </c>
      <c r="K63" s="19">
        <v>19</v>
      </c>
      <c r="L63" s="19">
        <v>352</v>
      </c>
      <c r="M63" s="19">
        <v>41.54</v>
      </c>
      <c r="N63" s="19">
        <v>4.2300000000000004</v>
      </c>
      <c r="O63" s="19">
        <v>250.46</v>
      </c>
      <c r="P63" s="19">
        <v>1909</v>
      </c>
      <c r="Q63" s="19">
        <v>0.86627600000000005</v>
      </c>
      <c r="R63" s="495">
        <v>984923.63610800006</v>
      </c>
      <c r="S63" s="495"/>
      <c r="T63" s="49">
        <v>45566</v>
      </c>
      <c r="U63" s="54" t="s">
        <v>69</v>
      </c>
      <c r="V63" s="51" t="s">
        <v>61</v>
      </c>
      <c r="W63" s="146">
        <v>45568</v>
      </c>
      <c r="X63" s="46">
        <v>45578</v>
      </c>
      <c r="Y63" s="148">
        <v>45591</v>
      </c>
      <c r="Z63" s="51">
        <v>45594</v>
      </c>
      <c r="AA63" s="187"/>
      <c r="AB63" s="155">
        <v>2</v>
      </c>
    </row>
    <row r="64" spans="2:29" ht="29.25" customHeight="1" x14ac:dyDescent="0.35">
      <c r="B64" s="44"/>
      <c r="C64" s="48" t="s">
        <v>70</v>
      </c>
      <c r="D64" s="44" t="s">
        <v>68</v>
      </c>
      <c r="E64" s="44" t="s">
        <v>58</v>
      </c>
      <c r="F64" s="44" t="s">
        <v>278</v>
      </c>
      <c r="G64" s="44" t="s">
        <v>878</v>
      </c>
      <c r="H64" s="44" t="s">
        <v>901</v>
      </c>
      <c r="I64" s="44"/>
      <c r="J64" s="19">
        <v>333</v>
      </c>
      <c r="K64" s="19">
        <v>19</v>
      </c>
      <c r="L64" s="19">
        <v>352</v>
      </c>
      <c r="M64" s="19">
        <v>41.54</v>
      </c>
      <c r="N64" s="19">
        <v>4.2300000000000004</v>
      </c>
      <c r="O64" s="19">
        <v>250.46</v>
      </c>
      <c r="P64" s="19">
        <v>1909</v>
      </c>
      <c r="Q64" s="19">
        <v>0.86627600000000005</v>
      </c>
      <c r="R64" s="495">
        <v>984923.63610800006</v>
      </c>
      <c r="S64" s="495"/>
      <c r="T64" s="49">
        <v>45566</v>
      </c>
      <c r="U64" s="54" t="s">
        <v>69</v>
      </c>
      <c r="V64" s="51" t="s">
        <v>61</v>
      </c>
      <c r="W64" s="146">
        <v>45544</v>
      </c>
      <c r="X64" s="46">
        <v>45560</v>
      </c>
      <c r="Y64" s="148">
        <v>45566</v>
      </c>
      <c r="Z64" s="51">
        <v>45572</v>
      </c>
      <c r="AA64" s="166"/>
      <c r="AB64" s="154">
        <v>1</v>
      </c>
    </row>
    <row r="65" spans="2:29" s="15" customFormat="1" ht="36.75" customHeight="1" x14ac:dyDescent="0.35">
      <c r="B65" s="44"/>
      <c r="C65" s="44" t="s">
        <v>83</v>
      </c>
      <c r="D65" s="44" t="s">
        <v>65</v>
      </c>
      <c r="E65" s="44" t="s">
        <v>58</v>
      </c>
      <c r="F65" s="44" t="s">
        <v>278</v>
      </c>
      <c r="G65" s="44" t="s">
        <v>878</v>
      </c>
      <c r="H65" s="44" t="s">
        <v>901</v>
      </c>
      <c r="I65" s="44"/>
      <c r="J65" s="19">
        <v>333</v>
      </c>
      <c r="K65" s="19">
        <v>19</v>
      </c>
      <c r="L65" s="19">
        <v>352</v>
      </c>
      <c r="M65" s="19">
        <v>41.54</v>
      </c>
      <c r="N65" s="19">
        <v>4.2300000000000004</v>
      </c>
      <c r="O65" s="19">
        <v>250.46</v>
      </c>
      <c r="P65" s="19">
        <v>1909</v>
      </c>
      <c r="Q65" s="19">
        <v>0.86627600000000005</v>
      </c>
      <c r="R65" s="495">
        <v>984923.63610800006</v>
      </c>
      <c r="S65" s="495"/>
      <c r="T65" s="49">
        <v>45597</v>
      </c>
      <c r="U65" s="50" t="s">
        <v>69</v>
      </c>
      <c r="V65" s="18" t="s">
        <v>61</v>
      </c>
      <c r="W65" s="183">
        <v>45604</v>
      </c>
      <c r="X65" s="51">
        <v>45619</v>
      </c>
      <c r="Y65" s="195">
        <v>45625</v>
      </c>
      <c r="Z65" s="51">
        <v>45626</v>
      </c>
      <c r="AA65" s="187"/>
      <c r="AB65" s="155">
        <v>3</v>
      </c>
    </row>
    <row r="66" spans="2:29" ht="28.5" customHeight="1" x14ac:dyDescent="0.35">
      <c r="B66" s="44">
        <v>1</v>
      </c>
      <c r="C66" s="44" t="s">
        <v>84</v>
      </c>
      <c r="D66" s="44" t="s">
        <v>77</v>
      </c>
      <c r="E66" s="44" t="s">
        <v>58</v>
      </c>
      <c r="F66" s="44" t="s">
        <v>278</v>
      </c>
      <c r="G66" s="44" t="s">
        <v>878</v>
      </c>
      <c r="H66" s="44" t="s">
        <v>901</v>
      </c>
      <c r="I66" s="44"/>
      <c r="J66" s="19">
        <v>383</v>
      </c>
      <c r="K66" s="19">
        <v>20</v>
      </c>
      <c r="L66" s="19">
        <v>403</v>
      </c>
      <c r="M66" s="19">
        <v>47.77</v>
      </c>
      <c r="N66" s="19">
        <v>4.46</v>
      </c>
      <c r="O66" s="19">
        <v>264.87</v>
      </c>
      <c r="P66" s="19">
        <v>2353</v>
      </c>
      <c r="Q66" s="19">
        <v>0.86627600000000005</v>
      </c>
      <c r="R66" s="495">
        <v>1126247.400108</v>
      </c>
      <c r="S66" s="495"/>
      <c r="T66" s="49">
        <v>45689</v>
      </c>
      <c r="U66" s="50" t="s">
        <v>69</v>
      </c>
      <c r="V66" s="18" t="s">
        <v>61</v>
      </c>
      <c r="W66" s="183">
        <v>45698</v>
      </c>
      <c r="X66" s="51">
        <v>45704</v>
      </c>
      <c r="Y66" s="195">
        <v>45703</v>
      </c>
      <c r="Z66" s="51">
        <v>45705</v>
      </c>
      <c r="AA66" s="180"/>
      <c r="AB66" s="156"/>
      <c r="AC66" s="15"/>
    </row>
    <row r="67" spans="2:29" ht="25.5" customHeight="1" x14ac:dyDescent="0.35">
      <c r="B67" s="44"/>
      <c r="C67" s="48" t="s">
        <v>135</v>
      </c>
      <c r="D67" s="44" t="s">
        <v>123</v>
      </c>
      <c r="E67" s="44" t="s">
        <v>58</v>
      </c>
      <c r="F67" s="44" t="s">
        <v>278</v>
      </c>
      <c r="G67" s="44" t="s">
        <v>878</v>
      </c>
      <c r="H67" s="44" t="s">
        <v>901</v>
      </c>
      <c r="I67" s="44"/>
      <c r="J67" s="19">
        <v>1065</v>
      </c>
      <c r="K67" s="19">
        <v>50</v>
      </c>
      <c r="L67" s="19">
        <v>1115</v>
      </c>
      <c r="M67" s="19">
        <v>133.07</v>
      </c>
      <c r="N67" s="19">
        <v>11.19</v>
      </c>
      <c r="O67" s="19">
        <v>707.57</v>
      </c>
      <c r="P67" s="19">
        <v>8267</v>
      </c>
      <c r="Q67" s="19">
        <v>2.348757</v>
      </c>
      <c r="R67" s="495">
        <v>3282540.8247309998</v>
      </c>
      <c r="S67" s="495"/>
      <c r="T67" s="49">
        <v>45627</v>
      </c>
      <c r="U67" s="50" t="s">
        <v>108</v>
      </c>
      <c r="V67" s="18" t="s">
        <v>61</v>
      </c>
      <c r="W67" s="183">
        <v>45621</v>
      </c>
      <c r="X67" s="51">
        <v>45625</v>
      </c>
      <c r="Y67" s="195">
        <v>45638</v>
      </c>
      <c r="Z67" s="51">
        <v>45643</v>
      </c>
      <c r="AA67" s="166"/>
      <c r="AB67" s="154">
        <v>3</v>
      </c>
    </row>
    <row r="68" spans="2:29" ht="24" customHeight="1" x14ac:dyDescent="0.35">
      <c r="B68" s="44"/>
      <c r="C68" s="48" t="s">
        <v>71</v>
      </c>
      <c r="D68" s="44" t="s">
        <v>68</v>
      </c>
      <c r="E68" s="44" t="s">
        <v>58</v>
      </c>
      <c r="F68" s="44" t="s">
        <v>278</v>
      </c>
      <c r="G68" s="44" t="s">
        <v>878</v>
      </c>
      <c r="H68" s="44" t="s">
        <v>901</v>
      </c>
      <c r="I68" s="44"/>
      <c r="J68" s="19">
        <v>333</v>
      </c>
      <c r="K68" s="19">
        <v>19</v>
      </c>
      <c r="L68" s="19">
        <v>352</v>
      </c>
      <c r="M68" s="19">
        <v>41.54</v>
      </c>
      <c r="N68" s="19">
        <v>4.2300000000000004</v>
      </c>
      <c r="O68" s="19">
        <v>250.46</v>
      </c>
      <c r="P68" s="19">
        <v>1909</v>
      </c>
      <c r="Q68" s="19">
        <v>0.86627600000000005</v>
      </c>
      <c r="R68" s="495">
        <v>984923.63610800006</v>
      </c>
      <c r="S68" s="495"/>
      <c r="T68" s="49">
        <v>45597</v>
      </c>
      <c r="U68" s="50" t="s">
        <v>72</v>
      </c>
      <c r="V68" s="18" t="s">
        <v>61</v>
      </c>
      <c r="W68" s="146">
        <v>45573</v>
      </c>
      <c r="X68" s="46">
        <v>45587</v>
      </c>
      <c r="Y68" s="195">
        <v>45614</v>
      </c>
      <c r="Z68" s="51">
        <v>45618</v>
      </c>
      <c r="AA68" s="166"/>
      <c r="AB68" s="154">
        <v>2</v>
      </c>
      <c r="AC68" s="15"/>
    </row>
    <row r="69" spans="2:29" ht="30" customHeight="1" x14ac:dyDescent="0.35">
      <c r="B69" s="44"/>
      <c r="C69" s="48" t="s">
        <v>116</v>
      </c>
      <c r="D69" s="44" t="s">
        <v>65</v>
      </c>
      <c r="E69" s="44" t="s">
        <v>58</v>
      </c>
      <c r="F69" s="44" t="s">
        <v>278</v>
      </c>
      <c r="G69" s="44" t="s">
        <v>878</v>
      </c>
      <c r="H69" s="44" t="s">
        <v>901</v>
      </c>
      <c r="I69" s="44"/>
      <c r="J69" s="19">
        <v>333</v>
      </c>
      <c r="K69" s="19">
        <v>19</v>
      </c>
      <c r="L69" s="19">
        <v>352</v>
      </c>
      <c r="M69" s="19">
        <v>41.54</v>
      </c>
      <c r="N69" s="19">
        <v>4.2300000000000004</v>
      </c>
      <c r="O69" s="19">
        <v>250.46</v>
      </c>
      <c r="P69" s="19">
        <v>1909</v>
      </c>
      <c r="Q69" s="19">
        <v>0.86627600000000005</v>
      </c>
      <c r="R69" s="495">
        <v>984923.63610800006</v>
      </c>
      <c r="S69" s="495"/>
      <c r="T69" s="49">
        <v>45597</v>
      </c>
      <c r="U69" s="50" t="s">
        <v>108</v>
      </c>
      <c r="V69" s="18" t="s">
        <v>61</v>
      </c>
      <c r="W69" s="183">
        <v>45606</v>
      </c>
      <c r="X69" s="51">
        <v>45615</v>
      </c>
      <c r="Y69" s="195">
        <v>45621</v>
      </c>
      <c r="Z69" s="51">
        <v>45625</v>
      </c>
      <c r="AA69" s="166"/>
      <c r="AB69" s="154">
        <v>3</v>
      </c>
    </row>
    <row r="70" spans="2:29" ht="24.75" customHeight="1" x14ac:dyDescent="0.35">
      <c r="B70" s="44"/>
      <c r="C70" s="48" t="s">
        <v>106</v>
      </c>
      <c r="D70" s="44" t="s">
        <v>77</v>
      </c>
      <c r="E70" s="44" t="s">
        <v>101</v>
      </c>
      <c r="F70" s="44" t="s">
        <v>278</v>
      </c>
      <c r="G70" s="44" t="s">
        <v>878</v>
      </c>
      <c r="H70" s="44" t="s">
        <v>894</v>
      </c>
      <c r="I70" s="44"/>
      <c r="J70" s="19">
        <v>268</v>
      </c>
      <c r="K70" s="19">
        <v>14</v>
      </c>
      <c r="L70" s="19">
        <v>282</v>
      </c>
      <c r="M70" s="19">
        <v>33.42</v>
      </c>
      <c r="N70" s="19">
        <v>3.15</v>
      </c>
      <c r="O70" s="19">
        <v>255.26</v>
      </c>
      <c r="P70" s="19">
        <v>1904</v>
      </c>
      <c r="Q70" s="19">
        <v>0.86627600000000005</v>
      </c>
      <c r="R70" s="495">
        <v>745277.51610799995</v>
      </c>
      <c r="S70" s="495"/>
      <c r="T70" s="49">
        <v>45597</v>
      </c>
      <c r="U70" s="50" t="s">
        <v>108</v>
      </c>
      <c r="V70" s="18" t="s">
        <v>61</v>
      </c>
      <c r="W70" s="183">
        <v>45602</v>
      </c>
      <c r="X70" s="51">
        <v>45606</v>
      </c>
      <c r="Y70" s="195">
        <v>45610</v>
      </c>
      <c r="Z70" s="51">
        <v>45613</v>
      </c>
      <c r="AA70" s="187"/>
      <c r="AB70" s="155">
        <v>2</v>
      </c>
      <c r="AC70" s="15"/>
    </row>
    <row r="71" spans="2:29" ht="29.25" customHeight="1" x14ac:dyDescent="0.35">
      <c r="B71" s="44"/>
      <c r="C71" s="48" t="s">
        <v>512</v>
      </c>
      <c r="D71" s="44" t="s">
        <v>77</v>
      </c>
      <c r="E71" s="44" t="s">
        <v>74</v>
      </c>
      <c r="F71" s="44" t="s">
        <v>278</v>
      </c>
      <c r="G71" s="44"/>
      <c r="H71" s="44"/>
      <c r="I71" s="44"/>
      <c r="J71" s="19">
        <f>M71*8</f>
        <v>251.2</v>
      </c>
      <c r="K71" s="19">
        <f>N71*4.4</f>
        <v>12.716000000000001</v>
      </c>
      <c r="L71" s="19">
        <f>SUBTOTAL(9,J71:K71)</f>
        <v>263.916</v>
      </c>
      <c r="M71" s="19">
        <v>31.4</v>
      </c>
      <c r="N71" s="19">
        <v>2.89</v>
      </c>
      <c r="O71" s="19">
        <v>164.7</v>
      </c>
      <c r="P71" s="19">
        <v>1802</v>
      </c>
      <c r="Q71" s="19">
        <v>0.86627600000000005</v>
      </c>
      <c r="R71" s="495">
        <v>752440.09410799993</v>
      </c>
      <c r="S71" s="495"/>
      <c r="T71" s="49">
        <v>45822</v>
      </c>
      <c r="U71" s="496" t="s">
        <v>379</v>
      </c>
      <c r="V71" s="51" t="s">
        <v>61</v>
      </c>
      <c r="W71" s="143"/>
      <c r="X71" s="138"/>
      <c r="Y71" s="149"/>
      <c r="Z71" s="510">
        <v>45815</v>
      </c>
      <c r="AA71" s="189"/>
      <c r="AB71" s="155"/>
    </row>
    <row r="72" spans="2:29" ht="29.25" customHeight="1" x14ac:dyDescent="0.35">
      <c r="B72" s="44"/>
      <c r="C72" s="48" t="s">
        <v>104</v>
      </c>
      <c r="D72" s="44" t="s">
        <v>77</v>
      </c>
      <c r="E72" s="44" t="s">
        <v>91</v>
      </c>
      <c r="F72" s="44" t="s">
        <v>278</v>
      </c>
      <c r="G72" s="44"/>
      <c r="H72" s="44"/>
      <c r="I72" s="44"/>
      <c r="J72" s="19">
        <v>419</v>
      </c>
      <c r="K72" s="19">
        <v>24</v>
      </c>
      <c r="L72" s="19">
        <v>443</v>
      </c>
      <c r="M72" s="19">
        <v>52.36</v>
      </c>
      <c r="N72" s="19">
        <v>5.43</v>
      </c>
      <c r="O72" s="19">
        <v>425.04</v>
      </c>
      <c r="P72" s="19">
        <v>2850</v>
      </c>
      <c r="Q72" s="19">
        <v>0.86627600000000005</v>
      </c>
      <c r="R72" s="495">
        <v>1161364.312108</v>
      </c>
      <c r="S72" s="495"/>
      <c r="T72" s="49">
        <v>45597</v>
      </c>
      <c r="U72" s="50" t="s">
        <v>82</v>
      </c>
      <c r="V72" s="18" t="s">
        <v>61</v>
      </c>
      <c r="W72" s="183">
        <v>45602</v>
      </c>
      <c r="X72" s="51">
        <v>45606</v>
      </c>
      <c r="Y72" s="195">
        <v>45617</v>
      </c>
      <c r="Z72" s="51">
        <v>45619</v>
      </c>
      <c r="AA72" s="166"/>
      <c r="AB72" s="154"/>
      <c r="AC72" s="15"/>
    </row>
    <row r="73" spans="2:29" ht="29.25" customHeight="1" x14ac:dyDescent="0.35">
      <c r="B73" s="44"/>
      <c r="C73" s="48" t="s">
        <v>81</v>
      </c>
      <c r="D73" s="44" t="s">
        <v>65</v>
      </c>
      <c r="E73" s="44" t="s">
        <v>58</v>
      </c>
      <c r="F73" s="44" t="s">
        <v>278</v>
      </c>
      <c r="G73" s="44" t="s">
        <v>878</v>
      </c>
      <c r="H73" s="44" t="s">
        <v>901</v>
      </c>
      <c r="I73" s="44"/>
      <c r="J73" s="19">
        <v>333</v>
      </c>
      <c r="K73" s="19">
        <v>19</v>
      </c>
      <c r="L73" s="19">
        <v>352</v>
      </c>
      <c r="M73" s="19">
        <v>41.54</v>
      </c>
      <c r="N73" s="19">
        <v>4.2300000000000004</v>
      </c>
      <c r="O73" s="19">
        <v>250.46</v>
      </c>
      <c r="P73" s="19">
        <v>1909</v>
      </c>
      <c r="Q73" s="19">
        <v>0.86627600000000005</v>
      </c>
      <c r="R73" s="495">
        <v>984923.63610800006</v>
      </c>
      <c r="S73" s="495"/>
      <c r="T73" s="49">
        <v>45566</v>
      </c>
      <c r="U73" s="50" t="s">
        <v>82</v>
      </c>
      <c r="V73" s="51" t="s">
        <v>61</v>
      </c>
      <c r="W73" s="146">
        <v>45571</v>
      </c>
      <c r="X73" s="46">
        <v>45575</v>
      </c>
      <c r="Y73" s="148">
        <v>45587</v>
      </c>
      <c r="Z73" s="51">
        <v>45589</v>
      </c>
      <c r="AA73" s="166"/>
      <c r="AB73" s="154">
        <v>1</v>
      </c>
    </row>
    <row r="74" spans="2:29" ht="29.25" customHeight="1" x14ac:dyDescent="0.35">
      <c r="B74" s="44"/>
      <c r="C74" s="48" t="s">
        <v>88</v>
      </c>
      <c r="D74" s="44" t="s">
        <v>77</v>
      </c>
      <c r="E74" s="44" t="s">
        <v>58</v>
      </c>
      <c r="F74" s="44" t="s">
        <v>278</v>
      </c>
      <c r="G74" s="44" t="s">
        <v>878</v>
      </c>
      <c r="H74" s="44" t="s">
        <v>901</v>
      </c>
      <c r="I74" s="44"/>
      <c r="J74" s="19">
        <v>383</v>
      </c>
      <c r="K74" s="19">
        <v>20</v>
      </c>
      <c r="L74" s="19">
        <v>403</v>
      </c>
      <c r="M74" s="19">
        <v>47.77</v>
      </c>
      <c r="N74" s="19">
        <v>4.46</v>
      </c>
      <c r="O74" s="19">
        <v>264.87</v>
      </c>
      <c r="P74" s="19">
        <v>2353</v>
      </c>
      <c r="Q74" s="19">
        <v>0.86627600000000005</v>
      </c>
      <c r="R74" s="495">
        <v>1126247.400108</v>
      </c>
      <c r="S74" s="495"/>
      <c r="T74" s="49">
        <v>45597</v>
      </c>
      <c r="U74" s="50" t="s">
        <v>82</v>
      </c>
      <c r="V74" s="18" t="s">
        <v>61</v>
      </c>
      <c r="W74" s="183">
        <v>45580</v>
      </c>
      <c r="X74" s="51">
        <v>45610</v>
      </c>
      <c r="Y74" s="195">
        <v>45623</v>
      </c>
      <c r="Z74" s="51">
        <v>45625</v>
      </c>
      <c r="AA74" s="187"/>
      <c r="AB74" s="155">
        <v>2</v>
      </c>
      <c r="AC74" s="15"/>
    </row>
    <row r="75" spans="2:29" s="15" customFormat="1" ht="36.75" customHeight="1" x14ac:dyDescent="0.35">
      <c r="B75" s="44"/>
      <c r="C75" s="48" t="s">
        <v>87</v>
      </c>
      <c r="D75" s="44" t="s">
        <v>65</v>
      </c>
      <c r="E75" s="44" t="s">
        <v>58</v>
      </c>
      <c r="F75" s="44" t="s">
        <v>278</v>
      </c>
      <c r="G75" s="44" t="s">
        <v>878</v>
      </c>
      <c r="H75" s="44" t="s">
        <v>901</v>
      </c>
      <c r="I75" s="44"/>
      <c r="J75" s="19">
        <v>333</v>
      </c>
      <c r="K75" s="19">
        <v>19</v>
      </c>
      <c r="L75" s="19">
        <v>352</v>
      </c>
      <c r="M75" s="19">
        <v>41.54</v>
      </c>
      <c r="N75" s="19">
        <v>4.2300000000000004</v>
      </c>
      <c r="O75" s="19">
        <v>250.46</v>
      </c>
      <c r="P75" s="19">
        <v>1909</v>
      </c>
      <c r="Q75" s="19">
        <v>0.86627600000000005</v>
      </c>
      <c r="R75" s="495">
        <v>984923.63610800006</v>
      </c>
      <c r="S75" s="495"/>
      <c r="T75" s="49">
        <v>45597</v>
      </c>
      <c r="U75" s="50" t="s">
        <v>82</v>
      </c>
      <c r="V75" s="18" t="s">
        <v>61</v>
      </c>
      <c r="W75" s="183">
        <v>45579</v>
      </c>
      <c r="X75" s="51">
        <v>45606</v>
      </c>
      <c r="Y75" s="195">
        <v>45610</v>
      </c>
      <c r="Z75" s="51">
        <v>45611</v>
      </c>
      <c r="AA75" s="187"/>
      <c r="AB75" s="155">
        <v>2</v>
      </c>
    </row>
    <row r="76" spans="2:29" s="15" customFormat="1" ht="36.75" customHeight="1" x14ac:dyDescent="0.35">
      <c r="B76" s="44">
        <v>2</v>
      </c>
      <c r="C76" s="48" t="s">
        <v>125</v>
      </c>
      <c r="D76" s="44" t="s">
        <v>126</v>
      </c>
      <c r="E76" s="44" t="s">
        <v>74</v>
      </c>
      <c r="F76" s="44" t="s">
        <v>278</v>
      </c>
      <c r="G76" s="44"/>
      <c r="H76" s="44"/>
      <c r="I76" s="44"/>
      <c r="J76" s="19">
        <v>562</v>
      </c>
      <c r="K76" s="19">
        <v>26</v>
      </c>
      <c r="L76" s="19">
        <v>588</v>
      </c>
      <c r="M76" s="19">
        <v>70.22</v>
      </c>
      <c r="N76" s="19">
        <v>5.81</v>
      </c>
      <c r="O76" s="19">
        <v>352.73</v>
      </c>
      <c r="P76" s="19">
        <v>3400</v>
      </c>
      <c r="Q76" s="19">
        <v>1.7680549999999999</v>
      </c>
      <c r="R76" s="495">
        <v>1595805.5120649999</v>
      </c>
      <c r="S76" s="495"/>
      <c r="T76" s="49">
        <v>45689</v>
      </c>
      <c r="U76" s="50" t="s">
        <v>118</v>
      </c>
      <c r="V76" s="18" t="s">
        <v>61</v>
      </c>
      <c r="W76" s="183">
        <v>45703</v>
      </c>
      <c r="X76" s="51">
        <v>45706</v>
      </c>
      <c r="Y76" s="195">
        <v>45707</v>
      </c>
      <c r="Z76" s="51">
        <v>45708</v>
      </c>
      <c r="AA76" s="180"/>
      <c r="AB76" s="156"/>
    </row>
    <row r="77" spans="2:29" s="15" customFormat="1" ht="36.75" customHeight="1" x14ac:dyDescent="0.35">
      <c r="B77" s="44"/>
      <c r="C77" s="44" t="s">
        <v>96</v>
      </c>
      <c r="D77" s="44" t="s">
        <v>77</v>
      </c>
      <c r="E77" s="44" t="s">
        <v>58</v>
      </c>
      <c r="F77" s="44" t="s">
        <v>278</v>
      </c>
      <c r="G77" s="44" t="s">
        <v>878</v>
      </c>
      <c r="H77" s="44" t="s">
        <v>901</v>
      </c>
      <c r="I77" s="44"/>
      <c r="J77" s="19">
        <v>383</v>
      </c>
      <c r="K77" s="19">
        <v>20</v>
      </c>
      <c r="L77" s="19">
        <v>403</v>
      </c>
      <c r="M77" s="19">
        <v>47.77</v>
      </c>
      <c r="N77" s="19">
        <v>4.46</v>
      </c>
      <c r="O77" s="19">
        <v>264.87</v>
      </c>
      <c r="P77" s="19">
        <v>2353</v>
      </c>
      <c r="Q77" s="19">
        <v>0.86627600000000005</v>
      </c>
      <c r="R77" s="495">
        <v>1126247.400108</v>
      </c>
      <c r="S77" s="495"/>
      <c r="T77" s="49">
        <v>45597</v>
      </c>
      <c r="U77" s="50" t="s">
        <v>97</v>
      </c>
      <c r="V77" s="51" t="s">
        <v>61</v>
      </c>
      <c r="W77" s="183">
        <v>45590</v>
      </c>
      <c r="X77" s="51">
        <v>45600</v>
      </c>
      <c r="Y77" s="195">
        <v>45604</v>
      </c>
      <c r="Z77" s="51">
        <v>45606</v>
      </c>
      <c r="AA77" s="187"/>
      <c r="AB77" s="155">
        <v>2</v>
      </c>
    </row>
    <row r="78" spans="2:29" ht="29.25" customHeight="1" x14ac:dyDescent="0.35">
      <c r="B78" s="44"/>
      <c r="C78" s="48" t="s">
        <v>73</v>
      </c>
      <c r="D78" s="44" t="s">
        <v>68</v>
      </c>
      <c r="E78" s="44" t="s">
        <v>74</v>
      </c>
      <c r="F78" s="44" t="s">
        <v>278</v>
      </c>
      <c r="G78" s="44" t="s">
        <v>878</v>
      </c>
      <c r="H78" s="44" t="s">
        <v>901</v>
      </c>
      <c r="I78" s="44"/>
      <c r="J78" s="19">
        <v>221</v>
      </c>
      <c r="K78" s="19">
        <v>12</v>
      </c>
      <c r="L78" s="19">
        <v>233</v>
      </c>
      <c r="M78" s="19">
        <v>27.61</v>
      </c>
      <c r="N78" s="19">
        <v>2.61</v>
      </c>
      <c r="O78" s="19">
        <v>146.96</v>
      </c>
      <c r="P78" s="19">
        <v>1450</v>
      </c>
      <c r="Q78" s="19">
        <v>0.86627600000000005</v>
      </c>
      <c r="R78" s="495">
        <v>650458.11210799997</v>
      </c>
      <c r="S78" s="495"/>
      <c r="T78" s="49">
        <v>45566</v>
      </c>
      <c r="U78" s="50" t="s">
        <v>72</v>
      </c>
      <c r="V78" s="51" t="s">
        <v>61</v>
      </c>
      <c r="W78" s="146">
        <v>45563</v>
      </c>
      <c r="X78" s="46">
        <v>45565</v>
      </c>
      <c r="Y78" s="148">
        <v>45572</v>
      </c>
      <c r="Z78" s="51">
        <v>45576</v>
      </c>
      <c r="AA78" s="166"/>
      <c r="AB78" s="154">
        <v>1</v>
      </c>
    </row>
    <row r="79" spans="2:29" ht="29.25" customHeight="1" x14ac:dyDescent="0.35">
      <c r="B79" s="44"/>
      <c r="C79" s="48" t="s">
        <v>169</v>
      </c>
      <c r="D79" s="44" t="s">
        <v>170</v>
      </c>
      <c r="E79" s="44" t="s">
        <v>74</v>
      </c>
      <c r="F79" s="44" t="s">
        <v>278</v>
      </c>
      <c r="G79" s="44" t="s">
        <v>878</v>
      </c>
      <c r="H79" s="44" t="s">
        <v>901</v>
      </c>
      <c r="I79" s="44"/>
      <c r="J79" s="19">
        <v>471</v>
      </c>
      <c r="K79" s="19">
        <v>22</v>
      </c>
      <c r="L79" s="19">
        <v>493</v>
      </c>
      <c r="M79" s="19">
        <v>58.84</v>
      </c>
      <c r="N79" s="19">
        <v>4.9400000000000004</v>
      </c>
      <c r="O79" s="19">
        <v>296.18</v>
      </c>
      <c r="P79" s="19">
        <v>2692</v>
      </c>
      <c r="Q79" s="19">
        <v>1.768</v>
      </c>
      <c r="R79" s="495">
        <v>1324196.909065</v>
      </c>
      <c r="S79" s="495"/>
      <c r="T79" s="49">
        <v>45658</v>
      </c>
      <c r="U79" s="50" t="s">
        <v>118</v>
      </c>
      <c r="V79" s="18" t="s">
        <v>61</v>
      </c>
      <c r="W79" s="146">
        <v>45655</v>
      </c>
      <c r="X79" s="46">
        <v>45659</v>
      </c>
      <c r="Y79" s="148">
        <v>45660</v>
      </c>
      <c r="Z79" s="51">
        <v>45661</v>
      </c>
      <c r="AA79" s="189"/>
      <c r="AB79" s="154"/>
    </row>
    <row r="80" spans="2:29" ht="29.25" customHeight="1" x14ac:dyDescent="0.35">
      <c r="B80" s="44">
        <v>1</v>
      </c>
      <c r="C80" s="48" t="s">
        <v>93</v>
      </c>
      <c r="D80" s="44" t="s">
        <v>77</v>
      </c>
      <c r="E80" s="44" t="s">
        <v>58</v>
      </c>
      <c r="F80" s="44" t="s">
        <v>278</v>
      </c>
      <c r="G80" s="44" t="s">
        <v>878</v>
      </c>
      <c r="H80" s="44" t="s">
        <v>901</v>
      </c>
      <c r="I80" s="44"/>
      <c r="J80" s="19">
        <v>383</v>
      </c>
      <c r="K80" s="19">
        <v>20</v>
      </c>
      <c r="L80" s="19">
        <v>403</v>
      </c>
      <c r="M80" s="19">
        <v>47.77</v>
      </c>
      <c r="N80" s="19">
        <v>4.46</v>
      </c>
      <c r="O80" s="19">
        <v>264.87</v>
      </c>
      <c r="P80" s="19">
        <v>2353</v>
      </c>
      <c r="Q80" s="19">
        <v>0.86627600000000005</v>
      </c>
      <c r="R80" s="495">
        <v>1126247.400108</v>
      </c>
      <c r="S80" s="495"/>
      <c r="T80" s="49">
        <v>45597</v>
      </c>
      <c r="U80" s="50" t="s">
        <v>94</v>
      </c>
      <c r="V80" s="51" t="s">
        <v>61</v>
      </c>
      <c r="W80" s="183">
        <v>45583</v>
      </c>
      <c r="X80" s="51">
        <v>45590</v>
      </c>
      <c r="Y80" s="195">
        <v>45595</v>
      </c>
      <c r="Z80" s="51">
        <v>45600</v>
      </c>
      <c r="AA80" s="187"/>
      <c r="AB80" s="155">
        <v>2</v>
      </c>
    </row>
    <row r="81" spans="2:29" s="15" customFormat="1" ht="36.75" customHeight="1" x14ac:dyDescent="0.35">
      <c r="B81" s="44">
        <v>2</v>
      </c>
      <c r="C81" s="44" t="s">
        <v>98</v>
      </c>
      <c r="D81" s="44" t="s">
        <v>77</v>
      </c>
      <c r="E81" s="44" t="s">
        <v>58</v>
      </c>
      <c r="F81" s="44" t="s">
        <v>278</v>
      </c>
      <c r="G81" s="44" t="s">
        <v>878</v>
      </c>
      <c r="H81" s="44" t="s">
        <v>901</v>
      </c>
      <c r="I81" s="44"/>
      <c r="J81" s="19">
        <v>383</v>
      </c>
      <c r="K81" s="19">
        <v>20</v>
      </c>
      <c r="L81" s="19">
        <v>403</v>
      </c>
      <c r="M81" s="19">
        <v>47.77</v>
      </c>
      <c r="N81" s="19">
        <v>4.46</v>
      </c>
      <c r="O81" s="19">
        <v>264.87</v>
      </c>
      <c r="P81" s="19">
        <v>2353</v>
      </c>
      <c r="Q81" s="19">
        <v>0.86627600000000005</v>
      </c>
      <c r="R81" s="495">
        <v>1126247.400108</v>
      </c>
      <c r="S81" s="495"/>
      <c r="T81" s="49">
        <v>45597</v>
      </c>
      <c r="U81" s="50" t="s">
        <v>94</v>
      </c>
      <c r="V81" s="18" t="s">
        <v>61</v>
      </c>
      <c r="W81" s="183">
        <v>45597</v>
      </c>
      <c r="X81" s="51">
        <v>45609</v>
      </c>
      <c r="Y81" s="195">
        <v>45611</v>
      </c>
      <c r="Z81" s="51">
        <v>45614</v>
      </c>
      <c r="AA81" s="166"/>
      <c r="AB81" s="154">
        <v>2</v>
      </c>
    </row>
    <row r="82" spans="2:29" ht="29.25" customHeight="1" x14ac:dyDescent="0.35">
      <c r="B82" s="44">
        <v>3</v>
      </c>
      <c r="C82" s="48" t="s">
        <v>110</v>
      </c>
      <c r="D82" s="44" t="s">
        <v>65</v>
      </c>
      <c r="E82" s="44" t="s">
        <v>91</v>
      </c>
      <c r="F82" s="44" t="s">
        <v>278</v>
      </c>
      <c r="G82" s="44" t="s">
        <v>878</v>
      </c>
      <c r="H82" s="44" t="s">
        <v>894</v>
      </c>
      <c r="I82" s="44"/>
      <c r="J82" s="19">
        <v>383</v>
      </c>
      <c r="K82" s="19">
        <v>23</v>
      </c>
      <c r="L82" s="19">
        <v>406</v>
      </c>
      <c r="M82" s="19">
        <v>47.87</v>
      </c>
      <c r="N82" s="19">
        <v>5.14</v>
      </c>
      <c r="O82" s="19">
        <v>403.72</v>
      </c>
      <c r="P82" s="19">
        <v>2476</v>
      </c>
      <c r="Q82" s="19">
        <v>0.86627600000000005</v>
      </c>
      <c r="R82" s="495">
        <v>1054575.3581079999</v>
      </c>
      <c r="S82" s="495"/>
      <c r="T82" s="49">
        <v>45627</v>
      </c>
      <c r="U82" s="50" t="s">
        <v>94</v>
      </c>
      <c r="V82" s="18" t="s">
        <v>61</v>
      </c>
      <c r="W82" s="183">
        <v>45604</v>
      </c>
      <c r="X82" s="51">
        <v>45626</v>
      </c>
      <c r="Y82" s="195">
        <v>45598</v>
      </c>
      <c r="Z82" s="51">
        <v>45634</v>
      </c>
      <c r="AA82" s="166"/>
      <c r="AB82" s="154">
        <v>3</v>
      </c>
      <c r="AC82" s="15"/>
    </row>
    <row r="83" spans="2:29" ht="29.25" customHeight="1" x14ac:dyDescent="0.35">
      <c r="B83" s="44">
        <v>4</v>
      </c>
      <c r="C83" s="48" t="s">
        <v>144</v>
      </c>
      <c r="D83" s="44" t="s">
        <v>77</v>
      </c>
      <c r="E83" s="44" t="s">
        <v>74</v>
      </c>
      <c r="F83" s="44" t="s">
        <v>278</v>
      </c>
      <c r="G83" s="44" t="s">
        <v>878</v>
      </c>
      <c r="H83" s="44" t="s">
        <v>901</v>
      </c>
      <c r="I83" s="44"/>
      <c r="J83" s="19">
        <v>252</v>
      </c>
      <c r="K83" s="19">
        <v>13</v>
      </c>
      <c r="L83" s="19">
        <v>265</v>
      </c>
      <c r="M83" s="19">
        <v>31.4</v>
      </c>
      <c r="N83" s="19">
        <v>2.89</v>
      </c>
      <c r="O83" s="19">
        <v>164.7</v>
      </c>
      <c r="P83" s="19">
        <v>1802</v>
      </c>
      <c r="Q83" s="19">
        <v>0.86627600000000005</v>
      </c>
      <c r="R83" s="495">
        <v>752440.09410799993</v>
      </c>
      <c r="S83" s="495"/>
      <c r="T83" s="49">
        <v>45627</v>
      </c>
      <c r="U83" s="50" t="s">
        <v>94</v>
      </c>
      <c r="V83" s="18" t="s">
        <v>61</v>
      </c>
      <c r="W83" s="183">
        <v>45623</v>
      </c>
      <c r="X83" s="51">
        <v>45638</v>
      </c>
      <c r="Y83" s="195">
        <v>45640</v>
      </c>
      <c r="Z83" s="51">
        <v>45642</v>
      </c>
      <c r="AA83" s="166"/>
      <c r="AB83" s="154">
        <v>3</v>
      </c>
    </row>
    <row r="84" spans="2:29" ht="29.25" customHeight="1" x14ac:dyDescent="0.35">
      <c r="B84" s="44"/>
      <c r="C84" s="44" t="s">
        <v>199</v>
      </c>
      <c r="D84" s="44" t="s">
        <v>200</v>
      </c>
      <c r="E84" s="44" t="s">
        <v>74</v>
      </c>
      <c r="F84" s="44" t="s">
        <v>278</v>
      </c>
      <c r="G84" s="44" t="s">
        <v>878</v>
      </c>
      <c r="H84" s="44" t="s">
        <v>901</v>
      </c>
      <c r="I84" s="44" t="s">
        <v>878</v>
      </c>
      <c r="J84" s="19">
        <v>1020</v>
      </c>
      <c r="K84" s="19">
        <v>51</v>
      </c>
      <c r="L84" s="19">
        <v>1071</v>
      </c>
      <c r="M84" s="19">
        <v>127.5</v>
      </c>
      <c r="N84" s="19">
        <v>11.49</v>
      </c>
      <c r="O84" s="19">
        <v>728</v>
      </c>
      <c r="P84" s="19">
        <v>11839</v>
      </c>
      <c r="Q84" s="19">
        <v>2.5640000000000001</v>
      </c>
      <c r="R84" s="495">
        <v>3567510.0260000001</v>
      </c>
      <c r="S84" s="495"/>
      <c r="T84" s="49">
        <v>45658</v>
      </c>
      <c r="U84" s="50" t="s">
        <v>118</v>
      </c>
      <c r="V84" s="18" t="s">
        <v>61</v>
      </c>
      <c r="W84" s="183">
        <v>45659</v>
      </c>
      <c r="X84" s="51">
        <v>45679</v>
      </c>
      <c r="Y84" s="195">
        <v>45681</v>
      </c>
      <c r="Z84" s="51">
        <v>45684</v>
      </c>
      <c r="AA84" s="190"/>
      <c r="AB84" s="156"/>
      <c r="AC84" s="15"/>
    </row>
    <row r="85" spans="2:29" ht="29.25" customHeight="1" x14ac:dyDescent="0.35">
      <c r="B85" s="43"/>
      <c r="C85" s="551" t="s">
        <v>639</v>
      </c>
      <c r="D85" s="44" t="s">
        <v>640</v>
      </c>
      <c r="E85" s="43" t="s">
        <v>58</v>
      </c>
      <c r="F85" s="44" t="s">
        <v>278</v>
      </c>
      <c r="G85" s="43"/>
      <c r="H85" s="43"/>
      <c r="I85" s="43"/>
      <c r="J85" s="19">
        <f>M85*8</f>
        <v>1357.44</v>
      </c>
      <c r="K85" s="19">
        <f>N85*4.4</f>
        <v>71.28</v>
      </c>
      <c r="L85" s="19">
        <f>SUM(J85:K85)</f>
        <v>1428.72</v>
      </c>
      <c r="M85" s="45">
        <v>169.68</v>
      </c>
      <c r="N85" s="45">
        <v>16.2</v>
      </c>
      <c r="O85" s="45">
        <v>1042.48</v>
      </c>
      <c r="P85" s="45">
        <v>21650.28</v>
      </c>
      <c r="Q85" s="61">
        <v>5.5590000000000002</v>
      </c>
      <c r="R85" s="514"/>
      <c r="S85" s="514"/>
      <c r="T85" s="49">
        <v>46005</v>
      </c>
      <c r="U85" s="52" t="s">
        <v>379</v>
      </c>
      <c r="V85" s="51" t="s">
        <v>61</v>
      </c>
      <c r="W85" s="143"/>
      <c r="X85" s="138"/>
      <c r="Y85" s="149"/>
      <c r="Z85" s="138">
        <v>46019</v>
      </c>
      <c r="AA85" s="189"/>
      <c r="AB85" s="155"/>
    </row>
    <row r="86" spans="2:29" ht="29.25" customHeight="1" x14ac:dyDescent="0.35">
      <c r="B86" s="44"/>
      <c r="C86" s="48" t="s">
        <v>121</v>
      </c>
      <c r="D86" s="44" t="s">
        <v>79</v>
      </c>
      <c r="E86" s="44" t="s">
        <v>74</v>
      </c>
      <c r="F86" s="44" t="s">
        <v>278</v>
      </c>
      <c r="G86" s="44" t="s">
        <v>878</v>
      </c>
      <c r="H86" s="44" t="s">
        <v>901</v>
      </c>
      <c r="I86" s="44"/>
      <c r="J86" s="19">
        <v>221</v>
      </c>
      <c r="K86" s="19">
        <v>12</v>
      </c>
      <c r="L86" s="19">
        <v>233</v>
      </c>
      <c r="M86" s="19">
        <v>27.61</v>
      </c>
      <c r="N86" s="19">
        <v>2.61</v>
      </c>
      <c r="O86" s="19">
        <v>146.96</v>
      </c>
      <c r="P86" s="19">
        <v>1450</v>
      </c>
      <c r="Q86" s="19">
        <v>0.86627600000000005</v>
      </c>
      <c r="R86" s="495">
        <v>650458.11210799997</v>
      </c>
      <c r="S86" s="495"/>
      <c r="T86" s="49">
        <v>45597</v>
      </c>
      <c r="U86" s="50" t="s">
        <v>97</v>
      </c>
      <c r="V86" s="18" t="s">
        <v>61</v>
      </c>
      <c r="W86" s="183">
        <v>45609</v>
      </c>
      <c r="X86" s="51">
        <v>45614</v>
      </c>
      <c r="Y86" s="195">
        <v>45616</v>
      </c>
      <c r="Z86" s="51">
        <v>45618</v>
      </c>
      <c r="AA86" s="166"/>
      <c r="AB86" s="154">
        <v>2</v>
      </c>
    </row>
    <row r="87" spans="2:29" s="15" customFormat="1" ht="36.75" customHeight="1" x14ac:dyDescent="0.35">
      <c r="B87" s="44"/>
      <c r="C87" s="44" t="s">
        <v>99</v>
      </c>
      <c r="D87" s="44" t="s">
        <v>68</v>
      </c>
      <c r="E87" s="44" t="s">
        <v>58</v>
      </c>
      <c r="F87" s="44" t="s">
        <v>278</v>
      </c>
      <c r="G87" s="44" t="s">
        <v>878</v>
      </c>
      <c r="H87" s="44" t="s">
        <v>901</v>
      </c>
      <c r="I87" s="44"/>
      <c r="J87" s="19">
        <v>333</v>
      </c>
      <c r="K87" s="19">
        <v>19</v>
      </c>
      <c r="L87" s="19">
        <v>352</v>
      </c>
      <c r="M87" s="19">
        <v>41.54</v>
      </c>
      <c r="N87" s="19">
        <v>4.2300000000000004</v>
      </c>
      <c r="O87" s="19">
        <v>250.46</v>
      </c>
      <c r="P87" s="19">
        <v>1909</v>
      </c>
      <c r="Q87" s="19">
        <v>0.86627600000000005</v>
      </c>
      <c r="R87" s="495">
        <v>984923.63610800006</v>
      </c>
      <c r="S87" s="495"/>
      <c r="T87" s="49">
        <v>45597</v>
      </c>
      <c r="U87" s="50" t="s">
        <v>97</v>
      </c>
      <c r="V87" s="18" t="s">
        <v>61</v>
      </c>
      <c r="W87" s="183">
        <v>45594</v>
      </c>
      <c r="X87" s="51">
        <v>45608</v>
      </c>
      <c r="Y87" s="195">
        <v>45610</v>
      </c>
      <c r="Z87" s="51">
        <v>45610</v>
      </c>
      <c r="AA87" s="187"/>
      <c r="AB87" s="155">
        <v>2</v>
      </c>
    </row>
    <row r="88" spans="2:29" ht="29.25" customHeight="1" x14ac:dyDescent="0.35">
      <c r="B88" s="44"/>
      <c r="C88" s="48" t="s">
        <v>111</v>
      </c>
      <c r="D88" s="44" t="s">
        <v>79</v>
      </c>
      <c r="E88" s="44" t="s">
        <v>74</v>
      </c>
      <c r="F88" s="44" t="s">
        <v>278</v>
      </c>
      <c r="G88" s="44" t="s">
        <v>878</v>
      </c>
      <c r="H88" s="44" t="s">
        <v>901</v>
      </c>
      <c r="I88" s="44"/>
      <c r="J88" s="19">
        <v>221</v>
      </c>
      <c r="K88" s="19">
        <v>12</v>
      </c>
      <c r="L88" s="19">
        <v>233</v>
      </c>
      <c r="M88" s="19">
        <v>27.61</v>
      </c>
      <c r="N88" s="19">
        <v>2.61</v>
      </c>
      <c r="O88" s="19">
        <v>146.96</v>
      </c>
      <c r="P88" s="19">
        <v>1450</v>
      </c>
      <c r="Q88" s="19">
        <v>0.86627600000000005</v>
      </c>
      <c r="R88" s="495">
        <v>650458.11210799997</v>
      </c>
      <c r="S88" s="495"/>
      <c r="T88" s="49">
        <v>45597</v>
      </c>
      <c r="U88" s="50" t="s">
        <v>97</v>
      </c>
      <c r="V88" s="18" t="s">
        <v>61</v>
      </c>
      <c r="W88" s="183">
        <v>45606</v>
      </c>
      <c r="X88" s="51">
        <v>45622</v>
      </c>
      <c r="Y88" s="195">
        <v>45623</v>
      </c>
      <c r="Z88" s="51">
        <v>45625</v>
      </c>
      <c r="AA88" s="187"/>
      <c r="AB88" s="155">
        <v>2</v>
      </c>
      <c r="AC88" s="15"/>
    </row>
    <row r="89" spans="2:29" ht="29.25" customHeight="1" x14ac:dyDescent="0.35">
      <c r="B89" s="44"/>
      <c r="C89" s="48" t="s">
        <v>137</v>
      </c>
      <c r="D89" s="44" t="s">
        <v>65</v>
      </c>
      <c r="E89" s="44" t="s">
        <v>74</v>
      </c>
      <c r="F89" s="44" t="s">
        <v>278</v>
      </c>
      <c r="G89" s="44" t="s">
        <v>878</v>
      </c>
      <c r="H89" s="44" t="s">
        <v>901</v>
      </c>
      <c r="I89" s="44"/>
      <c r="J89" s="19">
        <v>221</v>
      </c>
      <c r="K89" s="19">
        <v>12</v>
      </c>
      <c r="L89" s="19">
        <v>233</v>
      </c>
      <c r="M89" s="19">
        <v>27.61</v>
      </c>
      <c r="N89" s="19">
        <v>2.61</v>
      </c>
      <c r="O89" s="19">
        <v>146.96</v>
      </c>
      <c r="P89" s="19">
        <v>1450</v>
      </c>
      <c r="Q89" s="19">
        <v>0.86627600000000005</v>
      </c>
      <c r="R89" s="495">
        <v>650458.11210799997</v>
      </c>
      <c r="S89" s="495"/>
      <c r="T89" s="49">
        <v>45627</v>
      </c>
      <c r="U89" s="50" t="s">
        <v>72</v>
      </c>
      <c r="V89" s="18" t="s">
        <v>61</v>
      </c>
      <c r="W89" s="183">
        <v>45629</v>
      </c>
      <c r="X89" s="51">
        <v>45630</v>
      </c>
      <c r="Y89" s="195">
        <v>45633</v>
      </c>
      <c r="Z89" s="51">
        <v>45635</v>
      </c>
      <c r="AA89" s="166"/>
      <c r="AB89" s="154">
        <v>3</v>
      </c>
    </row>
    <row r="90" spans="2:29" ht="29.25" customHeight="1" x14ac:dyDescent="0.35">
      <c r="B90" s="44"/>
      <c r="C90" s="48" t="s">
        <v>130</v>
      </c>
      <c r="D90" s="44" t="s">
        <v>63</v>
      </c>
      <c r="E90" s="44" t="s">
        <v>74</v>
      </c>
      <c r="F90" s="44" t="s">
        <v>278</v>
      </c>
      <c r="G90" s="44" t="s">
        <v>878</v>
      </c>
      <c r="H90" s="44" t="s">
        <v>901</v>
      </c>
      <c r="I90" s="44"/>
      <c r="J90" s="19">
        <v>252</v>
      </c>
      <c r="K90" s="19">
        <v>13</v>
      </c>
      <c r="L90" s="19">
        <v>265</v>
      </c>
      <c r="M90" s="19">
        <v>31.4</v>
      </c>
      <c r="N90" s="19">
        <v>2.89</v>
      </c>
      <c r="O90" s="19">
        <v>164.7</v>
      </c>
      <c r="P90" s="19">
        <v>1802</v>
      </c>
      <c r="Q90" s="19">
        <v>0.86627600000000005</v>
      </c>
      <c r="R90" s="495">
        <v>752440.09410799993</v>
      </c>
      <c r="S90" s="495"/>
      <c r="T90" s="49">
        <v>45627</v>
      </c>
      <c r="U90" s="50" t="s">
        <v>97</v>
      </c>
      <c r="V90" s="18" t="s">
        <v>61</v>
      </c>
      <c r="W90" s="183">
        <v>45618</v>
      </c>
      <c r="X90" s="51">
        <v>45626</v>
      </c>
      <c r="Y90" s="195">
        <v>45630</v>
      </c>
      <c r="Z90" s="51">
        <v>45631</v>
      </c>
      <c r="AA90" s="187"/>
      <c r="AB90" s="155">
        <v>3</v>
      </c>
    </row>
    <row r="91" spans="2:29" ht="29.25" customHeight="1" x14ac:dyDescent="0.35">
      <c r="B91" s="44"/>
      <c r="C91" s="48" t="s">
        <v>159</v>
      </c>
      <c r="D91" s="44" t="s">
        <v>63</v>
      </c>
      <c r="E91" s="44" t="s">
        <v>74</v>
      </c>
      <c r="F91" s="44" t="s">
        <v>278</v>
      </c>
      <c r="G91" s="44" t="s">
        <v>878</v>
      </c>
      <c r="H91" s="44" t="s">
        <v>901</v>
      </c>
      <c r="I91" s="44"/>
      <c r="J91" s="19">
        <v>252</v>
      </c>
      <c r="K91" s="19">
        <v>13</v>
      </c>
      <c r="L91" s="19">
        <v>265</v>
      </c>
      <c r="M91" s="19">
        <v>31.4</v>
      </c>
      <c r="N91" s="19">
        <v>2.89</v>
      </c>
      <c r="O91" s="19">
        <v>164.7</v>
      </c>
      <c r="P91" s="19">
        <v>1802</v>
      </c>
      <c r="Q91" s="19">
        <v>0.86627600000000005</v>
      </c>
      <c r="R91" s="495">
        <v>752440.09410799993</v>
      </c>
      <c r="S91" s="495"/>
      <c r="T91" s="49">
        <v>45627</v>
      </c>
      <c r="U91" s="50" t="s">
        <v>97</v>
      </c>
      <c r="V91" s="18" t="s">
        <v>61</v>
      </c>
      <c r="W91" s="183">
        <v>45627</v>
      </c>
      <c r="X91" s="51">
        <v>45636</v>
      </c>
      <c r="Y91" s="195">
        <v>45636</v>
      </c>
      <c r="Z91" s="51">
        <v>45638</v>
      </c>
      <c r="AA91" s="189"/>
      <c r="AB91" s="154">
        <v>3</v>
      </c>
    </row>
    <row r="92" spans="2:29" ht="29.25" customHeight="1" x14ac:dyDescent="0.35">
      <c r="B92" s="44"/>
      <c r="C92" s="48" t="s">
        <v>149</v>
      </c>
      <c r="D92" s="44" t="s">
        <v>150</v>
      </c>
      <c r="E92" s="44" t="s">
        <v>91</v>
      </c>
      <c r="F92" s="44" t="s">
        <v>278</v>
      </c>
      <c r="G92" s="44" t="s">
        <v>878</v>
      </c>
      <c r="H92" s="44" t="s">
        <v>894</v>
      </c>
      <c r="I92" s="44" t="s">
        <v>878</v>
      </c>
      <c r="J92" s="19">
        <v>1233</v>
      </c>
      <c r="K92" s="19">
        <v>58</v>
      </c>
      <c r="L92" s="19">
        <v>1291</v>
      </c>
      <c r="M92" s="19">
        <v>154.01</v>
      </c>
      <c r="N92" s="19">
        <v>13.15</v>
      </c>
      <c r="O92" s="19">
        <v>990.19</v>
      </c>
      <c r="P92" s="19">
        <v>10225</v>
      </c>
      <c r="Q92" s="19">
        <v>2.348757</v>
      </c>
      <c r="R92" s="495">
        <v>3510320.9327309998</v>
      </c>
      <c r="S92" s="495"/>
      <c r="T92" s="49">
        <v>45627</v>
      </c>
      <c r="U92" s="50" t="s">
        <v>118</v>
      </c>
      <c r="V92" s="18" t="s">
        <v>61</v>
      </c>
      <c r="W92" s="183">
        <v>45629</v>
      </c>
      <c r="X92" s="51">
        <v>45631</v>
      </c>
      <c r="Y92" s="195">
        <v>45637</v>
      </c>
      <c r="Z92" s="51">
        <v>45645</v>
      </c>
      <c r="AA92" s="189"/>
      <c r="AB92" s="154">
        <v>3</v>
      </c>
    </row>
    <row r="93" spans="2:29" ht="29.25" customHeight="1" x14ac:dyDescent="0.35">
      <c r="B93" s="44"/>
      <c r="C93" s="48" t="s">
        <v>160</v>
      </c>
      <c r="D93" s="44" t="s">
        <v>77</v>
      </c>
      <c r="E93" s="44" t="s">
        <v>74</v>
      </c>
      <c r="F93" s="44" t="s">
        <v>278</v>
      </c>
      <c r="G93" s="44" t="s">
        <v>878</v>
      </c>
      <c r="H93" s="44" t="s">
        <v>901</v>
      </c>
      <c r="I93" s="44"/>
      <c r="J93" s="19">
        <v>252</v>
      </c>
      <c r="K93" s="19">
        <v>13</v>
      </c>
      <c r="L93" s="19">
        <v>265</v>
      </c>
      <c r="M93" s="19">
        <v>31.4</v>
      </c>
      <c r="N93" s="19">
        <v>2.89</v>
      </c>
      <c r="O93" s="19">
        <v>164.7</v>
      </c>
      <c r="P93" s="19">
        <v>1802</v>
      </c>
      <c r="Q93" s="19">
        <v>0.86627600000000005</v>
      </c>
      <c r="R93" s="495">
        <v>752440.09410799993</v>
      </c>
      <c r="S93" s="495"/>
      <c r="T93" s="49">
        <v>45627</v>
      </c>
      <c r="U93" s="50" t="s">
        <v>536</v>
      </c>
      <c r="V93" s="56" t="s">
        <v>61</v>
      </c>
      <c r="W93" s="183">
        <v>45630</v>
      </c>
      <c r="X93" s="51">
        <v>45653</v>
      </c>
      <c r="Y93" s="195">
        <v>45655</v>
      </c>
      <c r="Z93" s="51">
        <v>45657</v>
      </c>
      <c r="AA93" s="189"/>
      <c r="AB93" s="154"/>
    </row>
    <row r="94" spans="2:29" ht="29.25" customHeight="1" x14ac:dyDescent="0.35">
      <c r="B94" s="44"/>
      <c r="C94" s="48" t="s">
        <v>117</v>
      </c>
      <c r="D94" s="44" t="s">
        <v>63</v>
      </c>
      <c r="E94" s="44" t="s">
        <v>74</v>
      </c>
      <c r="F94" s="44" t="s">
        <v>278</v>
      </c>
      <c r="G94" s="44" t="s">
        <v>878</v>
      </c>
      <c r="H94" s="44" t="s">
        <v>901</v>
      </c>
      <c r="I94" s="44" t="s">
        <v>878</v>
      </c>
      <c r="J94" s="19">
        <v>252</v>
      </c>
      <c r="K94" s="19">
        <v>13</v>
      </c>
      <c r="L94" s="19">
        <v>265</v>
      </c>
      <c r="M94" s="44">
        <v>31.4</v>
      </c>
      <c r="N94" s="44">
        <v>2.89</v>
      </c>
      <c r="O94" s="44">
        <v>164.7</v>
      </c>
      <c r="P94" s="19">
        <v>1802</v>
      </c>
      <c r="Q94" s="19">
        <v>0.86627600000000005</v>
      </c>
      <c r="R94" s="495">
        <v>752440.09410799993</v>
      </c>
      <c r="S94" s="495"/>
      <c r="T94" s="49">
        <v>45597</v>
      </c>
      <c r="U94" s="50" t="s">
        <v>118</v>
      </c>
      <c r="V94" s="18" t="s">
        <v>61</v>
      </c>
      <c r="W94" s="183">
        <v>45612</v>
      </c>
      <c r="X94" s="51">
        <v>45613</v>
      </c>
      <c r="Y94" s="195">
        <v>45615</v>
      </c>
      <c r="Z94" s="51">
        <v>45616</v>
      </c>
      <c r="AA94" s="187"/>
      <c r="AB94" s="155">
        <v>2</v>
      </c>
      <c r="AC94" s="4"/>
    </row>
    <row r="95" spans="2:29" ht="29.25" customHeight="1" x14ac:dyDescent="0.35">
      <c r="B95" s="44"/>
      <c r="C95" s="48" t="s">
        <v>145</v>
      </c>
      <c r="D95" s="44" t="s">
        <v>65</v>
      </c>
      <c r="E95" s="44" t="s">
        <v>58</v>
      </c>
      <c r="F95" s="44" t="s">
        <v>278</v>
      </c>
      <c r="G95" s="44" t="s">
        <v>878</v>
      </c>
      <c r="H95" s="44" t="s">
        <v>901</v>
      </c>
      <c r="I95" s="44"/>
      <c r="J95" s="19">
        <v>333</v>
      </c>
      <c r="K95" s="19">
        <v>19</v>
      </c>
      <c r="L95" s="19">
        <v>352</v>
      </c>
      <c r="M95" s="19">
        <v>41.54</v>
      </c>
      <c r="N95" s="19">
        <v>4.2300000000000004</v>
      </c>
      <c r="O95" s="19">
        <v>250.46</v>
      </c>
      <c r="P95" s="19">
        <v>1909</v>
      </c>
      <c r="Q95" s="19">
        <v>0.86627600000000005</v>
      </c>
      <c r="R95" s="495">
        <v>984923.63610800006</v>
      </c>
      <c r="S95" s="495"/>
      <c r="T95" s="49">
        <v>45627</v>
      </c>
      <c r="U95" s="50" t="s">
        <v>536</v>
      </c>
      <c r="V95" s="18" t="s">
        <v>61</v>
      </c>
      <c r="W95" s="183">
        <v>45629</v>
      </c>
      <c r="X95" s="51">
        <v>45637</v>
      </c>
      <c r="Y95" s="195">
        <v>45638</v>
      </c>
      <c r="Z95" s="51">
        <v>45640</v>
      </c>
      <c r="AA95" s="166"/>
      <c r="AB95" s="154">
        <v>3</v>
      </c>
    </row>
    <row r="96" spans="2:29" s="15" customFormat="1" ht="36.75" customHeight="1" x14ac:dyDescent="0.35">
      <c r="B96" s="44"/>
      <c r="C96" s="48" t="s">
        <v>139</v>
      </c>
      <c r="D96" s="44" t="s">
        <v>65</v>
      </c>
      <c r="E96" s="44" t="s">
        <v>58</v>
      </c>
      <c r="F96" s="44" t="s">
        <v>278</v>
      </c>
      <c r="G96" s="44" t="s">
        <v>878</v>
      </c>
      <c r="H96" s="44" t="s">
        <v>901</v>
      </c>
      <c r="I96" s="44"/>
      <c r="J96" s="19">
        <v>333</v>
      </c>
      <c r="K96" s="19">
        <v>19</v>
      </c>
      <c r="L96" s="19">
        <v>352</v>
      </c>
      <c r="M96" s="19">
        <v>41.54</v>
      </c>
      <c r="N96" s="19">
        <v>4.2300000000000004</v>
      </c>
      <c r="O96" s="19">
        <v>250.46</v>
      </c>
      <c r="P96" s="19">
        <v>1909</v>
      </c>
      <c r="Q96" s="19">
        <v>0.86627600000000005</v>
      </c>
      <c r="R96" s="495">
        <v>984923.63610800006</v>
      </c>
      <c r="S96" s="495"/>
      <c r="T96" s="49">
        <v>45627</v>
      </c>
      <c r="U96" s="50" t="s">
        <v>536</v>
      </c>
      <c r="V96" s="18" t="s">
        <v>61</v>
      </c>
      <c r="W96" s="183">
        <v>45618</v>
      </c>
      <c r="X96" s="51">
        <v>45622</v>
      </c>
      <c r="Y96" s="195">
        <v>45629</v>
      </c>
      <c r="Z96" s="51">
        <v>45633</v>
      </c>
      <c r="AA96" s="166"/>
      <c r="AB96" s="154">
        <v>3</v>
      </c>
      <c r="AC96" s="5"/>
    </row>
    <row r="97" spans="2:29" ht="29.25" customHeight="1" x14ac:dyDescent="0.35">
      <c r="B97" s="44"/>
      <c r="C97" s="48" t="s">
        <v>549</v>
      </c>
      <c r="D97" s="44" t="s">
        <v>77</v>
      </c>
      <c r="E97" s="44" t="s">
        <v>58</v>
      </c>
      <c r="F97" s="44" t="s">
        <v>278</v>
      </c>
      <c r="G97" s="44" t="s">
        <v>878</v>
      </c>
      <c r="H97" s="44" t="s">
        <v>901</v>
      </c>
      <c r="I97" s="44"/>
      <c r="J97" s="19">
        <v>383</v>
      </c>
      <c r="K97" s="19">
        <v>20</v>
      </c>
      <c r="L97" s="19">
        <v>403</v>
      </c>
      <c r="M97" s="19">
        <v>47.77</v>
      </c>
      <c r="N97" s="19">
        <v>4.46</v>
      </c>
      <c r="O97" s="19">
        <v>264.87</v>
      </c>
      <c r="P97" s="19">
        <v>2353</v>
      </c>
      <c r="Q97" s="19">
        <v>0.86627600000000005</v>
      </c>
      <c r="R97" s="495">
        <v>1126247.400108</v>
      </c>
      <c r="S97" s="495"/>
      <c r="T97" s="49">
        <v>45914</v>
      </c>
      <c r="U97" s="50" t="s">
        <v>548</v>
      </c>
      <c r="V97" s="51" t="s">
        <v>61</v>
      </c>
      <c r="W97" s="143"/>
      <c r="X97" s="138"/>
      <c r="Y97" s="149"/>
      <c r="Z97" s="510">
        <v>45919</v>
      </c>
      <c r="AA97" s="189"/>
      <c r="AB97" s="155"/>
    </row>
    <row r="98" spans="2:29" ht="29.25" customHeight="1" x14ac:dyDescent="0.35">
      <c r="B98" s="44"/>
      <c r="C98" s="48" t="s">
        <v>138</v>
      </c>
      <c r="D98" s="44" t="s">
        <v>63</v>
      </c>
      <c r="E98" s="44" t="s">
        <v>74</v>
      </c>
      <c r="F98" s="44" t="s">
        <v>278</v>
      </c>
      <c r="G98" s="44" t="s">
        <v>878</v>
      </c>
      <c r="H98" s="44" t="s">
        <v>901</v>
      </c>
      <c r="I98" s="44"/>
      <c r="J98" s="19">
        <v>252</v>
      </c>
      <c r="K98" s="19">
        <v>13</v>
      </c>
      <c r="L98" s="19">
        <v>265</v>
      </c>
      <c r="M98" s="19">
        <v>31.4</v>
      </c>
      <c r="N98" s="19">
        <v>2.89</v>
      </c>
      <c r="O98" s="19">
        <v>164.7</v>
      </c>
      <c r="P98" s="19">
        <v>1802</v>
      </c>
      <c r="Q98" s="19">
        <v>0.86627600000000005</v>
      </c>
      <c r="R98" s="495">
        <v>752440.09410799993</v>
      </c>
      <c r="S98" s="495"/>
      <c r="T98" s="49">
        <v>45627</v>
      </c>
      <c r="U98" s="50" t="s">
        <v>115</v>
      </c>
      <c r="V98" s="18" t="s">
        <v>61</v>
      </c>
      <c r="W98" s="183">
        <v>45629</v>
      </c>
      <c r="X98" s="51">
        <v>45631</v>
      </c>
      <c r="Y98" s="195">
        <v>45632</v>
      </c>
      <c r="Z98" s="51">
        <v>45633</v>
      </c>
      <c r="AA98" s="166"/>
      <c r="AB98" s="154">
        <v>3</v>
      </c>
    </row>
    <row r="99" spans="2:29" ht="29.25" customHeight="1" x14ac:dyDescent="0.35">
      <c r="B99" s="44"/>
      <c r="C99" s="48" t="s">
        <v>128</v>
      </c>
      <c r="D99" s="44" t="s">
        <v>79</v>
      </c>
      <c r="E99" s="44" t="s">
        <v>74</v>
      </c>
      <c r="F99" s="44" t="s">
        <v>278</v>
      </c>
      <c r="G99" s="44" t="s">
        <v>878</v>
      </c>
      <c r="H99" s="44" t="s">
        <v>901</v>
      </c>
      <c r="I99" s="44"/>
      <c r="J99" s="19">
        <v>221</v>
      </c>
      <c r="K99" s="19">
        <v>12</v>
      </c>
      <c r="L99" s="19">
        <v>233</v>
      </c>
      <c r="M99" s="19">
        <v>27.61</v>
      </c>
      <c r="N99" s="19">
        <v>2.61</v>
      </c>
      <c r="O99" s="19">
        <v>146.96</v>
      </c>
      <c r="P99" s="19">
        <v>1450</v>
      </c>
      <c r="Q99" s="19">
        <v>0.86627600000000005</v>
      </c>
      <c r="R99" s="495">
        <v>650458.11210799997</v>
      </c>
      <c r="S99" s="495"/>
      <c r="T99" s="49">
        <v>45597</v>
      </c>
      <c r="U99" s="50" t="s">
        <v>115</v>
      </c>
      <c r="V99" s="18" t="s">
        <v>61</v>
      </c>
      <c r="W99" s="183">
        <v>45615</v>
      </c>
      <c r="X99" s="51">
        <v>45622</v>
      </c>
      <c r="Y99" s="195">
        <v>45625</v>
      </c>
      <c r="Z99" s="51">
        <v>45626</v>
      </c>
      <c r="AA99" s="188"/>
      <c r="AB99" s="157">
        <v>2</v>
      </c>
    </row>
    <row r="100" spans="2:29" ht="29.25" customHeight="1" x14ac:dyDescent="0.35">
      <c r="B100" s="44"/>
      <c r="C100" s="48" t="s">
        <v>113</v>
      </c>
      <c r="D100" s="44" t="s">
        <v>77</v>
      </c>
      <c r="E100" s="44" t="s">
        <v>74</v>
      </c>
      <c r="F100" s="44" t="s">
        <v>278</v>
      </c>
      <c r="G100" s="44" t="s">
        <v>878</v>
      </c>
      <c r="H100" s="44" t="s">
        <v>901</v>
      </c>
      <c r="I100" s="44"/>
      <c r="J100" s="19">
        <v>252</v>
      </c>
      <c r="K100" s="19">
        <v>13</v>
      </c>
      <c r="L100" s="19">
        <v>265</v>
      </c>
      <c r="M100" s="19">
        <v>31.4</v>
      </c>
      <c r="N100" s="19">
        <v>2.89</v>
      </c>
      <c r="O100" s="19">
        <v>164.7</v>
      </c>
      <c r="P100" s="19">
        <v>1802</v>
      </c>
      <c r="Q100" s="19">
        <v>0.86627600000000005</v>
      </c>
      <c r="R100" s="495">
        <v>752440.09410799993</v>
      </c>
      <c r="S100" s="495"/>
      <c r="T100" s="49">
        <v>45597</v>
      </c>
      <c r="U100" s="50" t="s">
        <v>115</v>
      </c>
      <c r="V100" s="18" t="s">
        <v>61</v>
      </c>
      <c r="W100" s="183">
        <v>45610</v>
      </c>
      <c r="X100" s="51">
        <v>45618</v>
      </c>
      <c r="Y100" s="195">
        <v>45621</v>
      </c>
      <c r="Z100" s="51">
        <v>45624</v>
      </c>
      <c r="AA100" s="166"/>
      <c r="AB100" s="154">
        <v>2</v>
      </c>
    </row>
    <row r="101" spans="2:29" ht="29.25" customHeight="1" x14ac:dyDescent="0.35">
      <c r="B101" s="44"/>
      <c r="C101" s="48" t="s">
        <v>120</v>
      </c>
      <c r="D101" s="44" t="s">
        <v>63</v>
      </c>
      <c r="E101" s="44" t="s">
        <v>91</v>
      </c>
      <c r="F101" s="44" t="s">
        <v>278</v>
      </c>
      <c r="G101" s="44" t="s">
        <v>878</v>
      </c>
      <c r="H101" s="44" t="s">
        <v>894</v>
      </c>
      <c r="I101" s="44" t="s">
        <v>878</v>
      </c>
      <c r="J101" s="19">
        <v>419</v>
      </c>
      <c r="K101" s="19">
        <v>24</v>
      </c>
      <c r="L101" s="19">
        <v>443</v>
      </c>
      <c r="M101" s="19">
        <v>52.36</v>
      </c>
      <c r="N101" s="19">
        <v>5.43</v>
      </c>
      <c r="O101" s="19">
        <v>425.04</v>
      </c>
      <c r="P101" s="19">
        <v>2850</v>
      </c>
      <c r="Q101" s="19">
        <v>0.86627600000000005</v>
      </c>
      <c r="R101" s="495">
        <v>1161364.312108</v>
      </c>
      <c r="S101" s="495"/>
      <c r="T101" s="49">
        <v>45597</v>
      </c>
      <c r="U101" s="50" t="s">
        <v>118</v>
      </c>
      <c r="V101" s="18" t="s">
        <v>61</v>
      </c>
      <c r="W101" s="183">
        <v>45610</v>
      </c>
      <c r="X101" s="51">
        <v>45616</v>
      </c>
      <c r="Y101" s="195">
        <v>45618</v>
      </c>
      <c r="Z101" s="51">
        <v>45619</v>
      </c>
      <c r="AA101" s="187"/>
      <c r="AB101" s="155">
        <v>2</v>
      </c>
    </row>
    <row r="102" spans="2:29" ht="29.25" customHeight="1" x14ac:dyDescent="0.35">
      <c r="B102" s="44"/>
      <c r="C102" s="44" t="s">
        <v>119</v>
      </c>
      <c r="D102" s="44" t="s">
        <v>77</v>
      </c>
      <c r="E102" s="44" t="s">
        <v>91</v>
      </c>
      <c r="F102" s="44" t="s">
        <v>278</v>
      </c>
      <c r="G102" s="44" t="s">
        <v>878</v>
      </c>
      <c r="H102" s="44" t="s">
        <v>894</v>
      </c>
      <c r="I102" s="44" t="s">
        <v>878</v>
      </c>
      <c r="J102" s="19">
        <v>419</v>
      </c>
      <c r="K102" s="19">
        <v>24</v>
      </c>
      <c r="L102" s="19">
        <v>443</v>
      </c>
      <c r="M102" s="19">
        <v>52.36</v>
      </c>
      <c r="N102" s="19">
        <v>5.43</v>
      </c>
      <c r="O102" s="19">
        <v>425.04</v>
      </c>
      <c r="P102" s="19">
        <v>2850</v>
      </c>
      <c r="Q102" s="19">
        <v>0.86627600000000005</v>
      </c>
      <c r="R102" s="495">
        <v>1161364.312108</v>
      </c>
      <c r="S102" s="495"/>
      <c r="T102" s="49">
        <v>45597</v>
      </c>
      <c r="U102" s="50" t="s">
        <v>118</v>
      </c>
      <c r="V102" s="18" t="s">
        <v>61</v>
      </c>
      <c r="W102" s="183">
        <v>45613</v>
      </c>
      <c r="X102" s="51">
        <v>45618</v>
      </c>
      <c r="Y102" s="195">
        <v>45622</v>
      </c>
      <c r="Z102" s="51">
        <v>45623</v>
      </c>
      <c r="AA102" s="166"/>
      <c r="AB102" s="154">
        <v>2</v>
      </c>
      <c r="AC102" s="4"/>
    </row>
    <row r="103" spans="2:29" ht="29.25" customHeight="1" x14ac:dyDescent="0.35">
      <c r="B103" s="499">
        <v>33</v>
      </c>
      <c r="C103" s="500" t="s">
        <v>390</v>
      </c>
      <c r="D103" s="499" t="s">
        <v>391</v>
      </c>
      <c r="E103" s="499" t="s">
        <v>74</v>
      </c>
      <c r="F103" s="499" t="s">
        <v>278</v>
      </c>
      <c r="G103" s="499" t="s">
        <v>878</v>
      </c>
      <c r="H103" s="499" t="s">
        <v>901</v>
      </c>
      <c r="I103" s="499" t="s">
        <v>878</v>
      </c>
      <c r="J103" s="501">
        <f>M103*8</f>
        <v>1008.24</v>
      </c>
      <c r="K103" s="501">
        <f>N103*4.4</f>
        <v>49.764000000000003</v>
      </c>
      <c r="L103" s="501">
        <f>SUBTOTAL(9,J103:K103)</f>
        <v>1058.0039999999999</v>
      </c>
      <c r="M103" s="501">
        <v>126.03</v>
      </c>
      <c r="N103" s="501">
        <v>11.31</v>
      </c>
      <c r="O103" s="501">
        <v>716</v>
      </c>
      <c r="P103" s="501">
        <v>11510</v>
      </c>
      <c r="Q103" s="19">
        <v>3.1590180000000001</v>
      </c>
      <c r="R103" s="495">
        <v>3508292.325094</v>
      </c>
      <c r="S103" s="495"/>
      <c r="T103" s="498" t="s">
        <v>415</v>
      </c>
      <c r="U103" s="496" t="s">
        <v>379</v>
      </c>
      <c r="V103" s="51" t="s">
        <v>61</v>
      </c>
      <c r="W103" s="143"/>
      <c r="X103" s="138"/>
      <c r="Y103" s="149"/>
      <c r="Z103" s="510">
        <v>45750</v>
      </c>
      <c r="AA103" s="192" t="s">
        <v>392</v>
      </c>
      <c r="AB103" s="643"/>
      <c r="AC103" s="59"/>
    </row>
    <row r="104" spans="2:29" s="15" customFormat="1" ht="36.75" customHeight="1" x14ac:dyDescent="0.35">
      <c r="B104" s="499">
        <v>30</v>
      </c>
      <c r="C104" s="500" t="s">
        <v>380</v>
      </c>
      <c r="D104" s="499" t="s">
        <v>231</v>
      </c>
      <c r="E104" s="499" t="s">
        <v>74</v>
      </c>
      <c r="F104" s="499" t="s">
        <v>278</v>
      </c>
      <c r="G104" s="44" t="s">
        <v>878</v>
      </c>
      <c r="H104" s="44" t="s">
        <v>901</v>
      </c>
      <c r="I104" s="44" t="s">
        <v>878</v>
      </c>
      <c r="J104" s="19">
        <v>756</v>
      </c>
      <c r="K104" s="19">
        <v>42</v>
      </c>
      <c r="L104" s="19">
        <v>798</v>
      </c>
      <c r="M104" s="44">
        <v>94.46</v>
      </c>
      <c r="N104" s="44">
        <v>9.33</v>
      </c>
      <c r="O104" s="44">
        <v>584</v>
      </c>
      <c r="P104" s="19">
        <v>9095</v>
      </c>
      <c r="Q104" s="19">
        <v>2.4947030000000003</v>
      </c>
      <c r="R104" s="495">
        <v>2723053.0864490005</v>
      </c>
      <c r="S104" s="495"/>
      <c r="T104" s="497" t="s">
        <v>415</v>
      </c>
      <c r="U104" s="496" t="s">
        <v>379</v>
      </c>
      <c r="V104" s="51" t="s">
        <v>61</v>
      </c>
      <c r="W104" s="143"/>
      <c r="X104" s="138"/>
      <c r="Y104" s="149"/>
      <c r="Z104" s="510">
        <v>45754</v>
      </c>
      <c r="AA104" s="192" t="s">
        <v>280</v>
      </c>
      <c r="AB104" s="643"/>
      <c r="AC104" s="59"/>
    </row>
    <row r="105" spans="2:29" ht="29.25" customHeight="1" x14ac:dyDescent="0.35">
      <c r="B105" s="44"/>
      <c r="C105" s="48" t="s">
        <v>178</v>
      </c>
      <c r="D105" s="44" t="s">
        <v>77</v>
      </c>
      <c r="E105" s="44" t="s">
        <v>58</v>
      </c>
      <c r="F105" s="44" t="s">
        <v>278</v>
      </c>
      <c r="G105" s="44" t="s">
        <v>878</v>
      </c>
      <c r="H105" s="44" t="s">
        <v>901</v>
      </c>
      <c r="I105" s="44" t="s">
        <v>878</v>
      </c>
      <c r="J105" s="19">
        <v>383</v>
      </c>
      <c r="K105" s="19">
        <v>20</v>
      </c>
      <c r="L105" s="19">
        <v>403</v>
      </c>
      <c r="M105" s="19">
        <v>47.77</v>
      </c>
      <c r="N105" s="19">
        <v>4.46</v>
      </c>
      <c r="O105" s="19">
        <v>264.87</v>
      </c>
      <c r="P105" s="19">
        <v>2353</v>
      </c>
      <c r="Q105" s="19">
        <v>0.86627600000000005</v>
      </c>
      <c r="R105" s="495">
        <v>1126247.400108</v>
      </c>
      <c r="S105" s="495"/>
      <c r="T105" s="49">
        <v>45627</v>
      </c>
      <c r="U105" s="50" t="s">
        <v>118</v>
      </c>
      <c r="V105" s="18" t="s">
        <v>61</v>
      </c>
      <c r="W105" s="146">
        <v>45643</v>
      </c>
      <c r="X105" s="46">
        <v>45651</v>
      </c>
      <c r="Y105" s="148">
        <v>45652</v>
      </c>
      <c r="Z105" s="51">
        <v>45652</v>
      </c>
      <c r="AA105" s="189"/>
      <c r="AB105" s="154">
        <v>4</v>
      </c>
    </row>
    <row r="106" spans="2:29" ht="29.25" customHeight="1" x14ac:dyDescent="0.35">
      <c r="B106" s="44"/>
      <c r="C106" s="48" t="s">
        <v>134</v>
      </c>
      <c r="D106" s="44" t="s">
        <v>77</v>
      </c>
      <c r="E106" s="44" t="s">
        <v>58</v>
      </c>
      <c r="F106" s="44" t="s">
        <v>278</v>
      </c>
      <c r="G106" s="44" t="s">
        <v>878</v>
      </c>
      <c r="H106" s="44" t="s">
        <v>901</v>
      </c>
      <c r="I106" s="44" t="s">
        <v>878</v>
      </c>
      <c r="J106" s="19">
        <v>383</v>
      </c>
      <c r="K106" s="19">
        <v>20</v>
      </c>
      <c r="L106" s="19">
        <v>403</v>
      </c>
      <c r="M106" s="19">
        <v>47.77</v>
      </c>
      <c r="N106" s="19">
        <v>4.46</v>
      </c>
      <c r="O106" s="19">
        <v>264.87</v>
      </c>
      <c r="P106" s="19">
        <v>2353</v>
      </c>
      <c r="Q106" s="19">
        <v>0.86627600000000005</v>
      </c>
      <c r="R106" s="495">
        <v>1126247.400108</v>
      </c>
      <c r="S106" s="495"/>
      <c r="T106" s="49">
        <v>45627</v>
      </c>
      <c r="U106" s="50" t="s">
        <v>118</v>
      </c>
      <c r="V106" s="18" t="s">
        <v>61</v>
      </c>
      <c r="W106" s="183">
        <v>45614</v>
      </c>
      <c r="X106" s="51">
        <v>45625</v>
      </c>
      <c r="Y106" s="195">
        <v>45625</v>
      </c>
      <c r="Z106" s="51">
        <v>45627</v>
      </c>
      <c r="AA106" s="187"/>
      <c r="AB106" s="155"/>
    </row>
    <row r="107" spans="2:29" ht="29.25" customHeight="1" x14ac:dyDescent="0.35">
      <c r="B107" s="44">
        <v>9</v>
      </c>
      <c r="C107" s="48" t="s">
        <v>259</v>
      </c>
      <c r="D107" s="44" t="s">
        <v>197</v>
      </c>
      <c r="E107" s="44" t="s">
        <v>58</v>
      </c>
      <c r="F107" s="44" t="s">
        <v>278</v>
      </c>
      <c r="G107" s="44"/>
      <c r="H107" s="44" t="s">
        <v>901</v>
      </c>
      <c r="I107" s="44"/>
      <c r="J107" s="19">
        <v>1484</v>
      </c>
      <c r="K107" s="19">
        <v>72</v>
      </c>
      <c r="L107" s="19">
        <v>1556</v>
      </c>
      <c r="M107" s="19">
        <v>185.4</v>
      </c>
      <c r="N107" s="19">
        <v>16.2</v>
      </c>
      <c r="O107" s="19">
        <v>1042.46</v>
      </c>
      <c r="P107" s="19">
        <v>15889</v>
      </c>
      <c r="Q107" s="19">
        <v>3.1590180000000001</v>
      </c>
      <c r="R107" s="495">
        <v>5088278.7390940003</v>
      </c>
      <c r="S107" s="495"/>
      <c r="T107" s="49">
        <v>45689</v>
      </c>
      <c r="U107" s="50" t="s">
        <v>485</v>
      </c>
      <c r="V107" s="18" t="s">
        <v>61</v>
      </c>
      <c r="W107" s="146">
        <v>45706</v>
      </c>
      <c r="X107" s="46">
        <v>45712</v>
      </c>
      <c r="Y107" s="148">
        <v>45712</v>
      </c>
      <c r="Z107" s="51">
        <v>45715</v>
      </c>
      <c r="AA107" s="189"/>
      <c r="AB107" s="155"/>
    </row>
    <row r="108" spans="2:29" ht="29.25" customHeight="1" x14ac:dyDescent="0.35">
      <c r="B108" s="499">
        <v>31</v>
      </c>
      <c r="C108" s="500" t="s">
        <v>381</v>
      </c>
      <c r="D108" s="499" t="s">
        <v>150</v>
      </c>
      <c r="E108" s="499" t="s">
        <v>74</v>
      </c>
      <c r="F108" s="499" t="s">
        <v>278</v>
      </c>
      <c r="G108" s="499" t="s">
        <v>878</v>
      </c>
      <c r="H108" s="499" t="s">
        <v>901</v>
      </c>
      <c r="I108" s="499" t="s">
        <v>878</v>
      </c>
      <c r="J108" s="501">
        <f>M108*8</f>
        <v>755.6</v>
      </c>
      <c r="K108" s="501">
        <f>N108*4.4</f>
        <v>32.295999999999999</v>
      </c>
      <c r="L108" s="501">
        <f>SUBTOTAL(9,J108:K108)</f>
        <v>787.89600000000007</v>
      </c>
      <c r="M108" s="501">
        <v>94.45</v>
      </c>
      <c r="N108" s="501">
        <v>7.34</v>
      </c>
      <c r="O108" s="501">
        <v>453.17</v>
      </c>
      <c r="P108" s="501">
        <v>4557</v>
      </c>
      <c r="Q108" s="19">
        <v>2.348757</v>
      </c>
      <c r="R108" s="495">
        <v>2124325.999731</v>
      </c>
      <c r="S108" s="495"/>
      <c r="T108" s="497" t="s">
        <v>415</v>
      </c>
      <c r="U108" s="496" t="s">
        <v>379</v>
      </c>
      <c r="V108" s="18" t="s">
        <v>61</v>
      </c>
      <c r="W108" s="143"/>
      <c r="X108" s="138"/>
      <c r="Y108" s="149"/>
      <c r="Z108" s="510">
        <v>45762</v>
      </c>
      <c r="AA108" s="192" t="s">
        <v>280</v>
      </c>
      <c r="AB108" s="643"/>
      <c r="AC108" s="59"/>
    </row>
    <row r="109" spans="2:29" ht="29.25" customHeight="1" x14ac:dyDescent="0.35">
      <c r="B109" s="499">
        <v>32</v>
      </c>
      <c r="C109" s="500" t="s">
        <v>382</v>
      </c>
      <c r="D109" s="499" t="s">
        <v>231</v>
      </c>
      <c r="E109" s="499" t="s">
        <v>74</v>
      </c>
      <c r="F109" s="499" t="s">
        <v>278</v>
      </c>
      <c r="G109" s="44" t="s">
        <v>878</v>
      </c>
      <c r="H109" s="44" t="s">
        <v>901</v>
      </c>
      <c r="I109" s="44" t="s">
        <v>878</v>
      </c>
      <c r="J109" s="19">
        <v>756</v>
      </c>
      <c r="K109" s="19">
        <v>42</v>
      </c>
      <c r="L109" s="19">
        <v>798</v>
      </c>
      <c r="M109" s="44">
        <v>94.46</v>
      </c>
      <c r="N109" s="44">
        <v>9.33</v>
      </c>
      <c r="O109" s="19">
        <v>584</v>
      </c>
      <c r="P109" s="19">
        <v>9095</v>
      </c>
      <c r="Q109" s="19">
        <v>2.4947030000000003</v>
      </c>
      <c r="R109" s="495">
        <v>2723053.0864490005</v>
      </c>
      <c r="S109" s="495"/>
      <c r="T109" s="498" t="s">
        <v>415</v>
      </c>
      <c r="U109" s="496" t="s">
        <v>379</v>
      </c>
      <c r="V109" s="51" t="s">
        <v>61</v>
      </c>
      <c r="W109" s="143"/>
      <c r="X109" s="138"/>
      <c r="Y109" s="149"/>
      <c r="Z109" s="510">
        <v>45759</v>
      </c>
      <c r="AA109" s="192" t="s">
        <v>280</v>
      </c>
      <c r="AB109" s="643"/>
      <c r="AC109" s="59"/>
    </row>
    <row r="110" spans="2:29" ht="29.25" customHeight="1" x14ac:dyDescent="0.35">
      <c r="B110" s="44"/>
      <c r="C110" s="44" t="s">
        <v>140</v>
      </c>
      <c r="D110" s="44" t="s">
        <v>65</v>
      </c>
      <c r="E110" s="44" t="s">
        <v>58</v>
      </c>
      <c r="F110" s="44" t="s">
        <v>278</v>
      </c>
      <c r="G110" s="44" t="s">
        <v>878</v>
      </c>
      <c r="H110" s="44" t="s">
        <v>901</v>
      </c>
      <c r="I110" s="44"/>
      <c r="J110" s="19">
        <v>333</v>
      </c>
      <c r="K110" s="19">
        <v>19</v>
      </c>
      <c r="L110" s="19">
        <v>352</v>
      </c>
      <c r="M110" s="19">
        <v>41.54</v>
      </c>
      <c r="N110" s="19">
        <v>4.2300000000000004</v>
      </c>
      <c r="O110" s="19">
        <v>250.46</v>
      </c>
      <c r="P110" s="19">
        <v>1909</v>
      </c>
      <c r="Q110" s="19">
        <v>0.86627600000000005</v>
      </c>
      <c r="R110" s="495">
        <v>984923.63610800006</v>
      </c>
      <c r="S110" s="495"/>
      <c r="T110" s="49">
        <v>45658</v>
      </c>
      <c r="U110" s="50" t="s">
        <v>141</v>
      </c>
      <c r="V110" s="18" t="s">
        <v>61</v>
      </c>
      <c r="W110" s="183">
        <v>45623</v>
      </c>
      <c r="X110" s="51">
        <v>45626</v>
      </c>
      <c r="Y110" s="195">
        <v>45663</v>
      </c>
      <c r="Z110" s="51">
        <v>45669</v>
      </c>
      <c r="AA110" s="180"/>
      <c r="AB110" s="156"/>
      <c r="AC110" s="15"/>
    </row>
    <row r="111" spans="2:29" s="15" customFormat="1" ht="36.75" customHeight="1" x14ac:dyDescent="0.35">
      <c r="B111" s="44"/>
      <c r="C111" s="44" t="s">
        <v>142</v>
      </c>
      <c r="D111" s="44" t="s">
        <v>68</v>
      </c>
      <c r="E111" s="44" t="s">
        <v>58</v>
      </c>
      <c r="F111" s="44" t="s">
        <v>278</v>
      </c>
      <c r="G111" s="44" t="s">
        <v>878</v>
      </c>
      <c r="H111" s="44" t="s">
        <v>901</v>
      </c>
      <c r="I111" s="44"/>
      <c r="J111" s="19">
        <v>333</v>
      </c>
      <c r="K111" s="19">
        <v>19</v>
      </c>
      <c r="L111" s="19">
        <v>352</v>
      </c>
      <c r="M111" s="19">
        <v>41.54</v>
      </c>
      <c r="N111" s="19">
        <v>4.2300000000000004</v>
      </c>
      <c r="O111" s="19">
        <v>250.46</v>
      </c>
      <c r="P111" s="19">
        <v>1909</v>
      </c>
      <c r="Q111" s="19">
        <v>0.86627600000000005</v>
      </c>
      <c r="R111" s="495">
        <v>984923.63610800006</v>
      </c>
      <c r="S111" s="495"/>
      <c r="T111" s="49">
        <v>45658</v>
      </c>
      <c r="U111" s="50" t="s">
        <v>141</v>
      </c>
      <c r="V111" s="18" t="s">
        <v>61</v>
      </c>
      <c r="W111" s="183">
        <v>45651</v>
      </c>
      <c r="X111" s="51">
        <v>45684</v>
      </c>
      <c r="Y111" s="195">
        <v>45686</v>
      </c>
      <c r="Z111" s="51">
        <v>45687</v>
      </c>
      <c r="AA111" s="180"/>
      <c r="AB111" s="156"/>
    </row>
    <row r="112" spans="2:29" s="15" customFormat="1" ht="36.75" customHeight="1" x14ac:dyDescent="0.35">
      <c r="B112" s="44"/>
      <c r="C112" s="44" t="s">
        <v>143</v>
      </c>
      <c r="D112" s="44" t="s">
        <v>57</v>
      </c>
      <c r="E112" s="44" t="s">
        <v>58</v>
      </c>
      <c r="F112" s="44" t="s">
        <v>278</v>
      </c>
      <c r="G112" s="44" t="s">
        <v>878</v>
      </c>
      <c r="H112" s="44" t="s">
        <v>901</v>
      </c>
      <c r="I112" s="44"/>
      <c r="J112" s="19">
        <v>383</v>
      </c>
      <c r="K112" s="19">
        <v>20</v>
      </c>
      <c r="L112" s="19">
        <v>403</v>
      </c>
      <c r="M112" s="19">
        <v>47.77</v>
      </c>
      <c r="N112" s="19">
        <v>4.46</v>
      </c>
      <c r="O112" s="19">
        <v>264.87</v>
      </c>
      <c r="P112" s="19">
        <v>2353</v>
      </c>
      <c r="Q112" s="19">
        <v>0.86627600000000005</v>
      </c>
      <c r="R112" s="495">
        <v>1126247.400108</v>
      </c>
      <c r="S112" s="495"/>
      <c r="T112" s="49">
        <v>45658</v>
      </c>
      <c r="U112" s="50" t="s">
        <v>141</v>
      </c>
      <c r="V112" s="18" t="s">
        <v>61</v>
      </c>
      <c r="W112" s="183">
        <v>45624</v>
      </c>
      <c r="X112" s="51">
        <v>45626</v>
      </c>
      <c r="Y112" s="195">
        <v>45680</v>
      </c>
      <c r="Z112" s="51">
        <v>45681</v>
      </c>
      <c r="AA112" s="180"/>
      <c r="AB112" s="156"/>
    </row>
    <row r="113" spans="2:29" s="15" customFormat="1" ht="36.75" customHeight="1" x14ac:dyDescent="0.35">
      <c r="B113" s="44"/>
      <c r="C113" s="48" t="s">
        <v>506</v>
      </c>
      <c r="D113" s="44" t="s">
        <v>170</v>
      </c>
      <c r="E113" s="44" t="s">
        <v>101</v>
      </c>
      <c r="F113" s="44" t="s">
        <v>278</v>
      </c>
      <c r="G113" s="44"/>
      <c r="H113" s="44"/>
      <c r="I113" s="44"/>
      <c r="J113" s="19">
        <f t="shared" ref="J113:J118" si="1">M113*8</f>
        <v>516.08000000000004</v>
      </c>
      <c r="K113" s="19">
        <f t="shared" ref="K113:K118" si="2">N113*4.4</f>
        <v>24.332000000000004</v>
      </c>
      <c r="L113" s="19">
        <f>SUBTOTAL(9,J113:K113)</f>
        <v>540.41200000000003</v>
      </c>
      <c r="M113" s="19">
        <v>64.510000000000005</v>
      </c>
      <c r="N113" s="19">
        <v>5.53</v>
      </c>
      <c r="O113" s="19">
        <v>432.79</v>
      </c>
      <c r="P113" s="19">
        <v>2988</v>
      </c>
      <c r="Q113" s="19">
        <v>1.768</v>
      </c>
      <c r="R113" s="495">
        <v>1344129.8150650002</v>
      </c>
      <c r="S113" s="495"/>
      <c r="T113" s="49">
        <v>45822</v>
      </c>
      <c r="U113" s="496" t="s">
        <v>379</v>
      </c>
      <c r="V113" s="51" t="s">
        <v>61</v>
      </c>
      <c r="W113" s="143"/>
      <c r="X113" s="138"/>
      <c r="Y113" s="149"/>
      <c r="Z113" s="510">
        <v>45810</v>
      </c>
      <c r="AA113" s="161"/>
      <c r="AB113" s="155"/>
      <c r="AC113" s="5"/>
    </row>
    <row r="114" spans="2:29" s="15" customFormat="1" ht="36.75" customHeight="1" x14ac:dyDescent="0.35">
      <c r="B114" s="43"/>
      <c r="C114" s="48" t="s">
        <v>645</v>
      </c>
      <c r="D114" s="44" t="s">
        <v>391</v>
      </c>
      <c r="E114" s="44" t="s">
        <v>58</v>
      </c>
      <c r="F114" s="43" t="s">
        <v>278</v>
      </c>
      <c r="G114" s="19"/>
      <c r="H114" s="19"/>
      <c r="I114" s="19"/>
      <c r="J114" s="19">
        <f t="shared" si="1"/>
        <v>1483.2</v>
      </c>
      <c r="K114" s="19">
        <f t="shared" si="2"/>
        <v>71.28</v>
      </c>
      <c r="L114" s="19">
        <f>SUM(J114:K114)</f>
        <v>1554.48</v>
      </c>
      <c r="M114" s="19">
        <v>185.4</v>
      </c>
      <c r="N114" s="19">
        <v>16.2</v>
      </c>
      <c r="O114" s="19">
        <v>1042.46</v>
      </c>
      <c r="P114" s="19">
        <v>15889</v>
      </c>
      <c r="Q114" s="19">
        <v>3.1589999999999998</v>
      </c>
      <c r="R114" s="19"/>
      <c r="S114" s="19"/>
      <c r="T114" s="49">
        <v>45975</v>
      </c>
      <c r="U114" s="52" t="s">
        <v>379</v>
      </c>
      <c r="V114" s="51" t="s">
        <v>61</v>
      </c>
      <c r="W114" s="143"/>
      <c r="X114" s="138"/>
      <c r="Y114" s="149"/>
      <c r="Z114" s="138">
        <v>45987</v>
      </c>
      <c r="AA114" s="189"/>
      <c r="AB114" s="155"/>
      <c r="AC114" s="5"/>
    </row>
    <row r="115" spans="2:29" s="15" customFormat="1" ht="36.75" customHeight="1" x14ac:dyDescent="0.35">
      <c r="B115" s="43"/>
      <c r="C115" s="48" t="s">
        <v>646</v>
      </c>
      <c r="D115" s="44" t="s">
        <v>197</v>
      </c>
      <c r="E115" s="44" t="s">
        <v>58</v>
      </c>
      <c r="F115" s="44" t="s">
        <v>278</v>
      </c>
      <c r="G115" s="19"/>
      <c r="H115" s="19"/>
      <c r="I115" s="19"/>
      <c r="J115" s="19">
        <f t="shared" si="1"/>
        <v>1483.2</v>
      </c>
      <c r="K115" s="19">
        <f t="shared" si="2"/>
        <v>71.28</v>
      </c>
      <c r="L115" s="19">
        <f>SUM(J115:K115)</f>
        <v>1554.48</v>
      </c>
      <c r="M115" s="19">
        <v>185.4</v>
      </c>
      <c r="N115" s="19">
        <v>16.2</v>
      </c>
      <c r="O115" s="19">
        <v>1042.46</v>
      </c>
      <c r="P115" s="19">
        <v>15889</v>
      </c>
      <c r="Q115" s="602">
        <v>3.1589999999999998</v>
      </c>
      <c r="R115" s="19"/>
      <c r="S115" s="19"/>
      <c r="T115" s="49">
        <v>46005</v>
      </c>
      <c r="U115" s="52" t="s">
        <v>379</v>
      </c>
      <c r="V115" s="51" t="s">
        <v>61</v>
      </c>
      <c r="W115" s="143"/>
      <c r="X115" s="138"/>
      <c r="Y115" s="149"/>
      <c r="Z115" s="138">
        <v>45994</v>
      </c>
      <c r="AA115" s="189"/>
      <c r="AB115" s="155"/>
      <c r="AC115" s="5"/>
    </row>
    <row r="116" spans="2:29" s="15" customFormat="1" ht="36.75" customHeight="1" x14ac:dyDescent="0.35">
      <c r="B116" s="43"/>
      <c r="C116" s="48" t="s">
        <v>647</v>
      </c>
      <c r="D116" s="44" t="s">
        <v>65</v>
      </c>
      <c r="E116" s="44" t="s">
        <v>91</v>
      </c>
      <c r="F116" s="44" t="s">
        <v>278</v>
      </c>
      <c r="G116" s="43"/>
      <c r="H116" s="43"/>
      <c r="I116" s="43"/>
      <c r="J116" s="19">
        <f t="shared" si="1"/>
        <v>382.96</v>
      </c>
      <c r="K116" s="19">
        <f t="shared" si="2"/>
        <v>22.616</v>
      </c>
      <c r="L116" s="19">
        <f>SUM(J116:K116)</f>
        <v>405.57599999999996</v>
      </c>
      <c r="M116" s="45">
        <v>47.87</v>
      </c>
      <c r="N116" s="45">
        <v>5.14</v>
      </c>
      <c r="O116" s="45">
        <v>403.72</v>
      </c>
      <c r="P116" s="45">
        <v>2467</v>
      </c>
      <c r="Q116" s="61">
        <v>0.86599999999999999</v>
      </c>
      <c r="R116" s="514"/>
      <c r="S116" s="514"/>
      <c r="T116" s="49">
        <v>46005</v>
      </c>
      <c r="U116" s="52" t="s">
        <v>379</v>
      </c>
      <c r="V116" s="51" t="s">
        <v>61</v>
      </c>
      <c r="W116" s="143"/>
      <c r="X116" s="138"/>
      <c r="Y116" s="149"/>
      <c r="Z116" s="138">
        <v>45999</v>
      </c>
      <c r="AA116" s="189"/>
      <c r="AB116" s="155"/>
      <c r="AC116" s="5"/>
    </row>
    <row r="117" spans="2:29" ht="29.25" customHeight="1" x14ac:dyDescent="0.35">
      <c r="B117" s="43"/>
      <c r="C117" s="48" t="s">
        <v>648</v>
      </c>
      <c r="D117" s="44" t="s">
        <v>65</v>
      </c>
      <c r="E117" s="43" t="s">
        <v>58</v>
      </c>
      <c r="F117" s="44" t="s">
        <v>278</v>
      </c>
      <c r="G117" s="43"/>
      <c r="H117" s="43"/>
      <c r="I117" s="43"/>
      <c r="J117" s="19">
        <f t="shared" si="1"/>
        <v>332.32</v>
      </c>
      <c r="K117" s="19">
        <f t="shared" si="2"/>
        <v>18.612000000000002</v>
      </c>
      <c r="L117" s="19">
        <f>SUM(J117:K117)</f>
        <v>350.93200000000002</v>
      </c>
      <c r="M117" s="45">
        <v>41.54</v>
      </c>
      <c r="N117" s="45">
        <v>4.2300000000000004</v>
      </c>
      <c r="O117" s="45">
        <v>250.46</v>
      </c>
      <c r="P117" s="45">
        <v>1909</v>
      </c>
      <c r="Q117" s="61">
        <v>0.86599999999999999</v>
      </c>
      <c r="R117" s="514"/>
      <c r="S117" s="514"/>
      <c r="T117" s="49">
        <v>46005</v>
      </c>
      <c r="U117" s="52" t="s">
        <v>379</v>
      </c>
      <c r="V117" s="51" t="s">
        <v>61</v>
      </c>
      <c r="W117" s="143"/>
      <c r="X117" s="138"/>
      <c r="Y117" s="149"/>
      <c r="Z117" s="138">
        <v>46013</v>
      </c>
      <c r="AA117" s="189"/>
      <c r="AB117" s="155"/>
    </row>
    <row r="118" spans="2:29" s="15" customFormat="1" ht="36.75" customHeight="1" x14ac:dyDescent="0.35">
      <c r="B118" s="43"/>
      <c r="C118" s="48" t="s">
        <v>649</v>
      </c>
      <c r="D118" s="44" t="s">
        <v>79</v>
      </c>
      <c r="E118" s="44" t="s">
        <v>58</v>
      </c>
      <c r="F118" s="44" t="s">
        <v>278</v>
      </c>
      <c r="G118" s="43"/>
      <c r="H118" s="43"/>
      <c r="I118" s="43"/>
      <c r="J118" s="19">
        <f t="shared" si="1"/>
        <v>332.32</v>
      </c>
      <c r="K118" s="19">
        <f t="shared" si="2"/>
        <v>18.612000000000002</v>
      </c>
      <c r="L118" s="19">
        <f>SUM(J118:K118)</f>
        <v>350.93200000000002</v>
      </c>
      <c r="M118" s="45">
        <v>41.54</v>
      </c>
      <c r="N118" s="45">
        <v>4.2300000000000004</v>
      </c>
      <c r="O118" s="45">
        <v>250.46</v>
      </c>
      <c r="P118" s="45">
        <v>1909</v>
      </c>
      <c r="Q118" s="61">
        <v>0.86599999999999999</v>
      </c>
      <c r="R118" s="514"/>
      <c r="S118" s="514"/>
      <c r="T118" s="49">
        <v>46005</v>
      </c>
      <c r="U118" s="52" t="s">
        <v>379</v>
      </c>
      <c r="V118" s="51" t="s">
        <v>61</v>
      </c>
      <c r="W118" s="143"/>
      <c r="X118" s="138"/>
      <c r="Y118" s="149"/>
      <c r="Z118" s="138">
        <v>46003</v>
      </c>
      <c r="AA118" s="189"/>
      <c r="AB118" s="155"/>
      <c r="AC118" s="5"/>
    </row>
    <row r="119" spans="2:29" s="15" customFormat="1" ht="36.75" customHeight="1" x14ac:dyDescent="0.35">
      <c r="B119" s="43"/>
      <c r="C119" s="551" t="s">
        <v>650</v>
      </c>
      <c r="D119" s="43" t="s">
        <v>231</v>
      </c>
      <c r="E119" s="43" t="s">
        <v>58</v>
      </c>
      <c r="F119" s="44" t="s">
        <v>278</v>
      </c>
      <c r="G119" s="43"/>
      <c r="H119" s="43"/>
      <c r="I119" s="43"/>
      <c r="J119" s="45"/>
      <c r="K119" s="45"/>
      <c r="L119" s="45"/>
      <c r="M119" s="45"/>
      <c r="N119" s="45"/>
      <c r="O119" s="45"/>
      <c r="P119" s="45"/>
      <c r="Q119" s="45"/>
      <c r="R119" s="514"/>
      <c r="S119" s="514"/>
      <c r="T119" s="49">
        <v>46036</v>
      </c>
      <c r="U119" s="52" t="s">
        <v>379</v>
      </c>
      <c r="V119" s="51" t="s">
        <v>61</v>
      </c>
      <c r="W119" s="143"/>
      <c r="X119" s="138"/>
      <c r="Y119" s="149"/>
      <c r="Z119" s="138">
        <v>46031</v>
      </c>
      <c r="AA119" s="189"/>
      <c r="AB119" s="155"/>
      <c r="AC119" s="5"/>
    </row>
    <row r="120" spans="2:29" s="15" customFormat="1" ht="36.75" customHeight="1" x14ac:dyDescent="0.35">
      <c r="B120" s="43"/>
      <c r="C120" s="551" t="s">
        <v>651</v>
      </c>
      <c r="D120" s="43" t="s">
        <v>391</v>
      </c>
      <c r="E120" s="43" t="s">
        <v>58</v>
      </c>
      <c r="F120" s="44" t="s">
        <v>278</v>
      </c>
      <c r="G120" s="43"/>
      <c r="H120" s="43"/>
      <c r="I120" s="43"/>
      <c r="J120" s="45"/>
      <c r="K120" s="45"/>
      <c r="L120" s="45"/>
      <c r="M120" s="45"/>
      <c r="N120" s="45"/>
      <c r="O120" s="45"/>
      <c r="P120" s="45"/>
      <c r="Q120" s="45"/>
      <c r="R120" s="514"/>
      <c r="S120" s="514"/>
      <c r="T120" s="49">
        <v>46036</v>
      </c>
      <c r="U120" s="52" t="s">
        <v>379</v>
      </c>
      <c r="V120" s="51" t="s">
        <v>61</v>
      </c>
      <c r="W120" s="143"/>
      <c r="X120" s="138"/>
      <c r="Y120" s="149"/>
      <c r="Z120" s="138">
        <v>46026</v>
      </c>
      <c r="AA120" s="189"/>
      <c r="AB120" s="155"/>
      <c r="AC120" s="5"/>
    </row>
    <row r="121" spans="2:29" s="15" customFormat="1" ht="36.75" customHeight="1" x14ac:dyDescent="0.35">
      <c r="B121" s="43"/>
      <c r="C121" s="48" t="s">
        <v>652</v>
      </c>
      <c r="D121" s="44" t="s">
        <v>65</v>
      </c>
      <c r="E121" s="43" t="s">
        <v>58</v>
      </c>
      <c r="F121" s="44" t="s">
        <v>278</v>
      </c>
      <c r="G121" s="43"/>
      <c r="H121" s="43"/>
      <c r="I121" s="43"/>
      <c r="J121" s="19">
        <f>M121*8</f>
        <v>332.32</v>
      </c>
      <c r="K121" s="19">
        <f>N121*4.4</f>
        <v>18.612000000000002</v>
      </c>
      <c r="L121" s="19">
        <f>SUM(J121:K121)</f>
        <v>350.93200000000002</v>
      </c>
      <c r="M121" s="45">
        <v>41.54</v>
      </c>
      <c r="N121" s="45">
        <v>4.2300000000000004</v>
      </c>
      <c r="O121" s="45">
        <v>250.46</v>
      </c>
      <c r="P121" s="45">
        <v>1909</v>
      </c>
      <c r="Q121" s="61">
        <v>0.86599999999999999</v>
      </c>
      <c r="R121" s="514"/>
      <c r="S121" s="514"/>
      <c r="T121" s="49">
        <v>46005</v>
      </c>
      <c r="U121" s="52" t="s">
        <v>379</v>
      </c>
      <c r="V121" s="51" t="s">
        <v>61</v>
      </c>
      <c r="W121" s="143"/>
      <c r="X121" s="138"/>
      <c r="Y121" s="149"/>
      <c r="Z121" s="138">
        <v>46006</v>
      </c>
      <c r="AA121" s="189"/>
      <c r="AB121" s="155"/>
      <c r="AC121" s="5"/>
    </row>
    <row r="122" spans="2:29" s="15" customFormat="1" ht="36.75" customHeight="1" x14ac:dyDescent="0.35">
      <c r="B122" s="44"/>
      <c r="C122" s="48" t="s">
        <v>146</v>
      </c>
      <c r="D122" s="44" t="s">
        <v>126</v>
      </c>
      <c r="E122" s="44" t="s">
        <v>74</v>
      </c>
      <c r="F122" s="44" t="s">
        <v>278</v>
      </c>
      <c r="G122" s="44" t="s">
        <v>878</v>
      </c>
      <c r="H122" s="44" t="s">
        <v>901</v>
      </c>
      <c r="I122" s="44" t="s">
        <v>878</v>
      </c>
      <c r="J122" s="19">
        <v>562</v>
      </c>
      <c r="K122" s="19">
        <v>26</v>
      </c>
      <c r="L122" s="19">
        <v>588</v>
      </c>
      <c r="M122" s="19">
        <v>70.22</v>
      </c>
      <c r="N122" s="19">
        <v>5.81</v>
      </c>
      <c r="O122" s="19">
        <v>352.73</v>
      </c>
      <c r="P122" s="19">
        <v>3400</v>
      </c>
      <c r="Q122" s="19">
        <v>1.7680549999999999</v>
      </c>
      <c r="R122" s="495">
        <v>1595805.5120649999</v>
      </c>
      <c r="S122" s="495"/>
      <c r="T122" s="49">
        <v>45627</v>
      </c>
      <c r="U122" s="50" t="s">
        <v>118</v>
      </c>
      <c r="V122" s="18" t="s">
        <v>61</v>
      </c>
      <c r="W122" s="183">
        <v>45629</v>
      </c>
      <c r="X122" s="51">
        <v>45632</v>
      </c>
      <c r="Y122" s="195">
        <v>45640</v>
      </c>
      <c r="Z122" s="51">
        <v>45642</v>
      </c>
      <c r="AA122" s="166"/>
      <c r="AB122" s="154"/>
      <c r="AC122" s="5"/>
    </row>
    <row r="123" spans="2:29" s="15" customFormat="1" ht="36.75" customHeight="1" x14ac:dyDescent="0.35">
      <c r="B123" s="44"/>
      <c r="C123" s="48" t="s">
        <v>557</v>
      </c>
      <c r="D123" s="44" t="s">
        <v>558</v>
      </c>
      <c r="E123" s="44" t="s">
        <v>58</v>
      </c>
      <c r="F123" s="44" t="s">
        <v>278</v>
      </c>
      <c r="G123" s="44" t="s">
        <v>878</v>
      </c>
      <c r="H123" s="44" t="s">
        <v>901</v>
      </c>
      <c r="I123" s="44"/>
      <c r="J123" s="19">
        <f>M123*8</f>
        <v>387.88</v>
      </c>
      <c r="K123" s="19">
        <f>N123*4.4</f>
        <v>19.932000000000002</v>
      </c>
      <c r="L123" s="19">
        <f>SUM(J123:K123)</f>
        <v>407.81200000000001</v>
      </c>
      <c r="M123" s="19">
        <v>48.484999999999999</v>
      </c>
      <c r="N123" s="19">
        <v>4.53</v>
      </c>
      <c r="O123" s="19">
        <v>269.79500000000002</v>
      </c>
      <c r="P123" s="19">
        <v>3205.12</v>
      </c>
      <c r="Q123" s="19">
        <v>0.95699999999999996</v>
      </c>
      <c r="R123" s="55"/>
      <c r="S123" s="55"/>
      <c r="T123" s="49">
        <v>45944</v>
      </c>
      <c r="U123" s="50" t="s">
        <v>548</v>
      </c>
      <c r="V123" s="51" t="s">
        <v>61</v>
      </c>
      <c r="W123" s="143"/>
      <c r="X123" s="138"/>
      <c r="Y123" s="149"/>
      <c r="Z123" s="510">
        <v>45935</v>
      </c>
      <c r="AA123" s="189"/>
      <c r="AB123" s="155"/>
      <c r="AC123" s="5"/>
    </row>
    <row r="124" spans="2:29" s="15" customFormat="1" ht="36.75" customHeight="1" x14ac:dyDescent="0.35">
      <c r="B124" s="44"/>
      <c r="C124" s="48" t="s">
        <v>147</v>
      </c>
      <c r="D124" s="44" t="s">
        <v>79</v>
      </c>
      <c r="E124" s="44" t="s">
        <v>74</v>
      </c>
      <c r="F124" s="44" t="s">
        <v>278</v>
      </c>
      <c r="G124" s="44" t="s">
        <v>878</v>
      </c>
      <c r="H124" s="44" t="s">
        <v>901</v>
      </c>
      <c r="I124" s="44" t="s">
        <v>878</v>
      </c>
      <c r="J124" s="19">
        <v>221</v>
      </c>
      <c r="K124" s="19">
        <v>12</v>
      </c>
      <c r="L124" s="19">
        <v>233</v>
      </c>
      <c r="M124" s="19">
        <v>27.61</v>
      </c>
      <c r="N124" s="19">
        <v>2.61</v>
      </c>
      <c r="O124" s="19">
        <v>146.96</v>
      </c>
      <c r="P124" s="19">
        <v>1450</v>
      </c>
      <c r="Q124" s="19">
        <v>0.86627600000000005</v>
      </c>
      <c r="R124" s="495">
        <v>650458.11210799997</v>
      </c>
      <c r="S124" s="495"/>
      <c r="T124" s="49">
        <v>45658</v>
      </c>
      <c r="U124" s="50" t="s">
        <v>118</v>
      </c>
      <c r="V124" s="18" t="s">
        <v>61</v>
      </c>
      <c r="W124" s="183">
        <v>45666</v>
      </c>
      <c r="X124" s="51">
        <v>45674</v>
      </c>
      <c r="Y124" s="195">
        <v>45675</v>
      </c>
      <c r="Z124" s="51">
        <v>45675</v>
      </c>
      <c r="AA124" s="180"/>
      <c r="AB124" s="156"/>
    </row>
    <row r="125" spans="2:29" s="15" customFormat="1" ht="36.75" customHeight="1" x14ac:dyDescent="0.35">
      <c r="B125" s="44"/>
      <c r="C125" s="48" t="s">
        <v>214</v>
      </c>
      <c r="D125" s="44" t="s">
        <v>77</v>
      </c>
      <c r="E125" s="44" t="s">
        <v>74</v>
      </c>
      <c r="F125" s="44" t="s">
        <v>278</v>
      </c>
      <c r="G125" s="44" t="s">
        <v>878</v>
      </c>
      <c r="H125" s="44" t="s">
        <v>901</v>
      </c>
      <c r="I125" s="44" t="s">
        <v>878</v>
      </c>
      <c r="J125" s="19">
        <v>252</v>
      </c>
      <c r="K125" s="19">
        <v>13</v>
      </c>
      <c r="L125" s="19">
        <v>265</v>
      </c>
      <c r="M125" s="19">
        <v>31.4</v>
      </c>
      <c r="N125" s="19">
        <v>2.89</v>
      </c>
      <c r="O125" s="19">
        <v>164.7</v>
      </c>
      <c r="P125" s="19">
        <v>1802</v>
      </c>
      <c r="Q125" s="19">
        <v>0.86627600000000005</v>
      </c>
      <c r="R125" s="495">
        <v>752440.09410799993</v>
      </c>
      <c r="S125" s="495"/>
      <c r="T125" s="49">
        <v>45658</v>
      </c>
      <c r="U125" s="50" t="s">
        <v>118</v>
      </c>
      <c r="V125" s="18" t="s">
        <v>61</v>
      </c>
      <c r="W125" s="183">
        <v>45668</v>
      </c>
      <c r="X125" s="51">
        <v>45673</v>
      </c>
      <c r="Y125" s="195">
        <v>45677</v>
      </c>
      <c r="Z125" s="51">
        <v>45677</v>
      </c>
      <c r="AA125" s="187"/>
      <c r="AB125" s="156"/>
    </row>
    <row r="126" spans="2:29" s="15" customFormat="1" ht="36.75" customHeight="1" x14ac:dyDescent="0.35">
      <c r="B126" s="44"/>
      <c r="C126" s="48" t="s">
        <v>148</v>
      </c>
      <c r="D126" s="44" t="s">
        <v>57</v>
      </c>
      <c r="E126" s="44" t="s">
        <v>74</v>
      </c>
      <c r="F126" s="44" t="s">
        <v>278</v>
      </c>
      <c r="G126" s="44" t="s">
        <v>878</v>
      </c>
      <c r="H126" s="44" t="s">
        <v>901</v>
      </c>
      <c r="I126" s="44" t="s">
        <v>878</v>
      </c>
      <c r="J126" s="19">
        <v>252</v>
      </c>
      <c r="K126" s="19">
        <v>13</v>
      </c>
      <c r="L126" s="19">
        <v>265</v>
      </c>
      <c r="M126" s="19">
        <v>31.4</v>
      </c>
      <c r="N126" s="19">
        <v>2.89</v>
      </c>
      <c r="O126" s="19">
        <v>164.7</v>
      </c>
      <c r="P126" s="19">
        <v>1802</v>
      </c>
      <c r="Q126" s="19">
        <v>0.86627600000000005</v>
      </c>
      <c r="R126" s="495">
        <v>752440.09410799993</v>
      </c>
      <c r="S126" s="495"/>
      <c r="T126" s="49">
        <v>45627</v>
      </c>
      <c r="U126" s="50" t="s">
        <v>118</v>
      </c>
      <c r="V126" s="18" t="s">
        <v>61</v>
      </c>
      <c r="W126" s="183">
        <v>45638</v>
      </c>
      <c r="X126" s="51">
        <v>45640</v>
      </c>
      <c r="Y126" s="195">
        <v>45643</v>
      </c>
      <c r="Z126" s="51">
        <v>45643</v>
      </c>
      <c r="AA126" s="166"/>
      <c r="AB126" s="154">
        <v>3</v>
      </c>
      <c r="AC126" s="5"/>
    </row>
    <row r="127" spans="2:29" s="15" customFormat="1" ht="36.75" customHeight="1" x14ac:dyDescent="0.35">
      <c r="B127" s="44"/>
      <c r="C127" s="48" t="s">
        <v>180</v>
      </c>
      <c r="D127" s="44" t="s">
        <v>181</v>
      </c>
      <c r="E127" s="44" t="s">
        <v>74</v>
      </c>
      <c r="F127" s="44" t="s">
        <v>278</v>
      </c>
      <c r="G127" s="44" t="s">
        <v>878</v>
      </c>
      <c r="H127" s="44" t="s">
        <v>901</v>
      </c>
      <c r="I127" s="44" t="s">
        <v>878</v>
      </c>
      <c r="J127" s="19">
        <v>741</v>
      </c>
      <c r="K127" s="19">
        <v>40</v>
      </c>
      <c r="L127" s="19">
        <v>781</v>
      </c>
      <c r="M127" s="19">
        <v>92.53</v>
      </c>
      <c r="N127" s="19">
        <v>9.0299999999999994</v>
      </c>
      <c r="O127" s="19">
        <v>564</v>
      </c>
      <c r="P127" s="19">
        <v>8669</v>
      </c>
      <c r="Q127" s="19">
        <v>2.4950000000000001</v>
      </c>
      <c r="R127" s="495">
        <v>2635411.7904490004</v>
      </c>
      <c r="S127" s="495"/>
      <c r="T127" s="49">
        <v>45627</v>
      </c>
      <c r="U127" s="50" t="s">
        <v>118</v>
      </c>
      <c r="V127" s="18" t="s">
        <v>61</v>
      </c>
      <c r="W127" s="146">
        <v>45645</v>
      </c>
      <c r="X127" s="46">
        <v>45647</v>
      </c>
      <c r="Y127" s="148">
        <v>45651</v>
      </c>
      <c r="Z127" s="51">
        <v>45655</v>
      </c>
      <c r="AA127" s="189"/>
      <c r="AB127" s="154">
        <v>4</v>
      </c>
      <c r="AC127" s="5"/>
    </row>
    <row r="128" spans="2:29" s="15" customFormat="1" ht="36.75" customHeight="1" x14ac:dyDescent="0.35">
      <c r="B128" s="44"/>
      <c r="C128" s="48" t="s">
        <v>152</v>
      </c>
      <c r="D128" s="44" t="s">
        <v>65</v>
      </c>
      <c r="E128" s="44" t="s">
        <v>74</v>
      </c>
      <c r="F128" s="44" t="s">
        <v>278</v>
      </c>
      <c r="G128" s="44" t="s">
        <v>878</v>
      </c>
      <c r="H128" s="44" t="s">
        <v>901</v>
      </c>
      <c r="I128" s="44"/>
      <c r="J128" s="19">
        <v>221</v>
      </c>
      <c r="K128" s="19">
        <v>12</v>
      </c>
      <c r="L128" s="19">
        <v>233</v>
      </c>
      <c r="M128" s="19">
        <v>27.61</v>
      </c>
      <c r="N128" s="19">
        <v>2.61</v>
      </c>
      <c r="O128" s="19">
        <v>146.96</v>
      </c>
      <c r="P128" s="19">
        <v>1450</v>
      </c>
      <c r="Q128" s="19">
        <v>0.86627600000000005</v>
      </c>
      <c r="R128" s="495">
        <v>650458.11210799997</v>
      </c>
      <c r="S128" s="495"/>
      <c r="T128" s="49">
        <v>45627</v>
      </c>
      <c r="U128" s="50" t="s">
        <v>82</v>
      </c>
      <c r="V128" s="18" t="s">
        <v>61</v>
      </c>
      <c r="W128" s="183">
        <v>45629</v>
      </c>
      <c r="X128" s="51">
        <v>45640</v>
      </c>
      <c r="Y128" s="195">
        <v>45644</v>
      </c>
      <c r="Z128" s="51">
        <v>45646</v>
      </c>
      <c r="AA128" s="189"/>
      <c r="AB128" s="154"/>
      <c r="AC128" s="5"/>
    </row>
    <row r="129" spans="2:29" s="15" customFormat="1" ht="36.75" customHeight="1" x14ac:dyDescent="0.35">
      <c r="B129" s="44"/>
      <c r="C129" s="48" t="s">
        <v>153</v>
      </c>
      <c r="D129" s="44" t="s">
        <v>65</v>
      </c>
      <c r="E129" s="44" t="s">
        <v>74</v>
      </c>
      <c r="F129" s="44" t="s">
        <v>278</v>
      </c>
      <c r="G129" s="44" t="s">
        <v>878</v>
      </c>
      <c r="H129" s="44" t="s">
        <v>901</v>
      </c>
      <c r="I129" s="44"/>
      <c r="J129" s="19">
        <v>221</v>
      </c>
      <c r="K129" s="19">
        <v>12</v>
      </c>
      <c r="L129" s="19">
        <v>233</v>
      </c>
      <c r="M129" s="19">
        <v>27.61</v>
      </c>
      <c r="N129" s="19">
        <v>2.61</v>
      </c>
      <c r="O129" s="19">
        <v>146.96</v>
      </c>
      <c r="P129" s="19">
        <v>1450</v>
      </c>
      <c r="Q129" s="19">
        <v>0.86627600000000005</v>
      </c>
      <c r="R129" s="495">
        <v>650458.11210799997</v>
      </c>
      <c r="S129" s="495"/>
      <c r="T129" s="49">
        <v>45627</v>
      </c>
      <c r="U129" s="50" t="s">
        <v>82</v>
      </c>
      <c r="V129" s="18" t="s">
        <v>61</v>
      </c>
      <c r="W129" s="183">
        <v>45629</v>
      </c>
      <c r="X129" s="51">
        <v>45637</v>
      </c>
      <c r="Y129" s="195">
        <v>45639</v>
      </c>
      <c r="Z129" s="51">
        <v>45641</v>
      </c>
      <c r="AA129" s="187"/>
      <c r="AB129" s="155">
        <v>3</v>
      </c>
      <c r="AC129" s="5"/>
    </row>
    <row r="130" spans="2:29" s="15" customFormat="1" ht="36.75" customHeight="1" x14ac:dyDescent="0.35">
      <c r="B130" s="44"/>
      <c r="C130" s="48" t="s">
        <v>154</v>
      </c>
      <c r="D130" s="44" t="s">
        <v>63</v>
      </c>
      <c r="E130" s="44" t="s">
        <v>101</v>
      </c>
      <c r="F130" s="44" t="s">
        <v>278</v>
      </c>
      <c r="G130" s="44"/>
      <c r="H130" s="44" t="s">
        <v>894</v>
      </c>
      <c r="I130" s="44"/>
      <c r="J130" s="19">
        <v>268</v>
      </c>
      <c r="K130" s="19">
        <v>14</v>
      </c>
      <c r="L130" s="19">
        <v>282</v>
      </c>
      <c r="M130" s="19">
        <v>33.42</v>
      </c>
      <c r="N130" s="19">
        <v>3.15</v>
      </c>
      <c r="O130" s="19">
        <v>255.26</v>
      </c>
      <c r="P130" s="19">
        <v>1904</v>
      </c>
      <c r="Q130" s="19">
        <v>0.86627600000000005</v>
      </c>
      <c r="R130" s="495">
        <v>745277.51610799995</v>
      </c>
      <c r="S130" s="495"/>
      <c r="T130" s="49">
        <v>45627</v>
      </c>
      <c r="U130" s="50" t="s">
        <v>82</v>
      </c>
      <c r="V130" s="18" t="s">
        <v>61</v>
      </c>
      <c r="W130" s="183">
        <v>45629</v>
      </c>
      <c r="X130" s="51">
        <v>45631</v>
      </c>
      <c r="Y130" s="195">
        <v>45633</v>
      </c>
      <c r="Z130" s="51">
        <v>45636</v>
      </c>
      <c r="AA130" s="189"/>
      <c r="AB130" s="154">
        <v>3</v>
      </c>
      <c r="AC130" s="5"/>
    </row>
    <row r="131" spans="2:29" s="15" customFormat="1" ht="36.75" customHeight="1" x14ac:dyDescent="0.35">
      <c r="B131" s="44"/>
      <c r="C131" s="48" t="s">
        <v>227</v>
      </c>
      <c r="D131" s="44" t="s">
        <v>228</v>
      </c>
      <c r="E131" s="44" t="s">
        <v>74</v>
      </c>
      <c r="F131" s="44" t="s">
        <v>278</v>
      </c>
      <c r="G131" s="44" t="s">
        <v>878</v>
      </c>
      <c r="H131" s="44" t="s">
        <v>901</v>
      </c>
      <c r="I131" s="44" t="s">
        <v>878</v>
      </c>
      <c r="J131" s="19">
        <v>772</v>
      </c>
      <c r="K131" s="19">
        <v>34</v>
      </c>
      <c r="L131" s="19">
        <v>806</v>
      </c>
      <c r="M131" s="44">
        <v>96.5</v>
      </c>
      <c r="N131" s="44">
        <v>7.54</v>
      </c>
      <c r="O131" s="44">
        <v>466</v>
      </c>
      <c r="P131" s="44">
        <v>4756</v>
      </c>
      <c r="Q131" s="19">
        <v>2.348757</v>
      </c>
      <c r="R131" s="495">
        <v>2183199.4487310001</v>
      </c>
      <c r="S131" s="495"/>
      <c r="T131" s="49">
        <v>45658</v>
      </c>
      <c r="U131" s="50" t="s">
        <v>118</v>
      </c>
      <c r="V131" s="18" t="s">
        <v>61</v>
      </c>
      <c r="W131" s="146">
        <v>45681</v>
      </c>
      <c r="X131" s="46">
        <v>45684</v>
      </c>
      <c r="Y131" s="148">
        <v>45686</v>
      </c>
      <c r="Z131" s="51">
        <v>45688</v>
      </c>
      <c r="AA131" s="189"/>
      <c r="AB131" s="155"/>
      <c r="AC131" s="5"/>
    </row>
    <row r="132" spans="2:29" ht="29.25" customHeight="1" x14ac:dyDescent="0.35">
      <c r="B132" s="43"/>
      <c r="C132" s="551" t="s">
        <v>658</v>
      </c>
      <c r="D132" s="43" t="s">
        <v>181</v>
      </c>
      <c r="E132" s="43" t="s">
        <v>74</v>
      </c>
      <c r="F132" s="44" t="s">
        <v>278</v>
      </c>
      <c r="G132" s="43"/>
      <c r="H132" s="43"/>
      <c r="I132" s="43"/>
      <c r="J132" s="19">
        <f>M132*8</f>
        <v>740.24</v>
      </c>
      <c r="K132" s="19">
        <f>N132*4.4</f>
        <v>39.731999999999999</v>
      </c>
      <c r="L132" s="19">
        <f>SUM(J132:K132)</f>
        <v>779.97199999999998</v>
      </c>
      <c r="M132" s="45">
        <v>92.53</v>
      </c>
      <c r="N132" s="45">
        <v>9.0299999999999994</v>
      </c>
      <c r="O132" s="45">
        <v>564</v>
      </c>
      <c r="P132" s="45">
        <v>8669</v>
      </c>
      <c r="Q132" s="61">
        <v>2.4950000000000001</v>
      </c>
      <c r="R132" s="514"/>
      <c r="S132" s="514"/>
      <c r="T132" s="49">
        <v>46005</v>
      </c>
      <c r="U132" s="50" t="s">
        <v>60</v>
      </c>
      <c r="V132" s="47" t="s">
        <v>61</v>
      </c>
      <c r="W132" s="143"/>
      <c r="X132" s="138"/>
      <c r="Y132" s="149"/>
      <c r="Z132" s="138">
        <v>46014</v>
      </c>
      <c r="AA132" s="189"/>
      <c r="AB132" s="155"/>
    </row>
    <row r="133" spans="2:29" ht="29.25" customHeight="1" x14ac:dyDescent="0.35">
      <c r="B133" s="44">
        <v>16</v>
      </c>
      <c r="C133" s="48" t="s">
        <v>239</v>
      </c>
      <c r="D133" s="44" t="s">
        <v>65</v>
      </c>
      <c r="E133" s="44" t="s">
        <v>74</v>
      </c>
      <c r="F133" s="44" t="s">
        <v>278</v>
      </c>
      <c r="G133" s="44"/>
      <c r="H133" s="44"/>
      <c r="I133" s="44"/>
      <c r="J133" s="19">
        <v>221</v>
      </c>
      <c r="K133" s="19">
        <v>12</v>
      </c>
      <c r="L133" s="19">
        <v>233</v>
      </c>
      <c r="M133" s="19">
        <v>27.61</v>
      </c>
      <c r="N133" s="19">
        <v>2.61</v>
      </c>
      <c r="O133" s="19">
        <v>146.96</v>
      </c>
      <c r="P133" s="19">
        <v>1450</v>
      </c>
      <c r="Q133" s="19">
        <v>0.86627600000000005</v>
      </c>
      <c r="R133" s="495">
        <v>650458.11210799997</v>
      </c>
      <c r="S133" s="495"/>
      <c r="T133" s="49">
        <v>45689</v>
      </c>
      <c r="U133" s="50" t="s">
        <v>118</v>
      </c>
      <c r="V133" s="18" t="s">
        <v>61</v>
      </c>
      <c r="W133" s="146">
        <v>45695</v>
      </c>
      <c r="X133" s="46">
        <v>45697</v>
      </c>
      <c r="Y133" s="148">
        <v>45699</v>
      </c>
      <c r="Z133" s="51">
        <v>45699</v>
      </c>
      <c r="AA133" s="188"/>
      <c r="AB133" s="155"/>
    </row>
    <row r="134" spans="2:29" ht="29.25" customHeight="1" x14ac:dyDescent="0.35">
      <c r="B134" s="44">
        <v>17</v>
      </c>
      <c r="C134" s="48" t="s">
        <v>240</v>
      </c>
      <c r="D134" s="44" t="s">
        <v>65</v>
      </c>
      <c r="E134" s="44" t="s">
        <v>74</v>
      </c>
      <c r="F134" s="44" t="s">
        <v>278</v>
      </c>
      <c r="G134" s="44"/>
      <c r="H134" s="44"/>
      <c r="I134" s="44"/>
      <c r="J134" s="19">
        <v>221</v>
      </c>
      <c r="K134" s="19">
        <v>12</v>
      </c>
      <c r="L134" s="19">
        <v>233</v>
      </c>
      <c r="M134" s="19">
        <v>27.61</v>
      </c>
      <c r="N134" s="19">
        <v>2.61</v>
      </c>
      <c r="O134" s="19">
        <v>146.96</v>
      </c>
      <c r="P134" s="19">
        <v>1450</v>
      </c>
      <c r="Q134" s="19">
        <v>0.86627600000000005</v>
      </c>
      <c r="R134" s="495">
        <v>650458.11210799997</v>
      </c>
      <c r="S134" s="495"/>
      <c r="T134" s="49">
        <v>45689</v>
      </c>
      <c r="U134" s="50" t="s">
        <v>118</v>
      </c>
      <c r="V134" s="18" t="s">
        <v>61</v>
      </c>
      <c r="W134" s="146">
        <v>45691</v>
      </c>
      <c r="X134" s="46">
        <v>45696</v>
      </c>
      <c r="Y134" s="148">
        <v>45698</v>
      </c>
      <c r="Z134" s="51">
        <v>45698</v>
      </c>
      <c r="AA134" s="188"/>
      <c r="AB134" s="155"/>
    </row>
    <row r="135" spans="2:29" ht="29.25" customHeight="1" x14ac:dyDescent="0.35">
      <c r="B135" s="44">
        <v>15</v>
      </c>
      <c r="C135" s="48" t="s">
        <v>238</v>
      </c>
      <c r="D135" s="44" t="s">
        <v>65</v>
      </c>
      <c r="E135" s="44" t="s">
        <v>58</v>
      </c>
      <c r="F135" s="44" t="s">
        <v>278</v>
      </c>
      <c r="G135" s="44"/>
      <c r="H135" s="44"/>
      <c r="I135" s="44"/>
      <c r="J135" s="19">
        <v>333</v>
      </c>
      <c r="K135" s="19">
        <v>19</v>
      </c>
      <c r="L135" s="19">
        <v>352</v>
      </c>
      <c r="M135" s="19">
        <v>41.54</v>
      </c>
      <c r="N135" s="19">
        <v>4.2300000000000004</v>
      </c>
      <c r="O135" s="19">
        <v>250.46</v>
      </c>
      <c r="P135" s="19">
        <v>1909</v>
      </c>
      <c r="Q135" s="19">
        <v>0.86627600000000005</v>
      </c>
      <c r="R135" s="495">
        <v>984923.63610800006</v>
      </c>
      <c r="S135" s="495"/>
      <c r="T135" s="49">
        <v>45689</v>
      </c>
      <c r="U135" s="50" t="s">
        <v>118</v>
      </c>
      <c r="V135" s="18" t="s">
        <v>61</v>
      </c>
      <c r="W135" s="146">
        <v>45659</v>
      </c>
      <c r="X135" s="46">
        <v>45690</v>
      </c>
      <c r="Y135" s="148">
        <v>45694</v>
      </c>
      <c r="Z135" s="51">
        <v>45694</v>
      </c>
      <c r="AA135" s="189"/>
      <c r="AB135" s="155"/>
    </row>
    <row r="136" spans="2:29" ht="29.25" customHeight="1" x14ac:dyDescent="0.35">
      <c r="B136" s="44">
        <v>18</v>
      </c>
      <c r="C136" s="48" t="s">
        <v>241</v>
      </c>
      <c r="D136" s="44" t="s">
        <v>126</v>
      </c>
      <c r="E136" s="44" t="s">
        <v>58</v>
      </c>
      <c r="F136" s="44" t="s">
        <v>278</v>
      </c>
      <c r="G136" s="44" t="s">
        <v>878</v>
      </c>
      <c r="H136" s="44" t="s">
        <v>901</v>
      </c>
      <c r="I136" s="44"/>
      <c r="J136" s="19">
        <v>805</v>
      </c>
      <c r="K136" s="19">
        <v>39</v>
      </c>
      <c r="L136" s="19">
        <v>844</v>
      </c>
      <c r="M136" s="19">
        <v>100.6</v>
      </c>
      <c r="N136" s="19">
        <v>8.84</v>
      </c>
      <c r="O136" s="19">
        <v>552.01</v>
      </c>
      <c r="P136" s="19">
        <v>5686.38</v>
      </c>
      <c r="Q136" s="19">
        <v>1.768</v>
      </c>
      <c r="R136" s="495">
        <v>2438641.2023449992</v>
      </c>
      <c r="S136" s="495"/>
      <c r="T136" s="49">
        <v>45689</v>
      </c>
      <c r="U136" s="50" t="s">
        <v>118</v>
      </c>
      <c r="V136" s="18" t="s">
        <v>61</v>
      </c>
      <c r="W136" s="146">
        <v>45696</v>
      </c>
      <c r="X136" s="46">
        <v>45700</v>
      </c>
      <c r="Y136" s="148">
        <v>45700</v>
      </c>
      <c r="Z136" s="51">
        <v>45702</v>
      </c>
      <c r="AA136" s="188"/>
      <c r="AB136" s="155"/>
    </row>
    <row r="137" spans="2:29" ht="29.25" customHeight="1" x14ac:dyDescent="0.35">
      <c r="B137" s="44"/>
      <c r="C137" s="48" t="s">
        <v>208</v>
      </c>
      <c r="D137" s="44" t="s">
        <v>65</v>
      </c>
      <c r="E137" s="44" t="s">
        <v>58</v>
      </c>
      <c r="F137" s="44" t="s">
        <v>278</v>
      </c>
      <c r="G137" s="44" t="s">
        <v>878</v>
      </c>
      <c r="H137" s="44" t="s">
        <v>901</v>
      </c>
      <c r="I137" s="44"/>
      <c r="J137" s="19">
        <v>333</v>
      </c>
      <c r="K137" s="19">
        <v>19</v>
      </c>
      <c r="L137" s="19">
        <v>352</v>
      </c>
      <c r="M137" s="19">
        <v>41.54</v>
      </c>
      <c r="N137" s="19">
        <v>4.2300000000000004</v>
      </c>
      <c r="O137" s="19">
        <v>250.46</v>
      </c>
      <c r="P137" s="19">
        <v>1909</v>
      </c>
      <c r="Q137" s="19">
        <v>0.86627600000000005</v>
      </c>
      <c r="R137" s="495">
        <v>984923.63610800006</v>
      </c>
      <c r="S137" s="495"/>
      <c r="T137" s="49">
        <v>45658</v>
      </c>
      <c r="U137" s="50" t="s">
        <v>118</v>
      </c>
      <c r="V137" s="18" t="s">
        <v>61</v>
      </c>
      <c r="W137" s="183">
        <v>45685</v>
      </c>
      <c r="X137" s="51">
        <v>45687</v>
      </c>
      <c r="Y137" s="195">
        <v>45688</v>
      </c>
      <c r="Z137" s="51">
        <v>45688</v>
      </c>
      <c r="AA137" s="190"/>
      <c r="AB137" s="156"/>
      <c r="AC137" s="15"/>
    </row>
    <row r="138" spans="2:29" ht="29.25" customHeight="1" x14ac:dyDescent="0.35">
      <c r="B138" s="44">
        <v>5</v>
      </c>
      <c r="C138" s="48" t="s">
        <v>213</v>
      </c>
      <c r="D138" s="44" t="s">
        <v>68</v>
      </c>
      <c r="E138" s="44" t="s">
        <v>58</v>
      </c>
      <c r="F138" s="44" t="s">
        <v>278</v>
      </c>
      <c r="G138" s="44"/>
      <c r="H138" s="44"/>
      <c r="I138" s="44"/>
      <c r="J138" s="19">
        <v>333</v>
      </c>
      <c r="K138" s="19">
        <v>19</v>
      </c>
      <c r="L138" s="19">
        <v>352</v>
      </c>
      <c r="M138" s="19">
        <v>41.54</v>
      </c>
      <c r="N138" s="19">
        <v>4.2300000000000004</v>
      </c>
      <c r="O138" s="19">
        <v>250.46</v>
      </c>
      <c r="P138" s="19">
        <v>1909</v>
      </c>
      <c r="Q138" s="19">
        <v>0.86627600000000005</v>
      </c>
      <c r="R138" s="495">
        <v>984923.63610800006</v>
      </c>
      <c r="S138" s="495"/>
      <c r="T138" s="49">
        <v>45689</v>
      </c>
      <c r="U138" s="50" t="s">
        <v>118</v>
      </c>
      <c r="V138" s="56" t="s">
        <v>61</v>
      </c>
      <c r="W138" s="183">
        <v>45690</v>
      </c>
      <c r="X138" s="51">
        <v>45695</v>
      </c>
      <c r="Y138" s="195">
        <v>45696</v>
      </c>
      <c r="Z138" s="51">
        <v>45697</v>
      </c>
      <c r="AA138" s="188"/>
      <c r="AB138" s="156"/>
      <c r="AC138" s="15"/>
    </row>
    <row r="139" spans="2:29" ht="29.25" customHeight="1" x14ac:dyDescent="0.35">
      <c r="B139" s="44"/>
      <c r="C139" s="48" t="s">
        <v>209</v>
      </c>
      <c r="D139" s="44" t="s">
        <v>210</v>
      </c>
      <c r="E139" s="44" t="s">
        <v>58</v>
      </c>
      <c r="F139" s="44" t="s">
        <v>278</v>
      </c>
      <c r="G139" s="44" t="s">
        <v>878</v>
      </c>
      <c r="H139" s="44" t="s">
        <v>901</v>
      </c>
      <c r="I139" s="44"/>
      <c r="J139" s="19">
        <v>1212</v>
      </c>
      <c r="K139" s="19">
        <v>60</v>
      </c>
      <c r="L139" s="19">
        <v>1272</v>
      </c>
      <c r="M139" s="19">
        <v>151.38</v>
      </c>
      <c r="N139" s="19">
        <v>13.48</v>
      </c>
      <c r="O139" s="19">
        <v>860.33</v>
      </c>
      <c r="P139" s="19">
        <v>12577</v>
      </c>
      <c r="Q139" s="19">
        <v>2.4947030000000003</v>
      </c>
      <c r="R139" s="495">
        <v>4121357.0384490001</v>
      </c>
      <c r="S139" s="495"/>
      <c r="T139" s="49">
        <v>45658</v>
      </c>
      <c r="U139" s="50" t="s">
        <v>118</v>
      </c>
      <c r="V139" s="18" t="s">
        <v>61</v>
      </c>
      <c r="W139" s="183">
        <v>45662</v>
      </c>
      <c r="X139" s="51">
        <v>45673</v>
      </c>
      <c r="Y139" s="195">
        <v>45669</v>
      </c>
      <c r="Z139" s="51">
        <v>45674</v>
      </c>
      <c r="AA139" s="166"/>
      <c r="AB139" s="156"/>
      <c r="AC139" s="15"/>
    </row>
    <row r="140" spans="2:29" ht="29.25" customHeight="1" x14ac:dyDescent="0.35">
      <c r="B140" s="44"/>
      <c r="C140" s="48" t="s">
        <v>429</v>
      </c>
      <c r="D140" s="44" t="s">
        <v>197</v>
      </c>
      <c r="E140" s="44" t="s">
        <v>101</v>
      </c>
      <c r="F140" s="44" t="s">
        <v>278</v>
      </c>
      <c r="G140" s="44"/>
      <c r="H140" s="44"/>
      <c r="I140" s="44"/>
      <c r="J140" s="19">
        <f>M140*8</f>
        <v>1145.1199999999999</v>
      </c>
      <c r="K140" s="19">
        <f>N140*4.4</f>
        <v>57.024000000000008</v>
      </c>
      <c r="L140" s="19">
        <f>SUBTOTAL(9,J140:K140)</f>
        <v>1202.144</v>
      </c>
      <c r="M140" s="44">
        <v>143.13999999999999</v>
      </c>
      <c r="N140" s="44">
        <v>12.96</v>
      </c>
      <c r="O140" s="44">
        <v>976</v>
      </c>
      <c r="P140" s="19">
        <v>12968</v>
      </c>
      <c r="Q140" s="19">
        <v>3.1590180000000001</v>
      </c>
      <c r="R140" s="495">
        <v>3663688.3030939996</v>
      </c>
      <c r="S140" s="495"/>
      <c r="T140" s="563" t="s">
        <v>415</v>
      </c>
      <c r="U140" s="50" t="s">
        <v>60</v>
      </c>
      <c r="V140" s="18" t="s">
        <v>61</v>
      </c>
      <c r="W140" s="143"/>
      <c r="X140" s="138"/>
      <c r="Y140" s="149"/>
      <c r="Z140" s="510">
        <v>45769</v>
      </c>
      <c r="AA140" s="189"/>
      <c r="AB140" s="155"/>
    </row>
    <row r="141" spans="2:29" ht="29.25" customHeight="1" x14ac:dyDescent="0.35">
      <c r="B141" s="44"/>
      <c r="C141" s="48" t="s">
        <v>27</v>
      </c>
      <c r="D141" s="44" t="s">
        <v>181</v>
      </c>
      <c r="E141" s="44" t="s">
        <v>74</v>
      </c>
      <c r="F141" s="44" t="s">
        <v>278</v>
      </c>
      <c r="G141" s="44"/>
      <c r="H141" s="44"/>
      <c r="I141" s="44"/>
      <c r="J141" s="19">
        <v>741</v>
      </c>
      <c r="K141" s="19">
        <v>40</v>
      </c>
      <c r="L141" s="19">
        <v>781</v>
      </c>
      <c r="M141" s="19">
        <v>92.53</v>
      </c>
      <c r="N141" s="19">
        <v>9.0299999999999994</v>
      </c>
      <c r="O141" s="19">
        <v>564</v>
      </c>
      <c r="P141" s="19">
        <v>8669</v>
      </c>
      <c r="Q141" s="19">
        <v>2.4947030000000003</v>
      </c>
      <c r="R141" s="495">
        <v>2635411.7904490004</v>
      </c>
      <c r="S141" s="495"/>
      <c r="T141" s="49">
        <v>45717</v>
      </c>
      <c r="U141" s="50" t="s">
        <v>60</v>
      </c>
      <c r="V141" s="18" t="s">
        <v>61</v>
      </c>
      <c r="W141" s="146">
        <v>45715</v>
      </c>
      <c r="X141" s="46">
        <v>45718</v>
      </c>
      <c r="Y141" s="148">
        <v>45720</v>
      </c>
      <c r="Z141" s="51">
        <v>45721</v>
      </c>
      <c r="AA141" s="189"/>
      <c r="AB141" s="155"/>
    </row>
    <row r="142" spans="2:29" ht="29.25" customHeight="1" x14ac:dyDescent="0.35">
      <c r="B142" s="44">
        <v>19</v>
      </c>
      <c r="C142" s="48" t="s">
        <v>245</v>
      </c>
      <c r="D142" s="44" t="s">
        <v>77</v>
      </c>
      <c r="E142" s="44" t="s">
        <v>74</v>
      </c>
      <c r="F142" s="44" t="s">
        <v>278</v>
      </c>
      <c r="G142" s="44"/>
      <c r="H142" s="44"/>
      <c r="I142" s="44"/>
      <c r="J142" s="19">
        <v>252</v>
      </c>
      <c r="K142" s="19">
        <v>13</v>
      </c>
      <c r="L142" s="19">
        <v>265</v>
      </c>
      <c r="M142" s="19">
        <v>31.4</v>
      </c>
      <c r="N142" s="19">
        <v>2.89</v>
      </c>
      <c r="O142" s="19">
        <v>164.7</v>
      </c>
      <c r="P142" s="19">
        <v>1802</v>
      </c>
      <c r="Q142" s="19">
        <v>0.86627600000000005</v>
      </c>
      <c r="R142" s="495">
        <v>752440.09410799993</v>
      </c>
      <c r="S142" s="495"/>
      <c r="T142" s="49">
        <v>45689</v>
      </c>
      <c r="U142" s="50" t="s">
        <v>60</v>
      </c>
      <c r="V142" s="18" t="s">
        <v>61</v>
      </c>
      <c r="W142" s="146">
        <v>45696</v>
      </c>
      <c r="X142" s="46">
        <v>45698</v>
      </c>
      <c r="Y142" s="148">
        <v>45704</v>
      </c>
      <c r="Z142" s="51">
        <v>45705</v>
      </c>
      <c r="AA142" s="189"/>
      <c r="AB142" s="155"/>
    </row>
    <row r="143" spans="2:29" ht="29.25" customHeight="1" x14ac:dyDescent="0.35">
      <c r="B143" s="44">
        <v>22</v>
      </c>
      <c r="C143" s="48" t="s">
        <v>250</v>
      </c>
      <c r="D143" s="44" t="s">
        <v>57</v>
      </c>
      <c r="E143" s="44" t="s">
        <v>74</v>
      </c>
      <c r="F143" s="44" t="s">
        <v>278</v>
      </c>
      <c r="G143" s="44"/>
      <c r="H143" s="44"/>
      <c r="I143" s="44"/>
      <c r="J143" s="19">
        <v>252</v>
      </c>
      <c r="K143" s="19">
        <v>13</v>
      </c>
      <c r="L143" s="19">
        <v>265</v>
      </c>
      <c r="M143" s="19">
        <v>31.4</v>
      </c>
      <c r="N143" s="19">
        <v>2.89</v>
      </c>
      <c r="O143" s="19">
        <v>164.7</v>
      </c>
      <c r="P143" s="19">
        <v>1802</v>
      </c>
      <c r="Q143" s="19">
        <v>0.86627600000000005</v>
      </c>
      <c r="R143" s="495">
        <v>752440.09410799993</v>
      </c>
      <c r="S143" s="495"/>
      <c r="T143" s="49">
        <v>45689</v>
      </c>
      <c r="U143" s="50" t="s">
        <v>60</v>
      </c>
      <c r="V143" s="18" t="s">
        <v>61</v>
      </c>
      <c r="W143" s="146">
        <v>45698</v>
      </c>
      <c r="X143" s="46">
        <v>45700</v>
      </c>
      <c r="Y143" s="148">
        <v>45706</v>
      </c>
      <c r="Z143" s="51">
        <v>45709</v>
      </c>
      <c r="AA143" s="189"/>
      <c r="AB143" s="155"/>
    </row>
    <row r="144" spans="2:29" ht="29.25" customHeight="1" x14ac:dyDescent="0.35">
      <c r="B144" s="44">
        <v>26</v>
      </c>
      <c r="C144" s="48" t="s">
        <v>258</v>
      </c>
      <c r="D144" s="44" t="s">
        <v>57</v>
      </c>
      <c r="E144" s="44" t="s">
        <v>74</v>
      </c>
      <c r="F144" s="44" t="s">
        <v>278</v>
      </c>
      <c r="G144" s="44"/>
      <c r="H144" s="44"/>
      <c r="I144" s="44"/>
      <c r="J144" s="19">
        <v>252</v>
      </c>
      <c r="K144" s="19">
        <v>13</v>
      </c>
      <c r="L144" s="19">
        <v>265</v>
      </c>
      <c r="M144" s="19">
        <v>31.4</v>
      </c>
      <c r="N144" s="19">
        <v>2.89</v>
      </c>
      <c r="O144" s="19">
        <v>164.7</v>
      </c>
      <c r="P144" s="19">
        <v>1802</v>
      </c>
      <c r="Q144" s="19">
        <v>0.86627600000000005</v>
      </c>
      <c r="R144" s="495">
        <v>752440.09410799993</v>
      </c>
      <c r="S144" s="495"/>
      <c r="T144" s="49">
        <v>45689</v>
      </c>
      <c r="U144" s="50" t="s">
        <v>60</v>
      </c>
      <c r="V144" s="18" t="s">
        <v>61</v>
      </c>
      <c r="W144" s="146">
        <v>45703</v>
      </c>
      <c r="X144" s="46">
        <v>45706</v>
      </c>
      <c r="Y144" s="148">
        <v>45709</v>
      </c>
      <c r="Z144" s="51">
        <v>45710</v>
      </c>
      <c r="AA144" s="189"/>
      <c r="AB144" s="155"/>
    </row>
    <row r="145" spans="2:29" ht="29.25" customHeight="1" x14ac:dyDescent="0.35">
      <c r="B145" s="44"/>
      <c r="C145" s="48" t="s">
        <v>443</v>
      </c>
      <c r="D145" s="44" t="s">
        <v>123</v>
      </c>
      <c r="E145" s="44" t="s">
        <v>74</v>
      </c>
      <c r="F145" s="44" t="s">
        <v>278</v>
      </c>
      <c r="G145" s="44"/>
      <c r="H145" s="44"/>
      <c r="I145" s="44"/>
      <c r="J145" s="19">
        <f>M145*8</f>
        <v>772</v>
      </c>
      <c r="K145" s="19">
        <f>N145*4.4</f>
        <v>33.176000000000002</v>
      </c>
      <c r="L145" s="19">
        <f>SUBTOTAL(9,J145:K145)</f>
        <v>805.17600000000004</v>
      </c>
      <c r="M145" s="19">
        <v>96.5</v>
      </c>
      <c r="N145" s="19">
        <v>7.54</v>
      </c>
      <c r="O145" s="19">
        <v>466</v>
      </c>
      <c r="P145" s="19">
        <v>4754</v>
      </c>
      <c r="Q145" s="19">
        <v>2.348757</v>
      </c>
      <c r="R145" s="495">
        <v>1765260.9827310001</v>
      </c>
      <c r="S145" s="495"/>
      <c r="T145" s="563" t="s">
        <v>415</v>
      </c>
      <c r="U145" s="50" t="s">
        <v>60</v>
      </c>
      <c r="V145" s="51" t="s">
        <v>61</v>
      </c>
      <c r="W145" s="143"/>
      <c r="X145" s="138"/>
      <c r="Y145" s="149"/>
      <c r="Z145" s="510">
        <v>45410</v>
      </c>
      <c r="AA145" s="189"/>
      <c r="AB145" s="155"/>
    </row>
    <row r="146" spans="2:29" ht="29.25" customHeight="1" x14ac:dyDescent="0.35">
      <c r="B146" s="44">
        <v>3</v>
      </c>
      <c r="C146" s="48" t="s">
        <v>155</v>
      </c>
      <c r="D146" s="44" t="s">
        <v>63</v>
      </c>
      <c r="E146" s="44" t="s">
        <v>74</v>
      </c>
      <c r="F146" s="44" t="s">
        <v>278</v>
      </c>
      <c r="G146" s="44"/>
      <c r="H146" s="44"/>
      <c r="I146" s="44"/>
      <c r="J146" s="19">
        <v>252</v>
      </c>
      <c r="K146" s="19">
        <v>13</v>
      </c>
      <c r="L146" s="19">
        <v>265</v>
      </c>
      <c r="M146" s="19">
        <v>31.4</v>
      </c>
      <c r="N146" s="19">
        <v>2.89</v>
      </c>
      <c r="O146" s="19">
        <v>164.7</v>
      </c>
      <c r="P146" s="19">
        <v>1802</v>
      </c>
      <c r="Q146" s="19">
        <v>0.86627600000000005</v>
      </c>
      <c r="R146" s="495">
        <v>752440.09410799993</v>
      </c>
      <c r="S146" s="495"/>
      <c r="T146" s="49">
        <v>45689</v>
      </c>
      <c r="U146" s="50" t="s">
        <v>60</v>
      </c>
      <c r="V146" s="18" t="s">
        <v>61</v>
      </c>
      <c r="W146" s="183">
        <v>45707</v>
      </c>
      <c r="X146" s="51">
        <v>45708</v>
      </c>
      <c r="Y146" s="195">
        <v>45712</v>
      </c>
      <c r="Z146" s="51">
        <v>45713</v>
      </c>
      <c r="AA146" s="189"/>
      <c r="AB146" s="156"/>
      <c r="AC146" s="15"/>
    </row>
    <row r="147" spans="2:29" ht="29.25" customHeight="1" x14ac:dyDescent="0.35">
      <c r="B147" s="44"/>
      <c r="C147" s="48" t="s">
        <v>444</v>
      </c>
      <c r="D147" s="44" t="s">
        <v>77</v>
      </c>
      <c r="E147" s="44" t="s">
        <v>74</v>
      </c>
      <c r="F147" s="44" t="s">
        <v>278</v>
      </c>
      <c r="G147" s="44"/>
      <c r="H147" s="44"/>
      <c r="I147" s="44"/>
      <c r="J147" s="19">
        <f>M147*8</f>
        <v>251.2</v>
      </c>
      <c r="K147" s="19">
        <f>N147*4.4</f>
        <v>12.716000000000001</v>
      </c>
      <c r="L147" s="19">
        <f>SUBTOTAL(9,J147:K147)</f>
        <v>263.916</v>
      </c>
      <c r="M147" s="19">
        <v>31.4</v>
      </c>
      <c r="N147" s="19">
        <v>2.89</v>
      </c>
      <c r="O147" s="19">
        <v>164.7</v>
      </c>
      <c r="P147" s="19">
        <v>1802</v>
      </c>
      <c r="Q147" s="19">
        <v>0.86627600000000005</v>
      </c>
      <c r="R147" s="495">
        <v>752440.09410799993</v>
      </c>
      <c r="S147" s="495"/>
      <c r="T147" s="49">
        <v>45780</v>
      </c>
      <c r="U147" s="50" t="s">
        <v>60</v>
      </c>
      <c r="V147" s="51" t="s">
        <v>61</v>
      </c>
      <c r="W147" s="143"/>
      <c r="X147" s="138"/>
      <c r="Y147" s="149"/>
      <c r="Z147" s="510">
        <v>45780</v>
      </c>
      <c r="AA147" s="189"/>
      <c r="AB147" s="155"/>
    </row>
    <row r="148" spans="2:29" ht="29.25" customHeight="1" x14ac:dyDescent="0.35">
      <c r="B148" s="44"/>
      <c r="C148" s="48" t="s">
        <v>264</v>
      </c>
      <c r="D148" s="44" t="s">
        <v>77</v>
      </c>
      <c r="E148" s="44" t="s">
        <v>74</v>
      </c>
      <c r="F148" s="44" t="s">
        <v>278</v>
      </c>
      <c r="G148" s="44"/>
      <c r="H148" s="44"/>
      <c r="I148" s="44"/>
      <c r="J148" s="19">
        <v>252</v>
      </c>
      <c r="K148" s="19">
        <v>13</v>
      </c>
      <c r="L148" s="19">
        <v>265</v>
      </c>
      <c r="M148" s="19">
        <v>31.4</v>
      </c>
      <c r="N148" s="19">
        <v>2.89</v>
      </c>
      <c r="O148" s="19">
        <v>164.7</v>
      </c>
      <c r="P148" s="19">
        <v>1802</v>
      </c>
      <c r="Q148" s="19">
        <v>0.86627600000000005</v>
      </c>
      <c r="R148" s="495">
        <v>752440.09410799993</v>
      </c>
      <c r="S148" s="495"/>
      <c r="T148" s="49">
        <v>45689</v>
      </c>
      <c r="U148" s="50" t="s">
        <v>60</v>
      </c>
      <c r="V148" s="18" t="s">
        <v>61</v>
      </c>
      <c r="W148" s="146">
        <v>45712</v>
      </c>
      <c r="X148" s="46">
        <v>45713</v>
      </c>
      <c r="Y148" s="148">
        <v>45715</v>
      </c>
      <c r="Z148" s="51">
        <v>45715</v>
      </c>
      <c r="AA148" s="189"/>
      <c r="AB148" s="155"/>
    </row>
    <row r="149" spans="2:29" ht="29.25" customHeight="1" x14ac:dyDescent="0.35">
      <c r="B149" s="43"/>
      <c r="C149" s="48" t="s">
        <v>668</v>
      </c>
      <c r="D149" s="44" t="s">
        <v>206</v>
      </c>
      <c r="E149" s="44" t="s">
        <v>74</v>
      </c>
      <c r="F149" s="49" t="s">
        <v>278</v>
      </c>
      <c r="G149" s="19"/>
      <c r="H149" s="19"/>
      <c r="I149" s="19"/>
      <c r="J149" s="19">
        <f>M149*8</f>
        <v>441.04</v>
      </c>
      <c r="K149" s="19">
        <f>N149*4.4</f>
        <v>23.056000000000004</v>
      </c>
      <c r="L149" s="19">
        <f>SUM(J149:K149)</f>
        <v>464.096</v>
      </c>
      <c r="M149" s="19">
        <v>55.13</v>
      </c>
      <c r="N149" s="19">
        <v>5.24</v>
      </c>
      <c r="O149" s="19">
        <v>316.48</v>
      </c>
      <c r="P149" s="19">
        <v>5978.28</v>
      </c>
      <c r="Q149" s="19">
        <v>2.0030000000000001</v>
      </c>
      <c r="R149" s="19"/>
      <c r="S149" s="19"/>
      <c r="T149" s="49">
        <v>45975</v>
      </c>
      <c r="U149" s="50" t="s">
        <v>60</v>
      </c>
      <c r="V149" s="47" t="s">
        <v>61</v>
      </c>
      <c r="W149" s="143"/>
      <c r="X149" s="138"/>
      <c r="Y149" s="149"/>
      <c r="Z149" s="138">
        <v>45990</v>
      </c>
      <c r="AA149" s="189"/>
      <c r="AB149" s="155"/>
    </row>
    <row r="150" spans="2:29" ht="29.25" customHeight="1" x14ac:dyDescent="0.35">
      <c r="B150" s="43"/>
      <c r="C150" s="551" t="s">
        <v>669</v>
      </c>
      <c r="D150" s="43" t="s">
        <v>79</v>
      </c>
      <c r="E150" s="43"/>
      <c r="F150" s="44" t="s">
        <v>882</v>
      </c>
      <c r="G150" s="43"/>
      <c r="H150" s="43"/>
      <c r="I150" s="43"/>
      <c r="J150" s="45"/>
      <c r="K150" s="45"/>
      <c r="L150" s="45"/>
      <c r="M150" s="45"/>
      <c r="N150" s="45"/>
      <c r="O150" s="45"/>
      <c r="P150" s="45"/>
      <c r="Q150" s="45"/>
      <c r="R150" s="514"/>
      <c r="S150" s="514"/>
      <c r="T150" s="49">
        <v>46067</v>
      </c>
      <c r="U150" s="50" t="s">
        <v>60</v>
      </c>
      <c r="V150" s="47" t="s">
        <v>61</v>
      </c>
      <c r="W150" s="143"/>
      <c r="X150" s="138"/>
      <c r="Y150" s="149"/>
      <c r="Z150" s="138">
        <v>46063</v>
      </c>
      <c r="AA150" s="189"/>
      <c r="AB150" s="155"/>
    </row>
    <row r="151" spans="2:29" ht="29.25" customHeight="1" x14ac:dyDescent="0.35">
      <c r="B151" s="43"/>
      <c r="C151" s="551" t="s">
        <v>671</v>
      </c>
      <c r="D151" s="43" t="s">
        <v>77</v>
      </c>
      <c r="E151" s="43"/>
      <c r="F151" s="44" t="s">
        <v>882</v>
      </c>
      <c r="G151" s="43"/>
      <c r="H151" s="43"/>
      <c r="I151" s="43"/>
      <c r="J151" s="45"/>
      <c r="K151" s="45"/>
      <c r="L151" s="45"/>
      <c r="M151" s="45"/>
      <c r="N151" s="45"/>
      <c r="O151" s="45"/>
      <c r="P151" s="45"/>
      <c r="Q151" s="45"/>
      <c r="R151" s="514"/>
      <c r="S151" s="514"/>
      <c r="T151" s="49">
        <v>46067</v>
      </c>
      <c r="U151" s="50" t="s">
        <v>60</v>
      </c>
      <c r="V151" s="47" t="s">
        <v>61</v>
      </c>
      <c r="W151" s="143">
        <v>46063</v>
      </c>
      <c r="X151" s="138"/>
      <c r="Y151" s="149"/>
      <c r="Z151" s="138">
        <v>46065</v>
      </c>
      <c r="AA151" s="189"/>
      <c r="AB151" s="155"/>
    </row>
    <row r="152" spans="2:29" ht="29.25" customHeight="1" x14ac:dyDescent="0.35">
      <c r="B152" s="43"/>
      <c r="C152" s="551" t="s">
        <v>672</v>
      </c>
      <c r="D152" s="43" t="s">
        <v>126</v>
      </c>
      <c r="E152" s="43"/>
      <c r="F152" s="44" t="s">
        <v>882</v>
      </c>
      <c r="G152" s="43"/>
      <c r="H152" s="43"/>
      <c r="I152" s="43"/>
      <c r="J152" s="45"/>
      <c r="K152" s="45"/>
      <c r="L152" s="45"/>
      <c r="M152" s="45"/>
      <c r="N152" s="45"/>
      <c r="O152" s="45"/>
      <c r="P152" s="45"/>
      <c r="Q152" s="45"/>
      <c r="R152" s="514"/>
      <c r="S152" s="514"/>
      <c r="T152" s="49">
        <v>46067</v>
      </c>
      <c r="U152" s="50" t="s">
        <v>60</v>
      </c>
      <c r="V152" s="47" t="s">
        <v>61</v>
      </c>
      <c r="W152" s="143">
        <v>46053</v>
      </c>
      <c r="X152" s="138"/>
      <c r="Y152" s="149"/>
      <c r="Z152" s="138">
        <v>46057</v>
      </c>
      <c r="AA152" s="189"/>
      <c r="AB152" s="155"/>
    </row>
    <row r="153" spans="2:29" ht="29.25" customHeight="1" x14ac:dyDescent="0.35">
      <c r="B153" s="43"/>
      <c r="C153" s="551" t="s">
        <v>673</v>
      </c>
      <c r="D153" s="43" t="s">
        <v>206</v>
      </c>
      <c r="E153" s="43"/>
      <c r="F153" s="44" t="s">
        <v>882</v>
      </c>
      <c r="G153" s="43"/>
      <c r="H153" s="43"/>
      <c r="I153" s="43"/>
      <c r="J153" s="45"/>
      <c r="K153" s="45"/>
      <c r="L153" s="45"/>
      <c r="M153" s="45"/>
      <c r="N153" s="45"/>
      <c r="O153" s="45"/>
      <c r="P153" s="45"/>
      <c r="Q153" s="45"/>
      <c r="R153" s="514"/>
      <c r="S153" s="514"/>
      <c r="T153" s="49">
        <v>46067</v>
      </c>
      <c r="U153" s="50" t="s">
        <v>60</v>
      </c>
      <c r="V153" s="47" t="s">
        <v>61</v>
      </c>
      <c r="W153" s="143">
        <v>46057</v>
      </c>
      <c r="X153" s="138"/>
      <c r="Y153" s="149"/>
      <c r="Z153" s="138">
        <v>46059</v>
      </c>
      <c r="AA153" s="189"/>
      <c r="AB153" s="155"/>
    </row>
    <row r="154" spans="2:29" ht="29.25" customHeight="1" x14ac:dyDescent="0.35">
      <c r="B154" s="44">
        <v>16</v>
      </c>
      <c r="C154" s="48" t="s">
        <v>274</v>
      </c>
      <c r="D154" s="44" t="s">
        <v>275</v>
      </c>
      <c r="E154" s="44" t="s">
        <v>74</v>
      </c>
      <c r="F154" s="44" t="s">
        <v>278</v>
      </c>
      <c r="G154" s="44"/>
      <c r="H154" s="44"/>
      <c r="I154" s="44"/>
      <c r="J154" s="139">
        <f>M154*8</f>
        <v>614.16</v>
      </c>
      <c r="K154" s="139">
        <f>N154*4.4</f>
        <v>27.984000000000005</v>
      </c>
      <c r="L154" s="19">
        <f>SUM(J154:K154)</f>
        <v>642.14400000000001</v>
      </c>
      <c r="M154" s="19">
        <v>76.77</v>
      </c>
      <c r="N154" s="19">
        <v>6.36</v>
      </c>
      <c r="O154" s="19">
        <v>388.74</v>
      </c>
      <c r="P154" s="19">
        <v>3855</v>
      </c>
      <c r="Q154" s="19">
        <v>2.348757</v>
      </c>
      <c r="R154" s="495">
        <v>1765261</v>
      </c>
      <c r="S154" s="495"/>
      <c r="T154" s="49">
        <v>45717</v>
      </c>
      <c r="U154" s="50" t="s">
        <v>60</v>
      </c>
      <c r="V154" s="51" t="s">
        <v>61</v>
      </c>
      <c r="W154" s="146">
        <v>45722</v>
      </c>
      <c r="X154" s="46"/>
      <c r="Y154" s="148"/>
      <c r="Z154" s="51">
        <v>45728</v>
      </c>
      <c r="AA154" s="189"/>
      <c r="AB154" s="155"/>
    </row>
    <row r="155" spans="2:29" ht="29.25" customHeight="1" x14ac:dyDescent="0.35">
      <c r="B155" s="44">
        <v>9</v>
      </c>
      <c r="C155" s="48" t="s">
        <v>220</v>
      </c>
      <c r="D155" s="44" t="s">
        <v>77</v>
      </c>
      <c r="E155" s="44" t="s">
        <v>74</v>
      </c>
      <c r="F155" s="44" t="s">
        <v>278</v>
      </c>
      <c r="G155" s="44"/>
      <c r="H155" s="44"/>
      <c r="I155" s="44"/>
      <c r="J155" s="19">
        <v>252</v>
      </c>
      <c r="K155" s="19">
        <v>13</v>
      </c>
      <c r="L155" s="19">
        <v>265</v>
      </c>
      <c r="M155" s="19">
        <v>31.4</v>
      </c>
      <c r="N155" s="19">
        <v>2.89</v>
      </c>
      <c r="O155" s="19">
        <v>164.7</v>
      </c>
      <c r="P155" s="19">
        <v>1802</v>
      </c>
      <c r="Q155" s="19">
        <v>0.86627600000000005</v>
      </c>
      <c r="R155" s="495">
        <v>752440.09410799993</v>
      </c>
      <c r="S155" s="495"/>
      <c r="T155" s="49">
        <v>45689</v>
      </c>
      <c r="U155" s="50" t="s">
        <v>60</v>
      </c>
      <c r="V155" s="18" t="s">
        <v>61</v>
      </c>
      <c r="W155" s="146">
        <v>45673</v>
      </c>
      <c r="X155" s="46">
        <v>45684</v>
      </c>
      <c r="Y155" s="148">
        <v>45692</v>
      </c>
      <c r="Z155" s="51">
        <v>45693</v>
      </c>
      <c r="AA155" s="189"/>
      <c r="AB155" s="154"/>
    </row>
    <row r="156" spans="2:29" ht="29.25" customHeight="1" x14ac:dyDescent="0.35">
      <c r="B156" s="44"/>
      <c r="C156" s="48" t="s">
        <v>479</v>
      </c>
      <c r="D156" s="44" t="s">
        <v>181</v>
      </c>
      <c r="E156" s="44" t="s">
        <v>74</v>
      </c>
      <c r="F156" s="44" t="s">
        <v>278</v>
      </c>
      <c r="G156" s="44"/>
      <c r="H156" s="44"/>
      <c r="I156" s="44"/>
      <c r="J156" s="19">
        <v>741</v>
      </c>
      <c r="K156" s="19">
        <v>40</v>
      </c>
      <c r="L156" s="19">
        <v>781</v>
      </c>
      <c r="M156" s="19">
        <v>92.53</v>
      </c>
      <c r="N156" s="19">
        <v>9.0299999999999994</v>
      </c>
      <c r="O156" s="19">
        <v>564</v>
      </c>
      <c r="P156" s="19">
        <v>8669</v>
      </c>
      <c r="Q156" s="19">
        <v>2.4950000000000001</v>
      </c>
      <c r="R156" s="495">
        <v>2635411.7904490004</v>
      </c>
      <c r="S156" s="495"/>
      <c r="T156" s="49">
        <v>45785</v>
      </c>
      <c r="U156" s="50" t="s">
        <v>60</v>
      </c>
      <c r="V156" s="51" t="s">
        <v>61</v>
      </c>
      <c r="W156" s="143"/>
      <c r="X156" s="138"/>
      <c r="Y156" s="149"/>
      <c r="Z156" s="510">
        <v>45790</v>
      </c>
      <c r="AA156" s="189"/>
      <c r="AB156" s="155"/>
    </row>
    <row r="157" spans="2:29" ht="29.25" customHeight="1" x14ac:dyDescent="0.35">
      <c r="B157" s="44"/>
      <c r="C157" s="48" t="s">
        <v>486</v>
      </c>
      <c r="D157" s="44" t="s">
        <v>231</v>
      </c>
      <c r="E157" s="44" t="s">
        <v>101</v>
      </c>
      <c r="F157" s="44" t="s">
        <v>278</v>
      </c>
      <c r="G157" s="44"/>
      <c r="H157" s="44"/>
      <c r="I157" s="44"/>
      <c r="J157" s="19">
        <f>M157*8</f>
        <v>882.48</v>
      </c>
      <c r="K157" s="19">
        <f>N157*4.4</f>
        <v>46.904000000000003</v>
      </c>
      <c r="L157" s="19">
        <f>SUBTOTAL(9,J157:K157)</f>
        <v>929.38400000000001</v>
      </c>
      <c r="M157" s="19">
        <v>110.31</v>
      </c>
      <c r="N157" s="19">
        <v>10.66</v>
      </c>
      <c r="O157" s="19">
        <v>809</v>
      </c>
      <c r="P157" s="19">
        <v>9896</v>
      </c>
      <c r="Q157" s="19">
        <v>2.4947030000000003</v>
      </c>
      <c r="R157" s="495">
        <v>2836089.3524490003</v>
      </c>
      <c r="S157" s="495"/>
      <c r="T157" s="49">
        <v>45789</v>
      </c>
      <c r="U157" s="50" t="s">
        <v>60</v>
      </c>
      <c r="V157" s="51" t="s">
        <v>61</v>
      </c>
      <c r="W157" s="143"/>
      <c r="X157" s="138"/>
      <c r="Y157" s="149"/>
      <c r="Z157" s="510">
        <v>45797</v>
      </c>
      <c r="AA157" s="189"/>
      <c r="AB157" s="155"/>
    </row>
    <row r="158" spans="2:29" ht="29.25" customHeight="1" x14ac:dyDescent="0.35">
      <c r="B158" s="44">
        <v>18</v>
      </c>
      <c r="C158" s="48" t="s">
        <v>286</v>
      </c>
      <c r="D158" s="44" t="s">
        <v>287</v>
      </c>
      <c r="E158" s="44" t="s">
        <v>91</v>
      </c>
      <c r="F158" s="44" t="s">
        <v>278</v>
      </c>
      <c r="G158" s="44" t="s">
        <v>878</v>
      </c>
      <c r="H158" s="44" t="s">
        <v>894</v>
      </c>
      <c r="I158" s="44"/>
      <c r="J158" s="139">
        <f>M158*8</f>
        <v>1264.6400000000001</v>
      </c>
      <c r="K158" s="139">
        <f>N158*4.4</f>
        <v>72.248000000000019</v>
      </c>
      <c r="L158" s="19">
        <f>SUM(J158:K158)</f>
        <v>1336.8880000000001</v>
      </c>
      <c r="M158" s="19">
        <v>158.08000000000001</v>
      </c>
      <c r="N158" s="19">
        <v>16.420000000000002</v>
      </c>
      <c r="O158" s="19">
        <v>1226.53</v>
      </c>
      <c r="P158" s="19">
        <v>15882</v>
      </c>
      <c r="Q158" s="19">
        <v>2.4947030000000003</v>
      </c>
      <c r="R158" s="495">
        <v>4266794</v>
      </c>
      <c r="S158" s="495"/>
      <c r="T158" s="49">
        <v>45717</v>
      </c>
      <c r="U158" s="50" t="s">
        <v>60</v>
      </c>
      <c r="V158" s="51" t="s">
        <v>61</v>
      </c>
      <c r="W158" s="146"/>
      <c r="X158" s="46"/>
      <c r="Y158" s="148"/>
      <c r="Z158" s="51">
        <v>45738</v>
      </c>
      <c r="AA158" s="166"/>
      <c r="AB158" s="155"/>
    </row>
    <row r="159" spans="2:29" ht="29.25" customHeight="1" x14ac:dyDescent="0.35">
      <c r="B159" s="44"/>
      <c r="C159" s="48" t="s">
        <v>218</v>
      </c>
      <c r="D159" s="44" t="s">
        <v>65</v>
      </c>
      <c r="E159" s="44" t="s">
        <v>58</v>
      </c>
      <c r="F159" s="44" t="s">
        <v>278</v>
      </c>
      <c r="G159" s="44"/>
      <c r="H159" s="44"/>
      <c r="I159" s="44"/>
      <c r="J159" s="19">
        <v>333</v>
      </c>
      <c r="K159" s="19">
        <v>19</v>
      </c>
      <c r="L159" s="19">
        <v>352</v>
      </c>
      <c r="M159" s="19">
        <v>41.54</v>
      </c>
      <c r="N159" s="19">
        <v>4.2300000000000004</v>
      </c>
      <c r="O159" s="19">
        <v>250.46</v>
      </c>
      <c r="P159" s="19">
        <v>1909</v>
      </c>
      <c r="Q159" s="19">
        <v>0.86627600000000005</v>
      </c>
      <c r="R159" s="495">
        <v>984923.63610800006</v>
      </c>
      <c r="S159" s="495"/>
      <c r="T159" s="49">
        <v>45658</v>
      </c>
      <c r="U159" s="50" t="s">
        <v>60</v>
      </c>
      <c r="V159" s="18" t="s">
        <v>61</v>
      </c>
      <c r="W159" s="146">
        <v>45665</v>
      </c>
      <c r="X159" s="46">
        <v>45665</v>
      </c>
      <c r="Y159" s="148">
        <v>45672</v>
      </c>
      <c r="Z159" s="51">
        <v>45673</v>
      </c>
      <c r="AA159" s="189"/>
      <c r="AB159" s="154"/>
    </row>
    <row r="160" spans="2:29" ht="29.25" customHeight="1" x14ac:dyDescent="0.35">
      <c r="B160" s="499">
        <v>27</v>
      </c>
      <c r="C160" s="500" t="s">
        <v>370</v>
      </c>
      <c r="D160" s="499" t="s">
        <v>77</v>
      </c>
      <c r="E160" s="499" t="s">
        <v>101</v>
      </c>
      <c r="F160" s="499" t="s">
        <v>278</v>
      </c>
      <c r="G160" s="44"/>
      <c r="H160" s="44"/>
      <c r="I160" s="44"/>
      <c r="J160" s="19">
        <v>268</v>
      </c>
      <c r="K160" s="19">
        <v>14</v>
      </c>
      <c r="L160" s="19">
        <v>282</v>
      </c>
      <c r="M160" s="19">
        <v>33.42</v>
      </c>
      <c r="N160" s="19">
        <v>3.15</v>
      </c>
      <c r="O160" s="19">
        <v>255.26</v>
      </c>
      <c r="P160" s="19">
        <v>1904</v>
      </c>
      <c r="Q160" s="19">
        <v>0.86627600000000005</v>
      </c>
      <c r="R160" s="495">
        <v>745277.51610799995</v>
      </c>
      <c r="S160" s="495"/>
      <c r="T160" s="49">
        <v>45717</v>
      </c>
      <c r="U160" s="561" t="s">
        <v>60</v>
      </c>
      <c r="V160" s="51" t="s">
        <v>61</v>
      </c>
      <c r="W160" s="143"/>
      <c r="X160" s="138"/>
      <c r="Y160" s="149"/>
      <c r="Z160" s="510">
        <v>45744</v>
      </c>
      <c r="AA160" s="192" t="s">
        <v>393</v>
      </c>
      <c r="AB160" s="643"/>
      <c r="AC160" s="59"/>
    </row>
    <row r="161" spans="2:29" ht="29.25" customHeight="1" x14ac:dyDescent="0.35">
      <c r="B161" s="44"/>
      <c r="C161" s="44" t="s">
        <v>205</v>
      </c>
      <c r="D161" s="44" t="s">
        <v>206</v>
      </c>
      <c r="E161" s="44" t="s">
        <v>91</v>
      </c>
      <c r="F161" s="44" t="s">
        <v>278</v>
      </c>
      <c r="G161" s="44"/>
      <c r="H161" s="44"/>
      <c r="I161" s="44"/>
      <c r="J161" s="19">
        <v>759</v>
      </c>
      <c r="K161" s="19">
        <v>41</v>
      </c>
      <c r="L161" s="19">
        <v>800</v>
      </c>
      <c r="M161" s="19">
        <v>94.85</v>
      </c>
      <c r="N161" s="19">
        <v>9.14</v>
      </c>
      <c r="O161" s="19">
        <v>697.81</v>
      </c>
      <c r="P161" s="19">
        <v>5870</v>
      </c>
      <c r="Q161" s="19">
        <v>1.768</v>
      </c>
      <c r="R161" s="495">
        <v>2154107.4570649997</v>
      </c>
      <c r="S161" s="495"/>
      <c r="T161" s="49">
        <v>45658</v>
      </c>
      <c r="U161" s="50" t="s">
        <v>60</v>
      </c>
      <c r="V161" s="18" t="s">
        <v>61</v>
      </c>
      <c r="W161" s="183">
        <v>45659</v>
      </c>
      <c r="X161" s="51">
        <v>45661</v>
      </c>
      <c r="Y161" s="195">
        <v>45675</v>
      </c>
      <c r="Z161" s="51">
        <v>45676</v>
      </c>
      <c r="AA161" s="191"/>
      <c r="AB161" s="152"/>
      <c r="AC161" s="15"/>
    </row>
    <row r="162" spans="2:29" ht="29.25" customHeight="1" x14ac:dyDescent="0.35">
      <c r="B162" s="44"/>
      <c r="C162" s="48" t="s">
        <v>544</v>
      </c>
      <c r="D162" s="44" t="s">
        <v>200</v>
      </c>
      <c r="E162" s="44" t="s">
        <v>58</v>
      </c>
      <c r="F162" s="44" t="s">
        <v>278</v>
      </c>
      <c r="G162" s="44"/>
      <c r="H162" s="44"/>
      <c r="I162" s="44"/>
      <c r="J162" s="19">
        <f>M162*8</f>
        <v>1497.12</v>
      </c>
      <c r="K162" s="19">
        <f>N162*4.4</f>
        <v>72.38000000000001</v>
      </c>
      <c r="L162" s="19">
        <f>SUM(J162:K162)</f>
        <v>1569.5</v>
      </c>
      <c r="M162" s="19">
        <v>187.14</v>
      </c>
      <c r="N162" s="19">
        <v>16.45</v>
      </c>
      <c r="O162" s="19">
        <v>1059.44</v>
      </c>
      <c r="P162" s="19">
        <v>18021</v>
      </c>
      <c r="Q162" s="19">
        <v>2.5640000000000001</v>
      </c>
      <c r="R162" s="495">
        <v>5283315.0419999994</v>
      </c>
      <c r="S162" s="495"/>
      <c r="T162" s="49">
        <v>45914</v>
      </c>
      <c r="U162" s="50" t="s">
        <v>60</v>
      </c>
      <c r="V162" s="51" t="s">
        <v>61</v>
      </c>
      <c r="W162" s="143"/>
      <c r="X162" s="138"/>
      <c r="Y162" s="149"/>
      <c r="Z162" s="510">
        <v>45914</v>
      </c>
      <c r="AA162" s="189"/>
    </row>
    <row r="163" spans="2:29" ht="29.25" customHeight="1" x14ac:dyDescent="0.35">
      <c r="B163" s="43"/>
      <c r="C163" s="551" t="s">
        <v>680</v>
      </c>
      <c r="D163" s="43" t="s">
        <v>57</v>
      </c>
      <c r="E163" s="43" t="s">
        <v>74</v>
      </c>
      <c r="F163" s="44" t="s">
        <v>882</v>
      </c>
      <c r="G163" s="43"/>
      <c r="H163" s="43"/>
      <c r="I163" s="43"/>
      <c r="J163" s="45"/>
      <c r="K163" s="45"/>
      <c r="L163" s="45"/>
      <c r="M163" s="45"/>
      <c r="N163" s="45"/>
      <c r="O163" s="45"/>
      <c r="P163" s="45"/>
      <c r="Q163" s="45"/>
      <c r="R163" s="514"/>
      <c r="S163" s="514"/>
      <c r="T163" s="49">
        <v>46036</v>
      </c>
      <c r="U163" s="50" t="s">
        <v>60</v>
      </c>
      <c r="V163" s="47" t="s">
        <v>61</v>
      </c>
      <c r="W163" s="143"/>
      <c r="X163" s="138"/>
      <c r="Y163" s="149"/>
      <c r="Z163" s="138">
        <v>46047</v>
      </c>
      <c r="AA163" s="189"/>
    </row>
    <row r="164" spans="2:29" ht="29.25" customHeight="1" x14ac:dyDescent="0.35">
      <c r="B164" s="499">
        <v>39</v>
      </c>
      <c r="C164" s="500" t="s">
        <v>398</v>
      </c>
      <c r="D164" s="499" t="s">
        <v>399</v>
      </c>
      <c r="E164" s="499" t="s">
        <v>74</v>
      </c>
      <c r="F164" s="499" t="s">
        <v>278</v>
      </c>
      <c r="G164" s="499"/>
      <c r="H164" s="499"/>
      <c r="I164" s="499"/>
      <c r="J164" s="501">
        <f>M164*8</f>
        <v>566.48</v>
      </c>
      <c r="K164" s="501">
        <f>N164*4.4</f>
        <v>25.564</v>
      </c>
      <c r="L164" s="501">
        <f>SUBTOTAL(9,J164:K164)</f>
        <v>592.04399999999998</v>
      </c>
      <c r="M164" s="501">
        <v>70.81</v>
      </c>
      <c r="N164" s="501">
        <v>5.81</v>
      </c>
      <c r="O164" s="501">
        <v>356.96</v>
      </c>
      <c r="P164" s="501">
        <v>3466</v>
      </c>
      <c r="Q164" s="19">
        <v>1.7680549999999999</v>
      </c>
      <c r="R164" s="495">
        <v>1649958.0770650001</v>
      </c>
      <c r="S164" s="495"/>
      <c r="T164" s="49">
        <v>45717</v>
      </c>
      <c r="U164" s="561" t="s">
        <v>60</v>
      </c>
      <c r="V164" s="51" t="s">
        <v>61</v>
      </c>
      <c r="W164" s="184"/>
      <c r="X164" s="140"/>
      <c r="Y164" s="196"/>
      <c r="Z164" s="510">
        <v>45747</v>
      </c>
      <c r="AA164" s="638"/>
      <c r="AB164" s="57"/>
      <c r="AC164" s="59"/>
    </row>
    <row r="165" spans="2:29" ht="29.25" customHeight="1" x14ac:dyDescent="0.35">
      <c r="B165" s="44"/>
      <c r="C165" s="48" t="s">
        <v>177</v>
      </c>
      <c r="D165" s="44" t="s">
        <v>57</v>
      </c>
      <c r="E165" s="44" t="s">
        <v>91</v>
      </c>
      <c r="F165" s="44" t="s">
        <v>278</v>
      </c>
      <c r="G165" s="44"/>
      <c r="H165" s="44"/>
      <c r="I165" s="44"/>
      <c r="J165" s="19">
        <v>419</v>
      </c>
      <c r="K165" s="19">
        <v>24</v>
      </c>
      <c r="L165" s="19">
        <v>443</v>
      </c>
      <c r="M165" s="19">
        <v>52.36</v>
      </c>
      <c r="N165" s="19">
        <v>5.43</v>
      </c>
      <c r="O165" s="19">
        <v>425.04</v>
      </c>
      <c r="P165" s="19">
        <v>2850</v>
      </c>
      <c r="Q165" s="19">
        <v>0.86627600000000005</v>
      </c>
      <c r="R165" s="495">
        <v>1161364.312108</v>
      </c>
      <c r="S165" s="495"/>
      <c r="T165" s="49">
        <v>45658</v>
      </c>
      <c r="U165" s="50" t="s">
        <v>60</v>
      </c>
      <c r="V165" s="18" t="s">
        <v>61</v>
      </c>
      <c r="W165" s="146">
        <v>45640</v>
      </c>
      <c r="X165" s="46">
        <v>45642</v>
      </c>
      <c r="Y165" s="148">
        <v>45661</v>
      </c>
      <c r="Z165" s="51">
        <v>45662</v>
      </c>
      <c r="AA165" s="189"/>
      <c r="AB165" s="2"/>
    </row>
    <row r="166" spans="2:29" ht="29.25" customHeight="1" x14ac:dyDescent="0.35">
      <c r="B166" s="499">
        <v>46</v>
      </c>
      <c r="C166" s="500" t="s">
        <v>408</v>
      </c>
      <c r="D166" s="499" t="s">
        <v>203</v>
      </c>
      <c r="E166" s="499" t="s">
        <v>74</v>
      </c>
      <c r="F166" s="499" t="s">
        <v>278</v>
      </c>
      <c r="G166" s="44"/>
      <c r="H166" s="44"/>
      <c r="I166" s="44"/>
      <c r="J166" s="19">
        <f>M166*8</f>
        <v>466.88</v>
      </c>
      <c r="K166" s="19">
        <f>N166*4.4</f>
        <v>21.472000000000001</v>
      </c>
      <c r="L166" s="19">
        <f>SUBTOTAL(9,J166:K166)</f>
        <v>488.35199999999998</v>
      </c>
      <c r="M166" s="19">
        <v>58.36</v>
      </c>
      <c r="N166" s="19">
        <v>4.88</v>
      </c>
      <c r="O166" s="19">
        <v>292.33</v>
      </c>
      <c r="P166" s="19">
        <v>2716</v>
      </c>
      <c r="Q166" s="19">
        <v>1.768</v>
      </c>
      <c r="R166" s="495">
        <v>1317205.2180649999</v>
      </c>
      <c r="S166" s="495"/>
      <c r="T166" s="563" t="s">
        <v>415</v>
      </c>
      <c r="U166" s="561" t="s">
        <v>60</v>
      </c>
      <c r="V166" s="51" t="s">
        <v>61</v>
      </c>
      <c r="W166" s="143"/>
      <c r="X166" s="138"/>
      <c r="Y166" s="149"/>
      <c r="Z166" s="510">
        <v>45757</v>
      </c>
      <c r="AA166" s="189"/>
    </row>
    <row r="167" spans="2:29" ht="29.25" customHeight="1" x14ac:dyDescent="0.35">
      <c r="B167" s="44"/>
      <c r="C167" s="48" t="s">
        <v>161</v>
      </c>
      <c r="D167" s="44" t="s">
        <v>68</v>
      </c>
      <c r="E167" s="44" t="s">
        <v>74</v>
      </c>
      <c r="F167" s="44" t="s">
        <v>278</v>
      </c>
      <c r="G167" s="44" t="s">
        <v>878</v>
      </c>
      <c r="H167" s="44" t="s">
        <v>901</v>
      </c>
      <c r="I167" s="44"/>
      <c r="J167" s="19">
        <v>221</v>
      </c>
      <c r="K167" s="19">
        <v>12</v>
      </c>
      <c r="L167" s="19">
        <v>233</v>
      </c>
      <c r="M167" s="19">
        <v>27.61</v>
      </c>
      <c r="N167" s="19">
        <v>2.61</v>
      </c>
      <c r="O167" s="19">
        <v>146.96</v>
      </c>
      <c r="P167" s="19">
        <v>1450</v>
      </c>
      <c r="Q167" s="19">
        <v>0.86627600000000005</v>
      </c>
      <c r="R167" s="495">
        <v>650458.11210799997</v>
      </c>
      <c r="S167" s="495"/>
      <c r="T167" s="49">
        <v>45627</v>
      </c>
      <c r="U167" s="50" t="s">
        <v>60</v>
      </c>
      <c r="V167" s="18" t="s">
        <v>61</v>
      </c>
      <c r="W167" s="183">
        <v>45637</v>
      </c>
      <c r="X167" s="51">
        <v>45639</v>
      </c>
      <c r="Y167" s="195">
        <v>45653</v>
      </c>
      <c r="Z167" s="51">
        <v>45653</v>
      </c>
      <c r="AA167" s="189"/>
      <c r="AB167" s="2">
        <v>4</v>
      </c>
    </row>
    <row r="168" spans="2:29" ht="29.25" customHeight="1" x14ac:dyDescent="0.35">
      <c r="B168" s="44"/>
      <c r="C168" s="48" t="s">
        <v>157</v>
      </c>
      <c r="D168" s="44" t="s">
        <v>63</v>
      </c>
      <c r="E168" s="44" t="s">
        <v>58</v>
      </c>
      <c r="F168" s="44" t="s">
        <v>278</v>
      </c>
      <c r="G168" s="44"/>
      <c r="H168" s="44"/>
      <c r="I168" s="44"/>
      <c r="J168" s="19">
        <v>383</v>
      </c>
      <c r="K168" s="19">
        <v>20</v>
      </c>
      <c r="L168" s="19">
        <v>403</v>
      </c>
      <c r="M168" s="19">
        <v>47.77</v>
      </c>
      <c r="N168" s="19">
        <v>4.46</v>
      </c>
      <c r="O168" s="19">
        <v>264.87</v>
      </c>
      <c r="P168" s="19">
        <v>2353</v>
      </c>
      <c r="Q168" s="19">
        <v>0.86627600000000005</v>
      </c>
      <c r="R168" s="495">
        <v>1126247.400108</v>
      </c>
      <c r="S168" s="495"/>
      <c r="T168" s="49">
        <v>45627</v>
      </c>
      <c r="U168" s="50" t="s">
        <v>60</v>
      </c>
      <c r="V168" s="18" t="s">
        <v>61</v>
      </c>
      <c r="W168" s="183">
        <v>45627</v>
      </c>
      <c r="X168" s="51">
        <v>45629</v>
      </c>
      <c r="Y168" s="195">
        <v>45655</v>
      </c>
      <c r="Z168" s="51">
        <v>45657</v>
      </c>
      <c r="AA168" s="189"/>
      <c r="AB168" s="2">
        <v>4</v>
      </c>
    </row>
    <row r="169" spans="2:29" ht="29.25" customHeight="1" x14ac:dyDescent="0.35">
      <c r="B169" s="44"/>
      <c r="C169" s="48" t="s">
        <v>419</v>
      </c>
      <c r="D169" s="44" t="s">
        <v>63</v>
      </c>
      <c r="E169" s="44" t="s">
        <v>74</v>
      </c>
      <c r="F169" s="499" t="s">
        <v>278</v>
      </c>
      <c r="G169" s="44"/>
      <c r="H169" s="44"/>
      <c r="I169" s="44"/>
      <c r="J169" s="19">
        <v>252</v>
      </c>
      <c r="K169" s="19">
        <v>13</v>
      </c>
      <c r="L169" s="19">
        <v>265</v>
      </c>
      <c r="M169" s="19">
        <v>31.4</v>
      </c>
      <c r="N169" s="19">
        <v>2.89</v>
      </c>
      <c r="O169" s="19">
        <v>164.7</v>
      </c>
      <c r="P169" s="19">
        <v>1802</v>
      </c>
      <c r="Q169" s="19">
        <v>0.86627600000000005</v>
      </c>
      <c r="R169" s="495">
        <v>752440.09410799993</v>
      </c>
      <c r="S169" s="495"/>
      <c r="T169" s="563" t="s">
        <v>415</v>
      </c>
      <c r="U169" s="561" t="s">
        <v>60</v>
      </c>
      <c r="V169" s="51" t="s">
        <v>61</v>
      </c>
      <c r="W169" s="143"/>
      <c r="X169" s="138"/>
      <c r="Y169" s="149"/>
      <c r="Z169" s="510">
        <v>45757</v>
      </c>
      <c r="AA169" s="189"/>
    </row>
    <row r="170" spans="2:29" ht="29.25" customHeight="1" x14ac:dyDescent="0.35">
      <c r="B170" s="44"/>
      <c r="C170" s="48" t="s">
        <v>158</v>
      </c>
      <c r="D170" s="44" t="s">
        <v>77</v>
      </c>
      <c r="E170" s="44" t="s">
        <v>74</v>
      </c>
      <c r="F170" s="44" t="s">
        <v>278</v>
      </c>
      <c r="G170" s="44"/>
      <c r="H170" s="44"/>
      <c r="I170" s="44"/>
      <c r="J170" s="19">
        <v>252</v>
      </c>
      <c r="K170" s="19">
        <v>13</v>
      </c>
      <c r="L170" s="19">
        <v>265</v>
      </c>
      <c r="M170" s="19">
        <v>31.4</v>
      </c>
      <c r="N170" s="19">
        <v>2.89</v>
      </c>
      <c r="O170" s="19">
        <v>164.7</v>
      </c>
      <c r="P170" s="19">
        <v>1802</v>
      </c>
      <c r="Q170" s="19">
        <v>0.86627600000000005</v>
      </c>
      <c r="R170" s="495">
        <v>752440.09410799993</v>
      </c>
      <c r="S170" s="495"/>
      <c r="T170" s="49">
        <v>45627</v>
      </c>
      <c r="U170" s="50" t="s">
        <v>60</v>
      </c>
      <c r="V170" s="18" t="s">
        <v>61</v>
      </c>
      <c r="W170" s="183">
        <v>45627</v>
      </c>
      <c r="X170" s="51">
        <v>45631</v>
      </c>
      <c r="Y170" s="195">
        <v>45644</v>
      </c>
      <c r="Z170" s="51">
        <v>45645</v>
      </c>
      <c r="AA170" s="189"/>
      <c r="AB170" s="2">
        <v>3</v>
      </c>
    </row>
    <row r="171" spans="2:29" ht="29.25" customHeight="1" x14ac:dyDescent="0.35">
      <c r="B171" s="44"/>
      <c r="C171" s="48" t="s">
        <v>162</v>
      </c>
      <c r="D171" s="44" t="s">
        <v>57</v>
      </c>
      <c r="E171" s="44" t="s">
        <v>58</v>
      </c>
      <c r="F171" s="44" t="s">
        <v>278</v>
      </c>
      <c r="G171" s="44"/>
      <c r="H171" s="44"/>
      <c r="I171" s="44"/>
      <c r="J171" s="19">
        <v>383</v>
      </c>
      <c r="K171" s="19">
        <v>20</v>
      </c>
      <c r="L171" s="19">
        <v>403</v>
      </c>
      <c r="M171" s="19">
        <v>47.77</v>
      </c>
      <c r="N171" s="19">
        <v>4.46</v>
      </c>
      <c r="O171" s="19">
        <v>264.87</v>
      </c>
      <c r="P171" s="19">
        <v>2353</v>
      </c>
      <c r="Q171" s="19">
        <v>0.86627600000000005</v>
      </c>
      <c r="R171" s="495">
        <v>1126247.400108</v>
      </c>
      <c r="S171" s="495"/>
      <c r="T171" s="49">
        <v>45627</v>
      </c>
      <c r="U171" s="50" t="s">
        <v>60</v>
      </c>
      <c r="V171" s="18" t="s">
        <v>61</v>
      </c>
      <c r="W171" s="183">
        <v>45636</v>
      </c>
      <c r="X171" s="51">
        <v>45639</v>
      </c>
      <c r="Y171" s="195">
        <v>45648</v>
      </c>
      <c r="Z171" s="51">
        <v>45650</v>
      </c>
      <c r="AA171" s="187"/>
    </row>
    <row r="172" spans="2:29" ht="29.25" customHeight="1" x14ac:dyDescent="0.35">
      <c r="B172" s="44"/>
      <c r="C172" s="44" t="s">
        <v>196</v>
      </c>
      <c r="D172" s="44" t="s">
        <v>197</v>
      </c>
      <c r="E172" s="44" t="s">
        <v>58</v>
      </c>
      <c r="F172" s="44" t="s">
        <v>278</v>
      </c>
      <c r="G172" s="44"/>
      <c r="H172" s="44"/>
      <c r="I172" s="44"/>
      <c r="J172" s="19">
        <v>1484</v>
      </c>
      <c r="K172" s="19">
        <v>72</v>
      </c>
      <c r="L172" s="19">
        <v>1556</v>
      </c>
      <c r="M172" s="19">
        <v>185.4</v>
      </c>
      <c r="N172" s="19">
        <v>16.2</v>
      </c>
      <c r="O172" s="19">
        <v>1042.46</v>
      </c>
      <c r="P172" s="19">
        <v>15889</v>
      </c>
      <c r="Q172" s="19">
        <v>3.1590180000000001</v>
      </c>
      <c r="R172" s="495">
        <v>5088278.7390940003</v>
      </c>
      <c r="S172" s="495"/>
      <c r="T172" s="49">
        <v>45658</v>
      </c>
      <c r="U172" s="50" t="s">
        <v>60</v>
      </c>
      <c r="V172" s="18" t="s">
        <v>61</v>
      </c>
      <c r="W172" s="183">
        <v>45659</v>
      </c>
      <c r="X172" s="51">
        <v>45679</v>
      </c>
      <c r="Y172" s="195">
        <v>45685</v>
      </c>
      <c r="Z172" s="51">
        <v>45688</v>
      </c>
      <c r="AA172" s="190"/>
      <c r="AB172" s="172"/>
      <c r="AC172" s="15"/>
    </row>
    <row r="173" spans="2:29" ht="29.25" customHeight="1" x14ac:dyDescent="0.35">
      <c r="B173" s="44">
        <v>3</v>
      </c>
      <c r="C173" s="48" t="s">
        <v>234</v>
      </c>
      <c r="D173" s="44" t="s">
        <v>65</v>
      </c>
      <c r="E173" s="44" t="s">
        <v>101</v>
      </c>
      <c r="F173" s="44" t="s">
        <v>278</v>
      </c>
      <c r="G173" s="44"/>
      <c r="H173" s="44"/>
      <c r="I173" s="44"/>
      <c r="J173" s="19">
        <v>236</v>
      </c>
      <c r="K173" s="19">
        <v>13</v>
      </c>
      <c r="L173" s="19">
        <v>249</v>
      </c>
      <c r="M173" s="19">
        <v>29.49</v>
      </c>
      <c r="N173" s="19">
        <v>2.86</v>
      </c>
      <c r="O173" s="19">
        <v>233.05</v>
      </c>
      <c r="P173" s="19">
        <v>1526</v>
      </c>
      <c r="Q173" s="19">
        <v>0.86627600000000005</v>
      </c>
      <c r="R173" s="495">
        <v>645061.94810799998</v>
      </c>
      <c r="S173" s="495"/>
      <c r="T173" s="497" t="s">
        <v>415</v>
      </c>
      <c r="U173" s="50" t="s">
        <v>60</v>
      </c>
      <c r="V173" s="18" t="s">
        <v>61</v>
      </c>
      <c r="W173" s="146"/>
      <c r="X173" s="46"/>
      <c r="Y173" s="148"/>
      <c r="Z173" s="51">
        <v>45759</v>
      </c>
      <c r="AA173" s="166" t="s">
        <v>280</v>
      </c>
    </row>
    <row r="174" spans="2:29" ht="29.25" customHeight="1" x14ac:dyDescent="0.35">
      <c r="B174" s="44">
        <v>14</v>
      </c>
      <c r="C174" s="44" t="s">
        <v>237</v>
      </c>
      <c r="D174" s="44" t="s">
        <v>170</v>
      </c>
      <c r="E174" s="44" t="s">
        <v>91</v>
      </c>
      <c r="F174" s="44" t="s">
        <v>278</v>
      </c>
      <c r="G174" s="44"/>
      <c r="H174" s="44"/>
      <c r="I174" s="44"/>
      <c r="J174" s="19">
        <v>759</v>
      </c>
      <c r="K174" s="19">
        <v>41</v>
      </c>
      <c r="L174" s="19">
        <v>800</v>
      </c>
      <c r="M174" s="19">
        <v>94.85</v>
      </c>
      <c r="N174" s="19">
        <v>9.14</v>
      </c>
      <c r="O174" s="19">
        <v>697.81</v>
      </c>
      <c r="P174" s="19">
        <v>5870</v>
      </c>
      <c r="Q174" s="19">
        <v>1.768</v>
      </c>
      <c r="R174" s="495">
        <v>2154107.4570649997</v>
      </c>
      <c r="S174" s="495"/>
      <c r="T174" s="49">
        <v>45689</v>
      </c>
      <c r="U174" s="50" t="s">
        <v>60</v>
      </c>
      <c r="V174" s="18" t="s">
        <v>61</v>
      </c>
      <c r="W174" s="146">
        <v>45690</v>
      </c>
      <c r="X174" s="46">
        <v>45692</v>
      </c>
      <c r="Y174" s="148">
        <v>45697</v>
      </c>
      <c r="Z174" s="51">
        <v>45701</v>
      </c>
      <c r="AA174" s="189"/>
    </row>
    <row r="175" spans="2:29" ht="29.25" customHeight="1" x14ac:dyDescent="0.35">
      <c r="B175" s="43"/>
      <c r="C175" s="551" t="s">
        <v>684</v>
      </c>
      <c r="D175" s="43" t="s">
        <v>65</v>
      </c>
      <c r="E175" s="43" t="s">
        <v>74</v>
      </c>
      <c r="F175" s="44" t="s">
        <v>882</v>
      </c>
      <c r="G175" s="43"/>
      <c r="H175" s="43"/>
      <c r="I175" s="43"/>
      <c r="J175" s="45"/>
      <c r="K175" s="45"/>
      <c r="L175" s="45"/>
      <c r="M175" s="45"/>
      <c r="N175" s="45"/>
      <c r="O175" s="45"/>
      <c r="P175" s="45"/>
      <c r="Q175" s="45"/>
      <c r="R175" s="514"/>
      <c r="S175" s="514"/>
      <c r="T175" s="49">
        <v>46036</v>
      </c>
      <c r="U175" s="50" t="s">
        <v>60</v>
      </c>
      <c r="V175" s="47" t="s">
        <v>61</v>
      </c>
      <c r="W175" s="143"/>
      <c r="X175" s="138"/>
      <c r="Y175" s="149"/>
      <c r="Z175" s="138">
        <v>46051</v>
      </c>
      <c r="AA175" s="189"/>
    </row>
    <row r="176" spans="2:29" ht="29.25" customHeight="1" x14ac:dyDescent="0.35">
      <c r="B176" s="43"/>
      <c r="C176" s="551" t="s">
        <v>685</v>
      </c>
      <c r="D176" s="43" t="s">
        <v>63</v>
      </c>
      <c r="E176" s="43"/>
      <c r="F176" s="44" t="s">
        <v>882</v>
      </c>
      <c r="G176" s="43"/>
      <c r="H176" s="43"/>
      <c r="I176" s="43"/>
      <c r="J176" s="45"/>
      <c r="K176" s="45"/>
      <c r="L176" s="45"/>
      <c r="M176" s="45"/>
      <c r="N176" s="45"/>
      <c r="O176" s="45"/>
      <c r="P176" s="45"/>
      <c r="Q176" s="45"/>
      <c r="R176" s="514"/>
      <c r="S176" s="514"/>
      <c r="T176" s="49">
        <v>46067</v>
      </c>
      <c r="U176" s="50" t="s">
        <v>60</v>
      </c>
      <c r="V176" s="47" t="s">
        <v>61</v>
      </c>
      <c r="W176" s="143"/>
      <c r="X176" s="138"/>
      <c r="Y176" s="149"/>
      <c r="Z176" s="138">
        <v>46068</v>
      </c>
      <c r="AA176" s="189"/>
    </row>
    <row r="177" spans="2:29" ht="29.25" customHeight="1" x14ac:dyDescent="0.35">
      <c r="B177" s="43"/>
      <c r="C177" s="551" t="s">
        <v>687</v>
      </c>
      <c r="D177" s="43" t="s">
        <v>210</v>
      </c>
      <c r="E177" s="43" t="s">
        <v>74</v>
      </c>
      <c r="F177" s="44" t="s">
        <v>854</v>
      </c>
      <c r="G177" s="43"/>
      <c r="H177" s="43"/>
      <c r="I177" s="43"/>
      <c r="J177" s="45"/>
      <c r="K177" s="45"/>
      <c r="L177" s="45"/>
      <c r="M177" s="45"/>
      <c r="N177" s="45"/>
      <c r="O177" s="45"/>
      <c r="P177" s="45"/>
      <c r="Q177" s="45"/>
      <c r="R177" s="514"/>
      <c r="S177" s="514"/>
      <c r="T177" s="49">
        <v>46036</v>
      </c>
      <c r="U177" s="50" t="s">
        <v>60</v>
      </c>
      <c r="V177" s="47" t="s">
        <v>61</v>
      </c>
      <c r="W177" s="143"/>
      <c r="X177" s="138"/>
      <c r="Y177" s="149"/>
      <c r="Z177" s="138">
        <v>46035</v>
      </c>
      <c r="AA177" s="189"/>
    </row>
    <row r="178" spans="2:29" ht="29.25" customHeight="1" x14ac:dyDescent="0.35">
      <c r="B178" s="43"/>
      <c r="C178" s="551" t="s">
        <v>689</v>
      </c>
      <c r="D178" s="43" t="s">
        <v>77</v>
      </c>
      <c r="E178" s="43" t="s">
        <v>74</v>
      </c>
      <c r="F178" s="44" t="s">
        <v>854</v>
      </c>
      <c r="G178" s="43"/>
      <c r="H178" s="43"/>
      <c r="I178" s="43"/>
      <c r="J178" s="45"/>
      <c r="K178" s="45"/>
      <c r="L178" s="45"/>
      <c r="M178" s="45"/>
      <c r="N178" s="45"/>
      <c r="O178" s="45"/>
      <c r="P178" s="45"/>
      <c r="Q178" s="45"/>
      <c r="R178" s="514"/>
      <c r="S178" s="514"/>
      <c r="T178" s="49">
        <v>46036</v>
      </c>
      <c r="U178" s="50" t="s">
        <v>60</v>
      </c>
      <c r="V178" s="47" t="s">
        <v>61</v>
      </c>
      <c r="W178" s="143"/>
      <c r="X178" s="138"/>
      <c r="Y178" s="149"/>
      <c r="Z178" s="138">
        <v>46040</v>
      </c>
      <c r="AA178" s="189"/>
    </row>
    <row r="179" spans="2:29" ht="29.25" customHeight="1" x14ac:dyDescent="0.35">
      <c r="B179" s="43"/>
      <c r="C179" s="551" t="s">
        <v>690</v>
      </c>
      <c r="D179" s="43" t="s">
        <v>57</v>
      </c>
      <c r="E179" s="43" t="s">
        <v>74</v>
      </c>
      <c r="F179" s="44" t="s">
        <v>854</v>
      </c>
      <c r="G179" s="43"/>
      <c r="H179" s="43"/>
      <c r="I179" s="43"/>
      <c r="J179" s="45"/>
      <c r="K179" s="45"/>
      <c r="L179" s="45"/>
      <c r="M179" s="45"/>
      <c r="N179" s="45"/>
      <c r="O179" s="45"/>
      <c r="P179" s="45"/>
      <c r="Q179" s="45"/>
      <c r="R179" s="514"/>
      <c r="S179" s="514"/>
      <c r="T179" s="49">
        <v>46036</v>
      </c>
      <c r="U179" s="50" t="s">
        <v>60</v>
      </c>
      <c r="V179" s="47" t="s">
        <v>61</v>
      </c>
      <c r="W179" s="143"/>
      <c r="X179" s="138"/>
      <c r="Y179" s="149"/>
      <c r="Z179" s="138">
        <v>46038</v>
      </c>
      <c r="AA179" s="189"/>
    </row>
    <row r="180" spans="2:29" ht="29.25" customHeight="1" x14ac:dyDescent="0.35">
      <c r="B180" s="43"/>
      <c r="C180" s="551" t="s">
        <v>691</v>
      </c>
      <c r="D180" s="43" t="s">
        <v>696</v>
      </c>
      <c r="E180" s="43" t="s">
        <v>74</v>
      </c>
      <c r="F180" s="43" t="s">
        <v>854</v>
      </c>
      <c r="G180" s="43"/>
      <c r="H180" s="43"/>
      <c r="I180" s="43"/>
      <c r="J180" s="45"/>
      <c r="K180" s="45"/>
      <c r="L180" s="45"/>
      <c r="M180" s="45"/>
      <c r="N180" s="45"/>
      <c r="O180" s="45"/>
      <c r="P180" s="45"/>
      <c r="Q180" s="45"/>
      <c r="R180" s="514"/>
      <c r="S180" s="514"/>
      <c r="T180" s="49">
        <v>46036</v>
      </c>
      <c r="U180" s="50" t="s">
        <v>60</v>
      </c>
      <c r="V180" s="47" t="s">
        <v>61</v>
      </c>
      <c r="W180" s="143"/>
      <c r="X180" s="138"/>
      <c r="Y180" s="149"/>
      <c r="Z180" s="138">
        <v>46053</v>
      </c>
      <c r="AA180" s="189"/>
    </row>
    <row r="181" spans="2:29" ht="29.25" customHeight="1" x14ac:dyDescent="0.35">
      <c r="B181" s="43"/>
      <c r="C181" s="48" t="s">
        <v>692</v>
      </c>
      <c r="D181" s="44" t="s">
        <v>697</v>
      </c>
      <c r="E181" s="43" t="s">
        <v>58</v>
      </c>
      <c r="F181" s="49" t="s">
        <v>278</v>
      </c>
      <c r="G181" s="19"/>
      <c r="H181" s="19"/>
      <c r="I181" s="19"/>
      <c r="J181" s="19">
        <f>M181*8</f>
        <v>632.79999999999995</v>
      </c>
      <c r="K181" s="19">
        <f>N181*4.4</f>
        <v>31.988</v>
      </c>
      <c r="L181" s="19">
        <f>SUM(J181:K181)</f>
        <v>664.78800000000001</v>
      </c>
      <c r="M181" s="19">
        <v>79.099999999999994</v>
      </c>
      <c r="N181" s="19">
        <v>7.27</v>
      </c>
      <c r="O181" s="19">
        <v>448.4</v>
      </c>
      <c r="P181" s="19">
        <v>4194</v>
      </c>
      <c r="Q181" s="602">
        <v>1.7529999999999999</v>
      </c>
      <c r="R181" s="19"/>
      <c r="S181" s="19"/>
      <c r="T181" s="49">
        <v>46005</v>
      </c>
      <c r="U181" s="50" t="s">
        <v>60</v>
      </c>
      <c r="V181" s="47" t="s">
        <v>61</v>
      </c>
      <c r="W181" s="143"/>
      <c r="X181" s="138"/>
      <c r="Y181" s="149"/>
      <c r="Z181" s="138">
        <v>46022</v>
      </c>
      <c r="AA181" s="189"/>
    </row>
    <row r="182" spans="2:29" ht="29.25" customHeight="1" x14ac:dyDescent="0.35">
      <c r="B182" s="44"/>
      <c r="C182" s="48" t="s">
        <v>693</v>
      </c>
      <c r="D182" s="44" t="s">
        <v>698</v>
      </c>
      <c r="E182" s="44" t="s">
        <v>58</v>
      </c>
      <c r="F182" s="44" t="s">
        <v>278</v>
      </c>
      <c r="G182" s="19"/>
      <c r="H182" s="19"/>
      <c r="I182" s="19"/>
      <c r="J182" s="19">
        <f>M182*8</f>
        <v>759.04</v>
      </c>
      <c r="K182" s="19">
        <f>N182*4.4</f>
        <v>36.256000000000007</v>
      </c>
      <c r="L182" s="19">
        <f>SUM(J182:K182)</f>
        <v>795.29599999999994</v>
      </c>
      <c r="M182" s="19">
        <v>94.88</v>
      </c>
      <c r="N182" s="19">
        <v>8.24</v>
      </c>
      <c r="O182" s="19">
        <v>512.32000000000005</v>
      </c>
      <c r="P182" s="19">
        <v>4906</v>
      </c>
      <c r="Q182" s="19">
        <v>1.714</v>
      </c>
      <c r="R182" s="19"/>
      <c r="S182" s="19"/>
      <c r="T182" s="49">
        <v>45944</v>
      </c>
      <c r="U182" s="50" t="s">
        <v>60</v>
      </c>
      <c r="V182" s="51" t="s">
        <v>61</v>
      </c>
      <c r="W182" s="143"/>
      <c r="X182" s="138"/>
      <c r="Y182" s="149"/>
      <c r="Z182" s="510">
        <v>45939</v>
      </c>
      <c r="AA182" s="189"/>
    </row>
    <row r="183" spans="2:29" ht="29.25" customHeight="1" x14ac:dyDescent="0.35">
      <c r="B183" s="44"/>
      <c r="C183" s="48" t="s">
        <v>694</v>
      </c>
      <c r="D183" s="44" t="s">
        <v>63</v>
      </c>
      <c r="E183" s="44" t="s">
        <v>74</v>
      </c>
      <c r="F183" s="44" t="s">
        <v>278</v>
      </c>
      <c r="G183" s="19"/>
      <c r="H183" s="19"/>
      <c r="I183" s="19"/>
      <c r="J183" s="19">
        <f>M183*8</f>
        <v>274.64</v>
      </c>
      <c r="K183" s="19">
        <f>N183*4.4</f>
        <v>13.142800000000001</v>
      </c>
      <c r="L183" s="19">
        <f>SUM(J183:K183)</f>
        <v>287.78280000000001</v>
      </c>
      <c r="M183" s="19">
        <v>34.33</v>
      </c>
      <c r="N183" s="19">
        <v>2.9870000000000001</v>
      </c>
      <c r="O183" s="19">
        <v>170.91499999999999</v>
      </c>
      <c r="P183" s="19">
        <v>2277.88</v>
      </c>
      <c r="Q183" s="19">
        <v>0.96799999999999997</v>
      </c>
      <c r="R183" s="19"/>
      <c r="S183" s="19"/>
      <c r="T183" s="49">
        <v>45944</v>
      </c>
      <c r="U183" s="50" t="s">
        <v>60</v>
      </c>
      <c r="V183" s="51" t="s">
        <v>61</v>
      </c>
      <c r="W183" s="518"/>
      <c r="X183" s="510"/>
      <c r="Y183" s="633"/>
      <c r="Z183" s="510">
        <v>45945</v>
      </c>
      <c r="AA183" s="189"/>
    </row>
    <row r="184" spans="2:29" ht="29.5" customHeight="1" x14ac:dyDescent="0.35">
      <c r="B184" s="44"/>
      <c r="C184" s="48" t="s">
        <v>552</v>
      </c>
      <c r="D184" s="44" t="s">
        <v>555</v>
      </c>
      <c r="E184" s="44" t="s">
        <v>74</v>
      </c>
      <c r="F184" s="44" t="s">
        <v>278</v>
      </c>
      <c r="G184" s="44"/>
      <c r="H184" s="44"/>
      <c r="I184" s="44"/>
      <c r="J184" s="19">
        <f>M184*8</f>
        <v>292.96000000000004</v>
      </c>
      <c r="K184" s="19">
        <f>N184*4.4</f>
        <v>13.398000000000001</v>
      </c>
      <c r="L184" s="19">
        <f>SUBTOTAL(9,J184:K184)</f>
        <v>306.35800000000006</v>
      </c>
      <c r="M184" s="19">
        <f>29.364+7.256</f>
        <v>36.620000000000005</v>
      </c>
      <c r="N184" s="19">
        <v>3.0449999999999999</v>
      </c>
      <c r="O184" s="19">
        <f>172.856+2.853</f>
        <v>175.709</v>
      </c>
      <c r="P184" s="19">
        <v>2610.33</v>
      </c>
      <c r="Q184" s="19">
        <v>1.014</v>
      </c>
      <c r="R184" s="495">
        <v>752440.09410799993</v>
      </c>
      <c r="S184" s="495"/>
      <c r="T184" s="49">
        <v>45914</v>
      </c>
      <c r="U184" s="50" t="s">
        <v>60</v>
      </c>
      <c r="V184" s="51" t="s">
        <v>61</v>
      </c>
      <c r="W184" s="143"/>
      <c r="X184" s="138"/>
      <c r="Y184" s="149"/>
      <c r="Z184" s="510">
        <v>45927</v>
      </c>
      <c r="AA184" s="189"/>
    </row>
    <row r="185" spans="2:29" ht="29.5" customHeight="1" x14ac:dyDescent="0.35">
      <c r="B185" s="43"/>
      <c r="C185" s="48" t="s">
        <v>695</v>
      </c>
      <c r="D185" s="44" t="s">
        <v>785</v>
      </c>
      <c r="E185" s="44" t="s">
        <v>74</v>
      </c>
      <c r="F185" s="44" t="s">
        <v>278</v>
      </c>
      <c r="G185" s="19"/>
      <c r="H185" s="19"/>
      <c r="I185" s="19"/>
      <c r="J185" s="19">
        <f>M185*8</f>
        <v>261.32</v>
      </c>
      <c r="K185" s="19">
        <f>N185*4.4</f>
        <v>11.946</v>
      </c>
      <c r="L185" s="19">
        <f>SUM(J185:K185)</f>
        <v>273.26600000000002</v>
      </c>
      <c r="M185" s="19">
        <v>32.664999999999999</v>
      </c>
      <c r="N185" s="19">
        <v>2.7149999999999999</v>
      </c>
      <c r="O185" s="19">
        <v>152.99</v>
      </c>
      <c r="P185" s="19">
        <v>2587.7399999999998</v>
      </c>
      <c r="Q185" s="19">
        <v>1.139</v>
      </c>
      <c r="R185" s="19"/>
      <c r="S185" s="19"/>
      <c r="T185" s="49">
        <v>45944</v>
      </c>
      <c r="U185" s="50" t="s">
        <v>60</v>
      </c>
      <c r="V185" s="51" t="s">
        <v>61</v>
      </c>
      <c r="W185" s="518"/>
      <c r="X185" s="510"/>
      <c r="Y185" s="633"/>
      <c r="Z185" s="510">
        <v>45947</v>
      </c>
      <c r="AA185" s="189"/>
    </row>
    <row r="186" spans="2:29" s="59" customFormat="1" ht="31.5" customHeight="1" x14ac:dyDescent="0.35">
      <c r="B186" s="44"/>
      <c r="C186" s="48" t="s">
        <v>505</v>
      </c>
      <c r="D186" s="44" t="s">
        <v>132</v>
      </c>
      <c r="E186" s="44" t="s">
        <v>74</v>
      </c>
      <c r="F186" s="44" t="s">
        <v>278</v>
      </c>
      <c r="G186" s="44"/>
      <c r="H186" s="44"/>
      <c r="I186" s="44"/>
      <c r="J186" s="19">
        <v>611</v>
      </c>
      <c r="K186" s="19">
        <v>28</v>
      </c>
      <c r="L186" s="19">
        <v>639</v>
      </c>
      <c r="M186" s="19">
        <v>76.349999999999994</v>
      </c>
      <c r="N186" s="19">
        <v>6.32</v>
      </c>
      <c r="O186" s="19">
        <v>385.79</v>
      </c>
      <c r="P186" s="19">
        <v>3898</v>
      </c>
      <c r="Q186" s="19">
        <v>2.348757</v>
      </c>
      <c r="R186" s="495">
        <v>1761921.9257309998</v>
      </c>
      <c r="S186" s="495"/>
      <c r="T186" s="49">
        <v>45791</v>
      </c>
      <c r="U186" s="50" t="s">
        <v>60</v>
      </c>
      <c r="V186" s="51" t="s">
        <v>61</v>
      </c>
      <c r="W186" s="143"/>
      <c r="X186" s="138"/>
      <c r="Y186" s="149"/>
      <c r="Z186" s="510">
        <v>45808</v>
      </c>
      <c r="AA186" s="189"/>
      <c r="AB186" s="4"/>
      <c r="AC186" s="5"/>
    </row>
    <row r="187" spans="2:29" s="59" customFormat="1" ht="27.5" customHeight="1" x14ac:dyDescent="0.35">
      <c r="B187" s="44"/>
      <c r="C187" s="48" t="s">
        <v>164</v>
      </c>
      <c r="D187" s="44" t="s">
        <v>63</v>
      </c>
      <c r="E187" s="44" t="s">
        <v>74</v>
      </c>
      <c r="F187" s="44" t="s">
        <v>278</v>
      </c>
      <c r="G187" s="44"/>
      <c r="H187" s="44"/>
      <c r="I187" s="44"/>
      <c r="J187" s="19">
        <v>252</v>
      </c>
      <c r="K187" s="19">
        <v>13</v>
      </c>
      <c r="L187" s="19">
        <v>265</v>
      </c>
      <c r="M187" s="19">
        <v>31.4</v>
      </c>
      <c r="N187" s="19">
        <v>2.89</v>
      </c>
      <c r="O187" s="19">
        <v>164.7</v>
      </c>
      <c r="P187" s="19">
        <v>1802</v>
      </c>
      <c r="Q187" s="19">
        <v>0.86627600000000005</v>
      </c>
      <c r="R187" s="495">
        <v>752440.09410799993</v>
      </c>
      <c r="S187" s="495"/>
      <c r="T187" s="49">
        <v>45658</v>
      </c>
      <c r="U187" s="50" t="s">
        <v>115</v>
      </c>
      <c r="V187" s="18" t="s">
        <v>61</v>
      </c>
      <c r="W187" s="183">
        <v>45659</v>
      </c>
      <c r="X187" s="51">
        <v>45661</v>
      </c>
      <c r="Y187" s="195">
        <v>45666</v>
      </c>
      <c r="Z187" s="51">
        <v>45669</v>
      </c>
      <c r="AA187" s="190"/>
      <c r="AB187" s="172"/>
      <c r="AC187" s="15"/>
    </row>
    <row r="188" spans="2:29" s="59" customFormat="1" ht="28.5" customHeight="1" x14ac:dyDescent="0.35">
      <c r="B188" s="44"/>
      <c r="C188" s="48" t="s">
        <v>195</v>
      </c>
      <c r="D188" s="44" t="s">
        <v>77</v>
      </c>
      <c r="E188" s="44" t="s">
        <v>74</v>
      </c>
      <c r="F188" s="44" t="s">
        <v>278</v>
      </c>
      <c r="G188" s="44"/>
      <c r="H188" s="44"/>
      <c r="I188" s="44"/>
      <c r="J188" s="19">
        <v>252</v>
      </c>
      <c r="K188" s="19">
        <v>13</v>
      </c>
      <c r="L188" s="19">
        <v>265</v>
      </c>
      <c r="M188" s="19">
        <v>31.4</v>
      </c>
      <c r="N188" s="19">
        <v>2.89</v>
      </c>
      <c r="O188" s="19">
        <v>164.7</v>
      </c>
      <c r="P188" s="19">
        <v>1802</v>
      </c>
      <c r="Q188" s="19">
        <v>0.86627600000000005</v>
      </c>
      <c r="R188" s="495">
        <v>752440.09410799993</v>
      </c>
      <c r="S188" s="495"/>
      <c r="T188" s="49">
        <v>45658</v>
      </c>
      <c r="U188" s="50" t="s">
        <v>115</v>
      </c>
      <c r="V188" s="18" t="s">
        <v>61</v>
      </c>
      <c r="W188" s="183">
        <v>45661</v>
      </c>
      <c r="X188" s="51">
        <v>45674</v>
      </c>
      <c r="Y188" s="195">
        <v>45676</v>
      </c>
      <c r="Z188" s="51">
        <v>45679</v>
      </c>
      <c r="AA188" s="190"/>
      <c r="AB188" s="172"/>
      <c r="AC188" s="15"/>
    </row>
    <row r="189" spans="2:29" s="59" customFormat="1" ht="31.5" customHeight="1" x14ac:dyDescent="0.35">
      <c r="B189" s="44"/>
      <c r="C189" s="48" t="s">
        <v>165</v>
      </c>
      <c r="D189" s="44" t="s">
        <v>63</v>
      </c>
      <c r="E189" s="44" t="s">
        <v>74</v>
      </c>
      <c r="F189" s="44" t="s">
        <v>278</v>
      </c>
      <c r="G189" s="44"/>
      <c r="H189" s="44"/>
      <c r="I189" s="44"/>
      <c r="J189" s="19">
        <v>252</v>
      </c>
      <c r="K189" s="19">
        <v>13</v>
      </c>
      <c r="L189" s="19">
        <v>265</v>
      </c>
      <c r="M189" s="19">
        <v>31.4</v>
      </c>
      <c r="N189" s="19">
        <v>2.89</v>
      </c>
      <c r="O189" s="19">
        <v>164.7</v>
      </c>
      <c r="P189" s="19">
        <v>1802</v>
      </c>
      <c r="Q189" s="19">
        <v>0.86627600000000005</v>
      </c>
      <c r="R189" s="495">
        <v>752440.09410799993</v>
      </c>
      <c r="S189" s="495"/>
      <c r="T189" s="49">
        <v>45627</v>
      </c>
      <c r="U189" s="50" t="s">
        <v>115</v>
      </c>
      <c r="V189" s="18" t="s">
        <v>61</v>
      </c>
      <c r="W189" s="146">
        <v>45638</v>
      </c>
      <c r="X189" s="46">
        <v>45643</v>
      </c>
      <c r="Y189" s="148">
        <v>45645</v>
      </c>
      <c r="Z189" s="51">
        <v>45647</v>
      </c>
      <c r="AA189" s="189"/>
      <c r="AB189" s="2">
        <v>3</v>
      </c>
      <c r="AC189" s="5"/>
    </row>
    <row r="190" spans="2:29" s="59" customFormat="1" ht="30.5" customHeight="1" x14ac:dyDescent="0.35">
      <c r="B190" s="44"/>
      <c r="C190" s="48" t="s">
        <v>176</v>
      </c>
      <c r="D190" s="44" t="s">
        <v>63</v>
      </c>
      <c r="E190" s="44" t="s">
        <v>101</v>
      </c>
      <c r="F190" s="44" t="s">
        <v>278</v>
      </c>
      <c r="G190" s="44"/>
      <c r="H190" s="44"/>
      <c r="I190" s="44"/>
      <c r="J190" s="19">
        <v>268</v>
      </c>
      <c r="K190" s="19">
        <v>14</v>
      </c>
      <c r="L190" s="19">
        <v>282</v>
      </c>
      <c r="M190" s="19">
        <v>33.42</v>
      </c>
      <c r="N190" s="19">
        <v>3.15</v>
      </c>
      <c r="O190" s="19">
        <v>255.26</v>
      </c>
      <c r="P190" s="19">
        <v>1904</v>
      </c>
      <c r="Q190" s="19">
        <v>0.86627600000000005</v>
      </c>
      <c r="R190" s="495">
        <v>745277.51610799995</v>
      </c>
      <c r="S190" s="495"/>
      <c r="T190" s="49">
        <v>45627</v>
      </c>
      <c r="U190" s="50" t="s">
        <v>115</v>
      </c>
      <c r="V190" s="18" t="s">
        <v>61</v>
      </c>
      <c r="W190" s="146">
        <v>45641</v>
      </c>
      <c r="X190" s="46">
        <v>45645</v>
      </c>
      <c r="Y190" s="148">
        <v>45648</v>
      </c>
      <c r="Z190" s="51">
        <v>45650</v>
      </c>
      <c r="AA190" s="189"/>
      <c r="AB190" s="2">
        <v>4</v>
      </c>
      <c r="AC190" s="5"/>
    </row>
    <row r="191" spans="2:29" s="59" customFormat="1" ht="24" customHeight="1" x14ac:dyDescent="0.35">
      <c r="B191" s="44"/>
      <c r="C191" s="48" t="s">
        <v>166</v>
      </c>
      <c r="D191" s="44" t="s">
        <v>63</v>
      </c>
      <c r="E191" s="44" t="s">
        <v>74</v>
      </c>
      <c r="F191" s="44" t="s">
        <v>278</v>
      </c>
      <c r="G191" s="44"/>
      <c r="H191" s="44"/>
      <c r="I191" s="44"/>
      <c r="J191" s="19">
        <v>252</v>
      </c>
      <c r="K191" s="19">
        <v>13</v>
      </c>
      <c r="L191" s="19">
        <v>265</v>
      </c>
      <c r="M191" s="19">
        <v>31.4</v>
      </c>
      <c r="N191" s="19">
        <v>2.89</v>
      </c>
      <c r="O191" s="19">
        <v>164.7</v>
      </c>
      <c r="P191" s="19">
        <v>1802</v>
      </c>
      <c r="Q191" s="19">
        <v>0.86627600000000005</v>
      </c>
      <c r="R191" s="495">
        <v>752440.09410799993</v>
      </c>
      <c r="S191" s="495"/>
      <c r="T191" s="49">
        <v>45627</v>
      </c>
      <c r="U191" s="50" t="s">
        <v>115</v>
      </c>
      <c r="V191" s="18" t="s">
        <v>61</v>
      </c>
      <c r="W191" s="146">
        <v>45641</v>
      </c>
      <c r="X191" s="46">
        <v>45653</v>
      </c>
      <c r="Y191" s="148">
        <v>45653</v>
      </c>
      <c r="Z191" s="51">
        <v>45654</v>
      </c>
      <c r="AA191" s="189"/>
      <c r="AB191" s="2">
        <v>4</v>
      </c>
      <c r="AC191" s="5"/>
    </row>
    <row r="192" spans="2:29" s="59" customFormat="1" ht="25.5" customHeight="1" x14ac:dyDescent="0.35">
      <c r="B192" s="44"/>
      <c r="C192" s="48" t="s">
        <v>517</v>
      </c>
      <c r="D192" s="44" t="s">
        <v>231</v>
      </c>
      <c r="E192" s="44" t="s">
        <v>74</v>
      </c>
      <c r="F192" s="44" t="s">
        <v>278</v>
      </c>
      <c r="G192" s="44"/>
      <c r="H192" s="44"/>
      <c r="I192" s="44"/>
      <c r="J192" s="19">
        <v>756</v>
      </c>
      <c r="K192" s="19">
        <v>42</v>
      </c>
      <c r="L192" s="19">
        <v>798</v>
      </c>
      <c r="M192" s="44">
        <v>94.46</v>
      </c>
      <c r="N192" s="44">
        <v>9.33</v>
      </c>
      <c r="O192" s="44">
        <v>584</v>
      </c>
      <c r="P192" s="44">
        <v>9095</v>
      </c>
      <c r="Q192" s="19">
        <v>2.4947030000000003</v>
      </c>
      <c r="R192" s="495">
        <v>2723053.0864490005</v>
      </c>
      <c r="S192" s="495"/>
      <c r="T192" s="49">
        <v>45822</v>
      </c>
      <c r="U192" s="50" t="s">
        <v>60</v>
      </c>
      <c r="V192" s="51" t="s">
        <v>61</v>
      </c>
      <c r="W192" s="143"/>
      <c r="X192" s="138"/>
      <c r="Y192" s="149"/>
      <c r="Z192" s="510">
        <v>45837</v>
      </c>
      <c r="AA192" s="189"/>
      <c r="AB192" s="4"/>
      <c r="AC192" s="5"/>
    </row>
    <row r="193" spans="2:29" s="59" customFormat="1" ht="29" customHeight="1" x14ac:dyDescent="0.35">
      <c r="B193" s="44"/>
      <c r="C193" s="48" t="s">
        <v>514</v>
      </c>
      <c r="D193" s="44" t="s">
        <v>391</v>
      </c>
      <c r="E193" s="44" t="s">
        <v>74</v>
      </c>
      <c r="F193" s="44" t="s">
        <v>278</v>
      </c>
      <c r="G193" s="44"/>
      <c r="H193" s="44"/>
      <c r="I193" s="44"/>
      <c r="J193" s="501">
        <f>M193*8</f>
        <v>1008.24</v>
      </c>
      <c r="K193" s="501">
        <f>N193*4.4</f>
        <v>49.764000000000003</v>
      </c>
      <c r="L193" s="501">
        <f>SUBTOTAL(9,J193:K193)</f>
        <v>1058.0039999999999</v>
      </c>
      <c r="M193" s="501">
        <v>126.03</v>
      </c>
      <c r="N193" s="501">
        <v>11.31</v>
      </c>
      <c r="O193" s="501">
        <v>716</v>
      </c>
      <c r="P193" s="501">
        <v>11510</v>
      </c>
      <c r="Q193" s="19">
        <v>3.1590180000000001</v>
      </c>
      <c r="R193" s="495">
        <v>3508292.325094</v>
      </c>
      <c r="S193" s="495"/>
      <c r="T193" s="49">
        <v>45822</v>
      </c>
      <c r="U193" s="50" t="s">
        <v>60</v>
      </c>
      <c r="V193" s="51" t="s">
        <v>61</v>
      </c>
      <c r="W193" s="143"/>
      <c r="X193" s="138"/>
      <c r="Y193" s="149"/>
      <c r="Z193" s="510">
        <v>45819</v>
      </c>
      <c r="AA193" s="189"/>
      <c r="AB193" s="4"/>
      <c r="AC193" s="5"/>
    </row>
    <row r="194" spans="2:29" s="59" customFormat="1" ht="15.5" x14ac:dyDescent="0.35">
      <c r="B194" s="44"/>
      <c r="C194" s="48" t="s">
        <v>163</v>
      </c>
      <c r="D194" s="44" t="s">
        <v>63</v>
      </c>
      <c r="E194" s="44" t="s">
        <v>74</v>
      </c>
      <c r="F194" s="44" t="s">
        <v>278</v>
      </c>
      <c r="G194" s="44" t="s">
        <v>878</v>
      </c>
      <c r="H194" s="44" t="s">
        <v>901</v>
      </c>
      <c r="I194" s="44"/>
      <c r="J194" s="19">
        <v>252</v>
      </c>
      <c r="K194" s="19">
        <v>13</v>
      </c>
      <c r="L194" s="19">
        <v>265</v>
      </c>
      <c r="M194" s="19">
        <v>31.4</v>
      </c>
      <c r="N194" s="19">
        <v>2.89</v>
      </c>
      <c r="O194" s="19">
        <v>164.7</v>
      </c>
      <c r="P194" s="19">
        <v>1802</v>
      </c>
      <c r="Q194" s="19">
        <v>0.86627600000000005</v>
      </c>
      <c r="R194" s="495">
        <v>752440.09410799993</v>
      </c>
      <c r="S194" s="495"/>
      <c r="T194" s="49">
        <v>45627</v>
      </c>
      <c r="U194" s="50" t="s">
        <v>108</v>
      </c>
      <c r="V194" s="18" t="s">
        <v>61</v>
      </c>
      <c r="W194" s="146">
        <v>45640</v>
      </c>
      <c r="X194" s="46">
        <v>45641</v>
      </c>
      <c r="Y194" s="148">
        <v>45655</v>
      </c>
      <c r="Z194" s="51">
        <v>45656</v>
      </c>
      <c r="AA194" s="189"/>
      <c r="AB194" s="2"/>
      <c r="AC194" s="5"/>
    </row>
    <row r="195" spans="2:29" s="59" customFormat="1" ht="15.5" x14ac:dyDescent="0.35">
      <c r="B195" s="44"/>
      <c r="C195" s="48" t="s">
        <v>174</v>
      </c>
      <c r="D195" s="44" t="s">
        <v>79</v>
      </c>
      <c r="E195" s="44" t="s">
        <v>101</v>
      </c>
      <c r="F195" s="44" t="s">
        <v>278</v>
      </c>
      <c r="G195" s="44" t="s">
        <v>878</v>
      </c>
      <c r="H195" s="44" t="s">
        <v>894</v>
      </c>
      <c r="I195" s="44"/>
      <c r="J195" s="19">
        <v>236</v>
      </c>
      <c r="K195" s="19">
        <v>13</v>
      </c>
      <c r="L195" s="19">
        <v>249</v>
      </c>
      <c r="M195" s="19">
        <v>29.49</v>
      </c>
      <c r="N195" s="19">
        <v>2.86</v>
      </c>
      <c r="O195" s="19">
        <v>233.05</v>
      </c>
      <c r="P195" s="19">
        <v>1526</v>
      </c>
      <c r="Q195" s="19">
        <v>0.86627600000000005</v>
      </c>
      <c r="R195" s="495">
        <v>645061.94810799998</v>
      </c>
      <c r="S195" s="495"/>
      <c r="T195" s="49">
        <v>45627</v>
      </c>
      <c r="U195" s="50" t="s">
        <v>108</v>
      </c>
      <c r="V195" s="18" t="s">
        <v>61</v>
      </c>
      <c r="W195" s="146">
        <v>45640</v>
      </c>
      <c r="X195" s="46">
        <v>45641</v>
      </c>
      <c r="Y195" s="148">
        <v>45651</v>
      </c>
      <c r="Z195" s="51">
        <v>45652</v>
      </c>
      <c r="AA195" s="189"/>
      <c r="AB195" s="2">
        <v>4</v>
      </c>
      <c r="AC195" s="5"/>
    </row>
    <row r="196" spans="2:29" s="59" customFormat="1" ht="30" customHeight="1" x14ac:dyDescent="0.35">
      <c r="B196" s="44"/>
      <c r="C196" s="48" t="s">
        <v>175</v>
      </c>
      <c r="D196" s="44" t="s">
        <v>68</v>
      </c>
      <c r="E196" s="44" t="s">
        <v>101</v>
      </c>
      <c r="F196" s="44" t="s">
        <v>278</v>
      </c>
      <c r="G196" s="44" t="s">
        <v>878</v>
      </c>
      <c r="H196" s="44" t="s">
        <v>894</v>
      </c>
      <c r="I196" s="44"/>
      <c r="J196" s="19">
        <v>236</v>
      </c>
      <c r="K196" s="19">
        <v>13</v>
      </c>
      <c r="L196" s="19">
        <v>249</v>
      </c>
      <c r="M196" s="19">
        <v>29.49</v>
      </c>
      <c r="N196" s="19">
        <v>2.86</v>
      </c>
      <c r="O196" s="19">
        <v>233.05</v>
      </c>
      <c r="P196" s="19">
        <v>1526</v>
      </c>
      <c r="Q196" s="19">
        <v>0.86627600000000005</v>
      </c>
      <c r="R196" s="495">
        <v>645061.94810799998</v>
      </c>
      <c r="S196" s="495"/>
      <c r="T196" s="49">
        <v>45658</v>
      </c>
      <c r="U196" s="50" t="s">
        <v>108</v>
      </c>
      <c r="V196" s="18" t="s">
        <v>61</v>
      </c>
      <c r="W196" s="183">
        <v>45643</v>
      </c>
      <c r="X196" s="51">
        <v>45644</v>
      </c>
      <c r="Y196" s="195">
        <v>45681</v>
      </c>
      <c r="Z196" s="51">
        <v>45682</v>
      </c>
      <c r="AA196" s="190"/>
      <c r="AB196" s="172"/>
      <c r="AC196" s="15"/>
    </row>
    <row r="197" spans="2:29" s="59" customFormat="1" ht="26" customHeight="1" x14ac:dyDescent="0.35">
      <c r="B197" s="44"/>
      <c r="C197" s="44" t="s">
        <v>202</v>
      </c>
      <c r="D197" s="44" t="s">
        <v>203</v>
      </c>
      <c r="E197" s="44" t="s">
        <v>101</v>
      </c>
      <c r="F197" s="44" t="s">
        <v>278</v>
      </c>
      <c r="G197" s="44" t="s">
        <v>878</v>
      </c>
      <c r="H197" s="44" t="s">
        <v>894</v>
      </c>
      <c r="I197" s="44"/>
      <c r="J197" s="19">
        <v>512</v>
      </c>
      <c r="K197" s="19">
        <v>25</v>
      </c>
      <c r="L197" s="19">
        <v>537</v>
      </c>
      <c r="M197" s="19">
        <v>63.98</v>
      </c>
      <c r="N197" s="19">
        <v>5.47</v>
      </c>
      <c r="O197" s="19">
        <v>428.13</v>
      </c>
      <c r="P197" s="19">
        <v>2899</v>
      </c>
      <c r="Q197" s="19">
        <v>1.768</v>
      </c>
      <c r="R197" s="495">
        <v>1325884.491065</v>
      </c>
      <c r="S197" s="495"/>
      <c r="T197" s="49">
        <v>45658</v>
      </c>
      <c r="U197" s="50" t="s">
        <v>97</v>
      </c>
      <c r="V197" s="18" t="s">
        <v>61</v>
      </c>
      <c r="W197" s="183">
        <v>45658</v>
      </c>
      <c r="X197" s="51">
        <v>45659</v>
      </c>
      <c r="Y197" s="195">
        <v>45671</v>
      </c>
      <c r="Z197" s="51">
        <v>45674</v>
      </c>
      <c r="AA197" s="190"/>
      <c r="AB197" s="172"/>
      <c r="AC197" s="15"/>
    </row>
    <row r="198" spans="2:29" s="59" customFormat="1" ht="21.5" customHeight="1" x14ac:dyDescent="0.35">
      <c r="B198" s="44"/>
      <c r="C198" s="48" t="s">
        <v>185</v>
      </c>
      <c r="D198" s="44" t="s">
        <v>79</v>
      </c>
      <c r="E198" s="44" t="s">
        <v>101</v>
      </c>
      <c r="F198" s="44" t="s">
        <v>278</v>
      </c>
      <c r="G198" s="44" t="s">
        <v>878</v>
      </c>
      <c r="H198" s="44" t="s">
        <v>894</v>
      </c>
      <c r="I198" s="44"/>
      <c r="J198" s="19">
        <v>236</v>
      </c>
      <c r="K198" s="19">
        <v>13</v>
      </c>
      <c r="L198" s="19">
        <v>249</v>
      </c>
      <c r="M198" s="19">
        <v>29.49</v>
      </c>
      <c r="N198" s="19">
        <v>2.86</v>
      </c>
      <c r="O198" s="19">
        <v>233.05</v>
      </c>
      <c r="P198" s="19">
        <v>1526</v>
      </c>
      <c r="Q198" s="19">
        <v>0.86627600000000005</v>
      </c>
      <c r="R198" s="495">
        <v>645061.94810799998</v>
      </c>
      <c r="S198" s="495"/>
      <c r="T198" s="49">
        <v>45658</v>
      </c>
      <c r="U198" s="50" t="s">
        <v>97</v>
      </c>
      <c r="V198" s="18" t="s">
        <v>61</v>
      </c>
      <c r="W198" s="183">
        <v>45658</v>
      </c>
      <c r="X198" s="51">
        <v>45659</v>
      </c>
      <c r="Y198" s="195">
        <v>45665</v>
      </c>
      <c r="Z198" s="51">
        <v>45667</v>
      </c>
      <c r="AA198" s="163"/>
      <c r="AB198" s="172"/>
      <c r="AC198" s="15"/>
    </row>
    <row r="199" spans="2:29" s="59" customFormat="1" ht="22" customHeight="1" x14ac:dyDescent="0.35">
      <c r="B199" s="44"/>
      <c r="C199" s="48" t="s">
        <v>215</v>
      </c>
      <c r="D199" s="44" t="s">
        <v>65</v>
      </c>
      <c r="E199" s="44" t="s">
        <v>101</v>
      </c>
      <c r="F199" s="44" t="s">
        <v>278</v>
      </c>
      <c r="G199" s="44" t="s">
        <v>878</v>
      </c>
      <c r="H199" s="44" t="s">
        <v>894</v>
      </c>
      <c r="I199" s="44"/>
      <c r="J199" s="19">
        <v>236</v>
      </c>
      <c r="K199" s="19">
        <v>13</v>
      </c>
      <c r="L199" s="19">
        <v>249</v>
      </c>
      <c r="M199" s="19">
        <v>29.49</v>
      </c>
      <c r="N199" s="19">
        <v>2.86</v>
      </c>
      <c r="O199" s="19">
        <v>233.05</v>
      </c>
      <c r="P199" s="19">
        <v>1526</v>
      </c>
      <c r="Q199" s="19">
        <v>0.86627600000000005</v>
      </c>
      <c r="R199" s="495">
        <v>645061.94810799998</v>
      </c>
      <c r="S199" s="495"/>
      <c r="T199" s="49">
        <v>45658</v>
      </c>
      <c r="U199" s="50" t="s">
        <v>194</v>
      </c>
      <c r="V199" s="56" t="s">
        <v>61</v>
      </c>
      <c r="W199" s="183">
        <v>45675</v>
      </c>
      <c r="X199" s="51">
        <v>45679</v>
      </c>
      <c r="Y199" s="195">
        <v>45682</v>
      </c>
      <c r="Z199" s="51">
        <v>45682</v>
      </c>
      <c r="AA199" s="190"/>
      <c r="AB199" s="172"/>
      <c r="AC199" s="15"/>
    </row>
    <row r="200" spans="2:29" s="59" customFormat="1" ht="24.5" customHeight="1" x14ac:dyDescent="0.35">
      <c r="B200" s="44">
        <v>5</v>
      </c>
      <c r="C200" s="48" t="s">
        <v>184</v>
      </c>
      <c r="D200" s="44" t="s">
        <v>68</v>
      </c>
      <c r="E200" s="44" t="s">
        <v>74</v>
      </c>
      <c r="F200" s="44" t="s">
        <v>278</v>
      </c>
      <c r="G200" s="44" t="s">
        <v>878</v>
      </c>
      <c r="H200" s="44" t="s">
        <v>901</v>
      </c>
      <c r="I200" s="44"/>
      <c r="J200" s="19">
        <v>221</v>
      </c>
      <c r="K200" s="19">
        <v>12</v>
      </c>
      <c r="L200" s="19">
        <v>233</v>
      </c>
      <c r="M200" s="19">
        <v>27.61</v>
      </c>
      <c r="N200" s="19">
        <v>2.61</v>
      </c>
      <c r="O200" s="19">
        <v>146.96</v>
      </c>
      <c r="P200" s="19">
        <v>1450</v>
      </c>
      <c r="Q200" s="19">
        <v>0.86627600000000005</v>
      </c>
      <c r="R200" s="495">
        <v>650458.11210799997</v>
      </c>
      <c r="S200" s="495"/>
      <c r="T200" s="49">
        <v>45658</v>
      </c>
      <c r="U200" s="50" t="s">
        <v>94</v>
      </c>
      <c r="V200" s="18" t="s">
        <v>61</v>
      </c>
      <c r="W200" s="183">
        <v>45648</v>
      </c>
      <c r="X200" s="51">
        <v>45673</v>
      </c>
      <c r="Y200" s="195">
        <v>45677</v>
      </c>
      <c r="Z200" s="51">
        <v>45678</v>
      </c>
      <c r="AA200" s="163"/>
      <c r="AB200" s="172"/>
      <c r="AC200" s="15"/>
    </row>
    <row r="201" spans="2:29" s="59" customFormat="1" ht="24" customHeight="1" x14ac:dyDescent="0.35">
      <c r="B201" s="44"/>
      <c r="C201" s="48" t="s">
        <v>515</v>
      </c>
      <c r="D201" s="44" t="s">
        <v>79</v>
      </c>
      <c r="E201" s="44" t="s">
        <v>74</v>
      </c>
      <c r="F201" s="44" t="s">
        <v>278</v>
      </c>
      <c r="G201" s="44"/>
      <c r="H201" s="44"/>
      <c r="I201" s="44"/>
      <c r="J201" s="19">
        <v>221</v>
      </c>
      <c r="K201" s="19">
        <v>12</v>
      </c>
      <c r="L201" s="19">
        <v>233</v>
      </c>
      <c r="M201" s="19">
        <v>27.61</v>
      </c>
      <c r="N201" s="19">
        <v>2.61</v>
      </c>
      <c r="O201" s="19">
        <v>146.96</v>
      </c>
      <c r="P201" s="19">
        <v>1450</v>
      </c>
      <c r="Q201" s="19">
        <v>0.86627600000000005</v>
      </c>
      <c r="R201" s="495">
        <v>650458.11210799997</v>
      </c>
      <c r="S201" s="495"/>
      <c r="T201" s="49">
        <v>45822</v>
      </c>
      <c r="U201" s="50" t="s">
        <v>115</v>
      </c>
      <c r="V201" s="51" t="s">
        <v>61</v>
      </c>
      <c r="W201" s="143"/>
      <c r="X201" s="138"/>
      <c r="Y201" s="149"/>
      <c r="Z201" s="510">
        <v>45821</v>
      </c>
      <c r="AA201" s="161"/>
      <c r="AB201" s="4"/>
      <c r="AC201" s="5"/>
    </row>
    <row r="202" spans="2:29" s="59" customFormat="1" ht="23" customHeight="1" x14ac:dyDescent="0.35">
      <c r="B202" s="44"/>
      <c r="C202" s="48" t="s">
        <v>186</v>
      </c>
      <c r="D202" s="44" t="s">
        <v>65</v>
      </c>
      <c r="E202" s="44" t="s">
        <v>74</v>
      </c>
      <c r="F202" s="44" t="s">
        <v>278</v>
      </c>
      <c r="G202" s="44" t="s">
        <v>878</v>
      </c>
      <c r="H202" s="44" t="s">
        <v>901</v>
      </c>
      <c r="I202" s="44"/>
      <c r="J202" s="19">
        <v>221</v>
      </c>
      <c r="K202" s="19">
        <v>12</v>
      </c>
      <c r="L202" s="19">
        <v>233</v>
      </c>
      <c r="M202" s="19">
        <v>27.61</v>
      </c>
      <c r="N202" s="19">
        <v>2.61</v>
      </c>
      <c r="O202" s="19">
        <v>146.96</v>
      </c>
      <c r="P202" s="19">
        <v>1450</v>
      </c>
      <c r="Q202" s="19">
        <v>0.86627600000000005</v>
      </c>
      <c r="R202" s="495">
        <v>650458.11210799997</v>
      </c>
      <c r="S202" s="495"/>
      <c r="T202" s="49">
        <v>45658</v>
      </c>
      <c r="U202" s="50" t="s">
        <v>97</v>
      </c>
      <c r="V202" s="18" t="s">
        <v>61</v>
      </c>
      <c r="W202" s="183">
        <v>45678</v>
      </c>
      <c r="X202" s="51">
        <v>45679</v>
      </c>
      <c r="Y202" s="195">
        <v>45684</v>
      </c>
      <c r="Z202" s="51">
        <v>45685</v>
      </c>
      <c r="AA202" s="165"/>
      <c r="AB202" s="172"/>
      <c r="AC202" s="15"/>
    </row>
    <row r="203" spans="2:29" s="59" customFormat="1" ht="20.5" customHeight="1" x14ac:dyDescent="0.35">
      <c r="B203" s="44"/>
      <c r="C203" s="48" t="s">
        <v>172</v>
      </c>
      <c r="D203" s="44" t="s">
        <v>77</v>
      </c>
      <c r="E203" s="44" t="s">
        <v>74</v>
      </c>
      <c r="F203" s="44" t="s">
        <v>278</v>
      </c>
      <c r="G203" s="44" t="s">
        <v>878</v>
      </c>
      <c r="H203" s="44" t="s">
        <v>901</v>
      </c>
      <c r="I203" s="44"/>
      <c r="J203" s="19">
        <v>252</v>
      </c>
      <c r="K203" s="19">
        <v>13</v>
      </c>
      <c r="L203" s="19">
        <v>265</v>
      </c>
      <c r="M203" s="19">
        <v>31.4</v>
      </c>
      <c r="N203" s="19">
        <v>2.89</v>
      </c>
      <c r="O203" s="19">
        <v>164.7</v>
      </c>
      <c r="P203" s="19">
        <v>1802</v>
      </c>
      <c r="Q203" s="19">
        <v>0.86627600000000005</v>
      </c>
      <c r="R203" s="495">
        <v>752440.09410799993</v>
      </c>
      <c r="S203" s="495"/>
      <c r="T203" s="49">
        <v>45627</v>
      </c>
      <c r="U203" s="50" t="s">
        <v>97</v>
      </c>
      <c r="V203" s="18" t="s">
        <v>61</v>
      </c>
      <c r="W203" s="146">
        <v>45641</v>
      </c>
      <c r="X203" s="46">
        <v>45646</v>
      </c>
      <c r="Y203" s="148">
        <v>45647</v>
      </c>
      <c r="Z203" s="51">
        <v>45648</v>
      </c>
      <c r="AA203" s="161"/>
      <c r="AB203" s="2">
        <v>3</v>
      </c>
      <c r="AC203" s="5"/>
    </row>
    <row r="204" spans="2:29" s="59" customFormat="1" ht="30" customHeight="1" x14ac:dyDescent="0.35">
      <c r="B204" s="44"/>
      <c r="C204" s="48" t="s">
        <v>173</v>
      </c>
      <c r="D204" s="44" t="s">
        <v>77</v>
      </c>
      <c r="E204" s="44" t="s">
        <v>74</v>
      </c>
      <c r="F204" s="44" t="s">
        <v>278</v>
      </c>
      <c r="G204" s="44" t="s">
        <v>878</v>
      </c>
      <c r="H204" s="44" t="s">
        <v>901</v>
      </c>
      <c r="I204" s="44"/>
      <c r="J204" s="19">
        <v>252</v>
      </c>
      <c r="K204" s="19">
        <v>13</v>
      </c>
      <c r="L204" s="19">
        <v>265</v>
      </c>
      <c r="M204" s="19">
        <v>31.4</v>
      </c>
      <c r="N204" s="19">
        <v>2.89</v>
      </c>
      <c r="O204" s="19">
        <v>164.7</v>
      </c>
      <c r="P204" s="19">
        <v>1802</v>
      </c>
      <c r="Q204" s="19">
        <v>0.86627600000000005</v>
      </c>
      <c r="R204" s="495">
        <v>752440.09410799993</v>
      </c>
      <c r="S204" s="495"/>
      <c r="T204" s="49">
        <v>45627</v>
      </c>
      <c r="U204" s="50" t="s">
        <v>97</v>
      </c>
      <c r="V204" s="18" t="s">
        <v>61</v>
      </c>
      <c r="W204" s="182">
        <v>45645</v>
      </c>
      <c r="X204" s="147">
        <v>45651</v>
      </c>
      <c r="Y204" s="194">
        <v>45652</v>
      </c>
      <c r="Z204" s="51">
        <v>45653</v>
      </c>
      <c r="AA204" s="161"/>
      <c r="AB204" s="2">
        <v>4</v>
      </c>
      <c r="AC204" s="5"/>
    </row>
    <row r="205" spans="2:29" s="59" customFormat="1" ht="19.5" customHeight="1" x14ac:dyDescent="0.35">
      <c r="B205" s="44"/>
      <c r="C205" s="48" t="s">
        <v>179</v>
      </c>
      <c r="D205" s="44" t="s">
        <v>77</v>
      </c>
      <c r="E205" s="44" t="s">
        <v>101</v>
      </c>
      <c r="F205" s="44" t="s">
        <v>278</v>
      </c>
      <c r="G205" s="44" t="s">
        <v>878</v>
      </c>
      <c r="H205" s="44" t="s">
        <v>894</v>
      </c>
      <c r="I205" s="44"/>
      <c r="J205" s="19">
        <v>268</v>
      </c>
      <c r="K205" s="19">
        <v>14</v>
      </c>
      <c r="L205" s="19">
        <v>282</v>
      </c>
      <c r="M205" s="19">
        <v>33.42</v>
      </c>
      <c r="N205" s="19">
        <v>3.15</v>
      </c>
      <c r="O205" s="19">
        <v>255.26</v>
      </c>
      <c r="P205" s="19">
        <v>1904</v>
      </c>
      <c r="Q205" s="19">
        <v>0.86627600000000005</v>
      </c>
      <c r="R205" s="495">
        <v>745277.51610799995</v>
      </c>
      <c r="S205" s="495"/>
      <c r="T205" s="49">
        <v>45658</v>
      </c>
      <c r="U205" s="50" t="s">
        <v>97</v>
      </c>
      <c r="V205" s="18" t="s">
        <v>61</v>
      </c>
      <c r="W205" s="146">
        <v>45651</v>
      </c>
      <c r="X205" s="46">
        <v>45654</v>
      </c>
      <c r="Y205" s="148">
        <v>45657</v>
      </c>
      <c r="Z205" s="51">
        <v>45659</v>
      </c>
      <c r="AA205" s="161"/>
      <c r="AB205" s="2"/>
      <c r="AC205" s="5"/>
    </row>
    <row r="206" spans="2:29" s="59" customFormat="1" ht="19" customHeight="1" x14ac:dyDescent="0.35">
      <c r="B206" s="44"/>
      <c r="C206" s="48" t="s">
        <v>191</v>
      </c>
      <c r="D206" s="44" t="s">
        <v>65</v>
      </c>
      <c r="E206" s="44" t="s">
        <v>74</v>
      </c>
      <c r="F206" s="44" t="s">
        <v>278</v>
      </c>
      <c r="G206" s="44" t="s">
        <v>878</v>
      </c>
      <c r="H206" s="44" t="s">
        <v>901</v>
      </c>
      <c r="I206" s="44"/>
      <c r="J206" s="19">
        <v>221</v>
      </c>
      <c r="K206" s="19">
        <v>12</v>
      </c>
      <c r="L206" s="19">
        <v>233</v>
      </c>
      <c r="M206" s="19">
        <v>27.61</v>
      </c>
      <c r="N206" s="19">
        <v>2.61</v>
      </c>
      <c r="O206" s="19">
        <v>146.96</v>
      </c>
      <c r="P206" s="19">
        <v>1450</v>
      </c>
      <c r="Q206" s="19">
        <v>0.86627600000000005</v>
      </c>
      <c r="R206" s="495">
        <v>650458.11210799997</v>
      </c>
      <c r="S206" s="495"/>
      <c r="T206" s="49">
        <v>45658</v>
      </c>
      <c r="U206" s="50" t="s">
        <v>97</v>
      </c>
      <c r="V206" s="18" t="s">
        <v>61</v>
      </c>
      <c r="W206" s="629">
        <v>45651</v>
      </c>
      <c r="X206" s="630">
        <v>45679</v>
      </c>
      <c r="Y206" s="634">
        <v>45680</v>
      </c>
      <c r="Z206" s="51">
        <v>45680</v>
      </c>
      <c r="AA206" s="163"/>
      <c r="AB206" s="172"/>
      <c r="AC206" s="15"/>
    </row>
    <row r="207" spans="2:29" s="59" customFormat="1" ht="20.5" customHeight="1" x14ac:dyDescent="0.35">
      <c r="B207" s="44">
        <v>7</v>
      </c>
      <c r="C207" s="48" t="s">
        <v>190</v>
      </c>
      <c r="D207" s="44" t="s">
        <v>63</v>
      </c>
      <c r="E207" s="44" t="s">
        <v>74</v>
      </c>
      <c r="F207" s="44" t="s">
        <v>278</v>
      </c>
      <c r="G207" s="44" t="s">
        <v>878</v>
      </c>
      <c r="H207" s="44" t="s">
        <v>901</v>
      </c>
      <c r="I207" s="44"/>
      <c r="J207" s="19">
        <v>252</v>
      </c>
      <c r="K207" s="19">
        <v>13</v>
      </c>
      <c r="L207" s="19">
        <v>265</v>
      </c>
      <c r="M207" s="19">
        <v>31.4</v>
      </c>
      <c r="N207" s="19">
        <v>2.89</v>
      </c>
      <c r="O207" s="19">
        <v>164.7</v>
      </c>
      <c r="P207" s="19">
        <v>1802</v>
      </c>
      <c r="Q207" s="19">
        <v>0.86627600000000005</v>
      </c>
      <c r="R207" s="495">
        <v>752440.09410799993</v>
      </c>
      <c r="S207" s="495"/>
      <c r="T207" s="49">
        <v>45658</v>
      </c>
      <c r="U207" s="50" t="s">
        <v>94</v>
      </c>
      <c r="V207" s="18" t="s">
        <v>61</v>
      </c>
      <c r="W207" s="146">
        <v>45650</v>
      </c>
      <c r="X207" s="46">
        <v>45658</v>
      </c>
      <c r="Y207" s="148">
        <v>45661</v>
      </c>
      <c r="Z207" s="51">
        <v>45662</v>
      </c>
      <c r="AA207" s="161"/>
      <c r="AB207" s="2"/>
      <c r="AC207" s="5"/>
    </row>
    <row r="208" spans="2:29" ht="32" customHeight="1" x14ac:dyDescent="0.35">
      <c r="B208" s="44"/>
      <c r="C208" s="44" t="s">
        <v>193</v>
      </c>
      <c r="D208" s="44" t="s">
        <v>63</v>
      </c>
      <c r="E208" s="44" t="s">
        <v>91</v>
      </c>
      <c r="F208" s="44" t="s">
        <v>278</v>
      </c>
      <c r="G208" s="44" t="s">
        <v>878</v>
      </c>
      <c r="H208" s="44" t="s">
        <v>894</v>
      </c>
      <c r="I208" s="44"/>
      <c r="J208" s="19">
        <v>419</v>
      </c>
      <c r="K208" s="19">
        <v>24</v>
      </c>
      <c r="L208" s="19">
        <v>443</v>
      </c>
      <c r="M208" s="19">
        <v>52.36</v>
      </c>
      <c r="N208" s="19">
        <v>5.43</v>
      </c>
      <c r="O208" s="19">
        <v>425.04</v>
      </c>
      <c r="P208" s="19">
        <v>2850</v>
      </c>
      <c r="Q208" s="19">
        <v>0.86627600000000005</v>
      </c>
      <c r="R208" s="495">
        <v>1161364.312108</v>
      </c>
      <c r="S208" s="495"/>
      <c r="T208" s="49">
        <v>45658</v>
      </c>
      <c r="U208" s="50" t="s">
        <v>194</v>
      </c>
      <c r="V208" s="18" t="s">
        <v>61</v>
      </c>
      <c r="W208" s="183">
        <v>45654</v>
      </c>
      <c r="X208" s="51">
        <v>45654</v>
      </c>
      <c r="Y208" s="195">
        <v>45665</v>
      </c>
      <c r="Z208" s="51">
        <v>45673</v>
      </c>
      <c r="AA208" s="163"/>
      <c r="AB208" s="172"/>
      <c r="AC208" s="15"/>
    </row>
    <row r="209" spans="2:29" ht="22" customHeight="1" x14ac:dyDescent="0.35">
      <c r="B209" s="44"/>
      <c r="C209" s="48" t="s">
        <v>183</v>
      </c>
      <c r="D209" s="44" t="s">
        <v>63</v>
      </c>
      <c r="E209" s="44" t="s">
        <v>101</v>
      </c>
      <c r="F209" s="44" t="s">
        <v>278</v>
      </c>
      <c r="G209" s="44"/>
      <c r="H209" s="44"/>
      <c r="I209" s="44"/>
      <c r="J209" s="19">
        <v>268</v>
      </c>
      <c r="K209" s="19">
        <v>14</v>
      </c>
      <c r="L209" s="19">
        <v>282</v>
      </c>
      <c r="M209" s="19">
        <v>33.42</v>
      </c>
      <c r="N209" s="19">
        <v>3.15</v>
      </c>
      <c r="O209" s="19">
        <v>255.26</v>
      </c>
      <c r="P209" s="19">
        <v>1904</v>
      </c>
      <c r="Q209" s="19">
        <v>0.86627600000000005</v>
      </c>
      <c r="R209" s="495">
        <v>745277.51610799995</v>
      </c>
      <c r="S209" s="495"/>
      <c r="T209" s="49">
        <v>45627</v>
      </c>
      <c r="U209" s="50" t="s">
        <v>80</v>
      </c>
      <c r="V209" s="18" t="s">
        <v>61</v>
      </c>
      <c r="W209" s="146">
        <v>45649</v>
      </c>
      <c r="X209" s="46">
        <v>45651</v>
      </c>
      <c r="Y209" s="148">
        <v>45655</v>
      </c>
      <c r="Z209" s="51">
        <v>45655</v>
      </c>
      <c r="AA209" s="161"/>
      <c r="AB209" s="2">
        <v>4</v>
      </c>
    </row>
    <row r="210" spans="2:29" ht="26.5" customHeight="1" x14ac:dyDescent="0.35">
      <c r="B210" s="43"/>
      <c r="C210" s="48" t="s">
        <v>700</v>
      </c>
      <c r="D210" s="44" t="s">
        <v>170</v>
      </c>
      <c r="E210" s="44" t="s">
        <v>91</v>
      </c>
      <c r="F210" s="44" t="s">
        <v>278</v>
      </c>
      <c r="G210" s="19" t="s">
        <v>878</v>
      </c>
      <c r="H210" s="19" t="s">
        <v>894</v>
      </c>
      <c r="I210" s="19"/>
      <c r="J210" s="19">
        <f>M210*8</f>
        <v>758.8</v>
      </c>
      <c r="K210" s="19">
        <f>N210*4.4</f>
        <v>40.216000000000008</v>
      </c>
      <c r="L210" s="19">
        <f>SUM(J210:K210)</f>
        <v>799.01599999999996</v>
      </c>
      <c r="M210" s="19">
        <v>94.85</v>
      </c>
      <c r="N210" s="19">
        <v>9.14</v>
      </c>
      <c r="O210" s="19">
        <v>697.81</v>
      </c>
      <c r="P210" s="19">
        <v>5870</v>
      </c>
      <c r="Q210" s="602">
        <v>1.768</v>
      </c>
      <c r="R210" s="19"/>
      <c r="S210" s="19"/>
      <c r="T210" s="49">
        <v>46005</v>
      </c>
      <c r="U210" s="52" t="s">
        <v>548</v>
      </c>
      <c r="V210" s="51" t="s">
        <v>61</v>
      </c>
      <c r="W210" s="143"/>
      <c r="X210" s="138"/>
      <c r="Y210" s="149"/>
      <c r="Z210" s="138">
        <v>46004</v>
      </c>
      <c r="AA210" s="161"/>
    </row>
    <row r="211" spans="2:29" ht="23" customHeight="1" x14ac:dyDescent="0.35">
      <c r="B211" s="43"/>
      <c r="C211" s="48" t="s">
        <v>701</v>
      </c>
      <c r="D211" s="44" t="s">
        <v>703</v>
      </c>
      <c r="E211" s="43" t="s">
        <v>58</v>
      </c>
      <c r="F211" s="44" t="s">
        <v>278</v>
      </c>
      <c r="G211" s="19" t="s">
        <v>878</v>
      </c>
      <c r="H211" s="19" t="s">
        <v>901</v>
      </c>
      <c r="I211" s="19"/>
      <c r="J211" s="19">
        <f>M211*8</f>
        <v>804.8</v>
      </c>
      <c r="K211" s="19">
        <f>N211*4.4</f>
        <v>38.896000000000001</v>
      </c>
      <c r="L211" s="19">
        <f>SUM(J211:K211)</f>
        <v>843.69599999999991</v>
      </c>
      <c r="M211" s="19">
        <v>100.6</v>
      </c>
      <c r="N211" s="19">
        <v>8.84</v>
      </c>
      <c r="O211" s="19">
        <v>552.01</v>
      </c>
      <c r="P211" s="19">
        <v>5671.38</v>
      </c>
      <c r="Q211" s="602">
        <v>1.768</v>
      </c>
      <c r="R211" s="19"/>
      <c r="S211" s="19"/>
      <c r="T211" s="49">
        <v>46005</v>
      </c>
      <c r="U211" s="52" t="s">
        <v>548</v>
      </c>
      <c r="V211" s="51" t="s">
        <v>61</v>
      </c>
      <c r="W211" s="143"/>
      <c r="X211" s="138"/>
      <c r="Y211" s="149"/>
      <c r="Z211" s="138">
        <v>46005</v>
      </c>
      <c r="AA211" s="161"/>
    </row>
    <row r="212" spans="2:29" ht="23" customHeight="1" x14ac:dyDescent="0.35">
      <c r="B212" s="44"/>
      <c r="C212" s="48" t="s">
        <v>221</v>
      </c>
      <c r="D212" s="44" t="s">
        <v>68</v>
      </c>
      <c r="E212" s="44" t="s">
        <v>74</v>
      </c>
      <c r="F212" s="44" t="s">
        <v>278</v>
      </c>
      <c r="G212" s="44"/>
      <c r="H212" s="44"/>
      <c r="I212" s="44"/>
      <c r="J212" s="19">
        <v>221</v>
      </c>
      <c r="K212" s="19">
        <v>12</v>
      </c>
      <c r="L212" s="19">
        <v>233</v>
      </c>
      <c r="M212" s="19">
        <v>27.61</v>
      </c>
      <c r="N212" s="19">
        <v>2.61</v>
      </c>
      <c r="O212" s="19">
        <v>146.96</v>
      </c>
      <c r="P212" s="19">
        <v>1450</v>
      </c>
      <c r="Q212" s="19">
        <v>0.86627600000000005</v>
      </c>
      <c r="R212" s="495">
        <v>650458.11210799997</v>
      </c>
      <c r="S212" s="495"/>
      <c r="T212" s="49">
        <v>45658</v>
      </c>
      <c r="U212" s="50" t="s">
        <v>115</v>
      </c>
      <c r="V212" s="18" t="s">
        <v>61</v>
      </c>
      <c r="W212" s="146">
        <v>45680</v>
      </c>
      <c r="X212" s="46">
        <v>45684</v>
      </c>
      <c r="Y212" s="148">
        <v>45686</v>
      </c>
      <c r="Z212" s="51">
        <v>45687</v>
      </c>
      <c r="AA212" s="161"/>
    </row>
    <row r="213" spans="2:29" ht="24.5" customHeight="1" x14ac:dyDescent="0.35">
      <c r="B213" s="44">
        <v>6</v>
      </c>
      <c r="C213" s="48" t="s">
        <v>216</v>
      </c>
      <c r="D213" s="48" t="s">
        <v>79</v>
      </c>
      <c r="E213" s="44" t="s">
        <v>74</v>
      </c>
      <c r="F213" s="44" t="s">
        <v>278</v>
      </c>
      <c r="G213" s="44"/>
      <c r="H213" s="44"/>
      <c r="I213" s="44"/>
      <c r="J213" s="19">
        <v>221</v>
      </c>
      <c r="K213" s="19">
        <v>12</v>
      </c>
      <c r="L213" s="19">
        <v>233</v>
      </c>
      <c r="M213" s="19">
        <v>27.61</v>
      </c>
      <c r="N213" s="19">
        <v>2.61</v>
      </c>
      <c r="O213" s="19">
        <v>146.96</v>
      </c>
      <c r="P213" s="19">
        <v>1450</v>
      </c>
      <c r="Q213" s="19">
        <v>0.86627600000000005</v>
      </c>
      <c r="R213" s="495">
        <v>650458.11210799997</v>
      </c>
      <c r="S213" s="495"/>
      <c r="T213" s="49">
        <v>45689</v>
      </c>
      <c r="U213" s="50" t="s">
        <v>115</v>
      </c>
      <c r="V213" s="18" t="s">
        <v>61</v>
      </c>
      <c r="W213" s="146">
        <v>45671</v>
      </c>
      <c r="X213" s="46">
        <v>45673</v>
      </c>
      <c r="Y213" s="148">
        <v>45688</v>
      </c>
      <c r="Z213" s="51">
        <v>45692</v>
      </c>
      <c r="AA213" s="161"/>
      <c r="AB213" s="2"/>
    </row>
    <row r="214" spans="2:29" ht="24" customHeight="1" x14ac:dyDescent="0.35">
      <c r="B214" s="44"/>
      <c r="C214" s="44" t="s">
        <v>187</v>
      </c>
      <c r="D214" s="44" t="s">
        <v>79</v>
      </c>
      <c r="E214" s="44" t="s">
        <v>74</v>
      </c>
      <c r="F214" s="44" t="s">
        <v>278</v>
      </c>
      <c r="G214" s="44"/>
      <c r="H214" s="44"/>
      <c r="I214" s="44"/>
      <c r="J214" s="19">
        <v>221</v>
      </c>
      <c r="K214" s="19">
        <v>12</v>
      </c>
      <c r="L214" s="19">
        <v>233</v>
      </c>
      <c r="M214" s="19">
        <v>27.61</v>
      </c>
      <c r="N214" s="19">
        <v>2.61</v>
      </c>
      <c r="O214" s="19">
        <v>146.96</v>
      </c>
      <c r="P214" s="19">
        <v>1450</v>
      </c>
      <c r="Q214" s="19">
        <v>0.86627600000000005</v>
      </c>
      <c r="R214" s="495">
        <v>650458.11210799997</v>
      </c>
      <c r="S214" s="495"/>
      <c r="T214" s="49">
        <v>45689</v>
      </c>
      <c r="U214" s="50" t="s">
        <v>80</v>
      </c>
      <c r="V214" s="18" t="s">
        <v>61</v>
      </c>
      <c r="W214" s="183">
        <v>45648</v>
      </c>
      <c r="X214" s="51">
        <v>45696</v>
      </c>
      <c r="Y214" s="195">
        <v>45691</v>
      </c>
      <c r="Z214" s="51">
        <v>45716</v>
      </c>
      <c r="AA214" s="163"/>
      <c r="AB214" s="172"/>
      <c r="AC214" s="15"/>
    </row>
    <row r="215" spans="2:29" ht="24" customHeight="1" x14ac:dyDescent="0.35">
      <c r="B215" s="44"/>
      <c r="C215" s="48" t="s">
        <v>554</v>
      </c>
      <c r="D215" s="44" t="s">
        <v>77</v>
      </c>
      <c r="E215" s="44" t="s">
        <v>101</v>
      </c>
      <c r="F215" s="44" t="s">
        <v>278</v>
      </c>
      <c r="G215" s="44" t="s">
        <v>878</v>
      </c>
      <c r="H215" s="44" t="s">
        <v>894</v>
      </c>
      <c r="I215" s="44"/>
      <c r="J215" s="19">
        <f>M215*8</f>
        <v>267.36</v>
      </c>
      <c r="K215" s="19">
        <f>N215*4.4</f>
        <v>13.860000000000001</v>
      </c>
      <c r="L215" s="19">
        <f>SUM(J215:K215)</f>
        <v>281.22000000000003</v>
      </c>
      <c r="M215" s="19">
        <v>33.42</v>
      </c>
      <c r="N215" s="19">
        <v>3.15</v>
      </c>
      <c r="O215" s="19">
        <v>255.26</v>
      </c>
      <c r="P215" s="19">
        <v>1904</v>
      </c>
      <c r="Q215" s="19">
        <v>0.86627600000000005</v>
      </c>
      <c r="R215" s="495">
        <v>705045.34674800001</v>
      </c>
      <c r="S215" s="495"/>
      <c r="T215" s="49">
        <v>45914</v>
      </c>
      <c r="U215" s="50" t="s">
        <v>60</v>
      </c>
      <c r="V215" s="51" t="s">
        <v>61</v>
      </c>
      <c r="W215" s="143"/>
      <c r="X215" s="138"/>
      <c r="Y215" s="149"/>
      <c r="Z215" s="510">
        <v>45930</v>
      </c>
      <c r="AA215" s="161"/>
    </row>
    <row r="216" spans="2:29" ht="23.5" customHeight="1" x14ac:dyDescent="0.35">
      <c r="B216" s="44">
        <v>13</v>
      </c>
      <c r="C216" s="48" t="s">
        <v>236</v>
      </c>
      <c r="D216" s="44" t="s">
        <v>65</v>
      </c>
      <c r="E216" s="44" t="s">
        <v>101</v>
      </c>
      <c r="F216" s="44" t="s">
        <v>278</v>
      </c>
      <c r="G216" s="44"/>
      <c r="H216" s="44"/>
      <c r="I216" s="44"/>
      <c r="J216" s="19">
        <v>236</v>
      </c>
      <c r="K216" s="19">
        <v>13</v>
      </c>
      <c r="L216" s="19">
        <v>249</v>
      </c>
      <c r="M216" s="19">
        <v>29.49</v>
      </c>
      <c r="N216" s="19">
        <v>2.86</v>
      </c>
      <c r="O216" s="19">
        <v>233.05</v>
      </c>
      <c r="P216" s="19">
        <v>1526</v>
      </c>
      <c r="Q216" s="19">
        <v>0.86627600000000005</v>
      </c>
      <c r="R216" s="495">
        <v>645061.94810799998</v>
      </c>
      <c r="S216" s="495"/>
      <c r="T216" s="49">
        <v>45689</v>
      </c>
      <c r="U216" s="50" t="s">
        <v>115</v>
      </c>
      <c r="V216" s="18" t="s">
        <v>61</v>
      </c>
      <c r="W216" s="146">
        <v>45688</v>
      </c>
      <c r="X216" s="46">
        <v>45691</v>
      </c>
      <c r="Y216" s="148">
        <v>45695</v>
      </c>
      <c r="Z216" s="51">
        <v>45696</v>
      </c>
      <c r="AA216" s="161"/>
    </row>
    <row r="217" spans="2:29" ht="18.5" customHeight="1" x14ac:dyDescent="0.35">
      <c r="B217" s="43"/>
      <c r="C217" s="48" t="s">
        <v>702</v>
      </c>
      <c r="D217" s="44" t="s">
        <v>150</v>
      </c>
      <c r="E217" s="44" t="s">
        <v>101</v>
      </c>
      <c r="F217" s="44" t="s">
        <v>278</v>
      </c>
      <c r="G217" s="19" t="s">
        <v>878</v>
      </c>
      <c r="H217" s="19" t="s">
        <v>894</v>
      </c>
      <c r="I217" s="19"/>
      <c r="J217" s="19">
        <f>M217*8</f>
        <v>835.52</v>
      </c>
      <c r="K217" s="19">
        <f>N217*4.4</f>
        <v>36.475999999999999</v>
      </c>
      <c r="L217" s="19">
        <f>SUM(J217:K217)</f>
        <v>871.99599999999998</v>
      </c>
      <c r="M217" s="19">
        <v>104.44</v>
      </c>
      <c r="N217" s="19">
        <v>8.2899999999999991</v>
      </c>
      <c r="O217" s="19">
        <v>635.99</v>
      </c>
      <c r="P217" s="19">
        <v>5172</v>
      </c>
      <c r="Q217" s="19">
        <v>2.3490000000000002</v>
      </c>
      <c r="R217" s="19"/>
      <c r="S217" s="19"/>
      <c r="T217" s="49">
        <v>45944</v>
      </c>
      <c r="U217" s="50" t="s">
        <v>548</v>
      </c>
      <c r="V217" s="51" t="s">
        <v>61</v>
      </c>
      <c r="W217" s="518"/>
      <c r="X217" s="510"/>
      <c r="Y217" s="633"/>
      <c r="Z217" s="510">
        <v>45947</v>
      </c>
      <c r="AA217" s="161"/>
    </row>
    <row r="218" spans="2:29" ht="25.5" customHeight="1" x14ac:dyDescent="0.35">
      <c r="B218" s="44">
        <v>8</v>
      </c>
      <c r="C218" s="48" t="s">
        <v>224</v>
      </c>
      <c r="D218" s="44" t="s">
        <v>65</v>
      </c>
      <c r="E218" s="44" t="s">
        <v>101</v>
      </c>
      <c r="F218" s="44" t="s">
        <v>278</v>
      </c>
      <c r="G218" s="44" t="s">
        <v>878</v>
      </c>
      <c r="H218" s="44" t="s">
        <v>894</v>
      </c>
      <c r="I218" s="44"/>
      <c r="J218" s="19">
        <v>236</v>
      </c>
      <c r="K218" s="19">
        <v>13</v>
      </c>
      <c r="L218" s="19">
        <v>249</v>
      </c>
      <c r="M218" s="19">
        <v>29.49</v>
      </c>
      <c r="N218" s="19">
        <v>2.86</v>
      </c>
      <c r="O218" s="19">
        <v>233.05</v>
      </c>
      <c r="P218" s="19">
        <v>1526</v>
      </c>
      <c r="Q218" s="19">
        <v>0.86627600000000005</v>
      </c>
      <c r="R218" s="495">
        <v>645061.94810799998</v>
      </c>
      <c r="S218" s="495"/>
      <c r="T218" s="49">
        <v>45689</v>
      </c>
      <c r="U218" s="50" t="s">
        <v>94</v>
      </c>
      <c r="V218" s="18" t="s">
        <v>61</v>
      </c>
      <c r="W218" s="146">
        <v>45690</v>
      </c>
      <c r="X218" s="46">
        <v>45700</v>
      </c>
      <c r="Y218" s="148">
        <v>45704</v>
      </c>
      <c r="Z218" s="51">
        <v>45712</v>
      </c>
      <c r="AA218" s="161"/>
    </row>
    <row r="219" spans="2:29" ht="15.5" x14ac:dyDescent="0.35">
      <c r="B219" s="44">
        <v>9</v>
      </c>
      <c r="C219" s="48" t="s">
        <v>226</v>
      </c>
      <c r="D219" s="44" t="s">
        <v>77</v>
      </c>
      <c r="E219" s="44" t="s">
        <v>101</v>
      </c>
      <c r="F219" s="44" t="s">
        <v>278</v>
      </c>
      <c r="G219" s="44" t="s">
        <v>878</v>
      </c>
      <c r="H219" s="44" t="s">
        <v>894</v>
      </c>
      <c r="I219" s="44"/>
      <c r="J219" s="19">
        <v>268</v>
      </c>
      <c r="K219" s="19">
        <v>14</v>
      </c>
      <c r="L219" s="19">
        <v>282</v>
      </c>
      <c r="M219" s="19">
        <v>33.42</v>
      </c>
      <c r="N219" s="19">
        <v>3.15</v>
      </c>
      <c r="O219" s="19">
        <v>255.26</v>
      </c>
      <c r="P219" s="19">
        <v>1904</v>
      </c>
      <c r="Q219" s="19">
        <v>0.86627600000000005</v>
      </c>
      <c r="R219" s="495">
        <v>745277.51610799995</v>
      </c>
      <c r="S219" s="495"/>
      <c r="T219" s="49">
        <v>45689</v>
      </c>
      <c r="U219" s="50" t="s">
        <v>94</v>
      </c>
      <c r="V219" s="18" t="s">
        <v>61</v>
      </c>
      <c r="W219" s="146">
        <v>45705</v>
      </c>
      <c r="X219" s="46">
        <v>45706</v>
      </c>
      <c r="Y219" s="148">
        <v>45713</v>
      </c>
      <c r="Z219" s="51">
        <v>45716</v>
      </c>
      <c r="AA219" s="161"/>
    </row>
    <row r="220" spans="2:29" ht="15.5" x14ac:dyDescent="0.35">
      <c r="B220" s="44"/>
      <c r="C220" s="48" t="s">
        <v>192</v>
      </c>
      <c r="D220" s="44" t="s">
        <v>65</v>
      </c>
      <c r="E220" s="44" t="s">
        <v>74</v>
      </c>
      <c r="F220" s="44" t="s">
        <v>278</v>
      </c>
      <c r="G220" s="44" t="s">
        <v>878</v>
      </c>
      <c r="H220" s="44" t="s">
        <v>901</v>
      </c>
      <c r="I220" s="44"/>
      <c r="J220" s="19">
        <v>221</v>
      </c>
      <c r="K220" s="19">
        <v>12</v>
      </c>
      <c r="L220" s="19">
        <v>233</v>
      </c>
      <c r="M220" s="19">
        <v>27.61</v>
      </c>
      <c r="N220" s="19">
        <v>2.61</v>
      </c>
      <c r="O220" s="19">
        <v>146.96</v>
      </c>
      <c r="P220" s="19">
        <v>1450</v>
      </c>
      <c r="Q220" s="19">
        <v>0.86627600000000005</v>
      </c>
      <c r="R220" s="495">
        <v>650458.11210799997</v>
      </c>
      <c r="S220" s="495"/>
      <c r="T220" s="49">
        <v>45658</v>
      </c>
      <c r="U220" s="50" t="s">
        <v>82</v>
      </c>
      <c r="V220" s="18" t="s">
        <v>61</v>
      </c>
      <c r="W220" s="183">
        <v>45651</v>
      </c>
      <c r="X220" s="51">
        <v>45655</v>
      </c>
      <c r="Y220" s="195">
        <v>45677</v>
      </c>
      <c r="Z220" s="51">
        <v>45678</v>
      </c>
      <c r="AA220" s="163"/>
      <c r="AB220" s="172"/>
      <c r="AC220" s="15"/>
    </row>
    <row r="221" spans="2:29" ht="15.5" x14ac:dyDescent="0.35">
      <c r="B221" s="44">
        <v>6</v>
      </c>
      <c r="C221" s="44" t="s">
        <v>188</v>
      </c>
      <c r="D221" s="44" t="s">
        <v>65</v>
      </c>
      <c r="E221" s="44" t="s">
        <v>74</v>
      </c>
      <c r="F221" s="44" t="s">
        <v>278</v>
      </c>
      <c r="G221" s="44" t="s">
        <v>878</v>
      </c>
      <c r="H221" s="44" t="s">
        <v>901</v>
      </c>
      <c r="I221" s="44"/>
      <c r="J221" s="19">
        <v>221</v>
      </c>
      <c r="K221" s="19">
        <v>12</v>
      </c>
      <c r="L221" s="19">
        <v>233</v>
      </c>
      <c r="M221" s="19">
        <v>27.61</v>
      </c>
      <c r="N221" s="19">
        <v>2.61</v>
      </c>
      <c r="O221" s="19">
        <v>146.96</v>
      </c>
      <c r="P221" s="19">
        <v>1450</v>
      </c>
      <c r="Q221" s="19">
        <v>0.86627600000000005</v>
      </c>
      <c r="R221" s="495">
        <v>650458.11210799997</v>
      </c>
      <c r="S221" s="495"/>
      <c r="T221" s="49">
        <v>45689</v>
      </c>
      <c r="U221" s="50" t="s">
        <v>94</v>
      </c>
      <c r="V221" s="18" t="s">
        <v>61</v>
      </c>
      <c r="W221" s="183">
        <v>45652</v>
      </c>
      <c r="X221" s="51">
        <v>45694</v>
      </c>
      <c r="Y221" s="195">
        <v>45695</v>
      </c>
      <c r="Z221" s="51">
        <v>45698</v>
      </c>
      <c r="AA221" s="163"/>
      <c r="AB221" s="172"/>
      <c r="AC221" s="15"/>
    </row>
    <row r="222" spans="2:29" ht="22" customHeight="1" x14ac:dyDescent="0.35">
      <c r="B222" s="44"/>
      <c r="C222" s="44" t="s">
        <v>189</v>
      </c>
      <c r="D222" s="44" t="s">
        <v>77</v>
      </c>
      <c r="E222" s="44" t="s">
        <v>74</v>
      </c>
      <c r="F222" s="44" t="s">
        <v>278</v>
      </c>
      <c r="G222" s="44" t="s">
        <v>878</v>
      </c>
      <c r="H222" s="44" t="s">
        <v>901</v>
      </c>
      <c r="I222" s="44"/>
      <c r="J222" s="19">
        <v>252</v>
      </c>
      <c r="K222" s="19">
        <v>13</v>
      </c>
      <c r="L222" s="19">
        <v>265</v>
      </c>
      <c r="M222" s="19">
        <v>31.4</v>
      </c>
      <c r="N222" s="19">
        <v>2.89</v>
      </c>
      <c r="O222" s="19">
        <v>164.7</v>
      </c>
      <c r="P222" s="19">
        <v>1802</v>
      </c>
      <c r="Q222" s="19">
        <v>0.86627600000000005</v>
      </c>
      <c r="R222" s="495">
        <v>752440.09410799993</v>
      </c>
      <c r="S222" s="495"/>
      <c r="T222" s="49">
        <v>45658</v>
      </c>
      <c r="U222" s="50" t="s">
        <v>82</v>
      </c>
      <c r="V222" s="18" t="s">
        <v>61</v>
      </c>
      <c r="W222" s="183">
        <v>45649</v>
      </c>
      <c r="X222" s="51">
        <v>45655</v>
      </c>
      <c r="Y222" s="195">
        <v>45670</v>
      </c>
      <c r="Z222" s="51">
        <v>45672</v>
      </c>
      <c r="AA222" s="163"/>
      <c r="AB222" s="172"/>
      <c r="AC222" s="15"/>
    </row>
    <row r="223" spans="2:29" ht="15.5" x14ac:dyDescent="0.35">
      <c r="B223" s="44">
        <v>4</v>
      </c>
      <c r="C223" s="48" t="s">
        <v>243</v>
      </c>
      <c r="D223" s="44" t="s">
        <v>132</v>
      </c>
      <c r="E223" s="44" t="s">
        <v>74</v>
      </c>
      <c r="F223" s="44" t="s">
        <v>278</v>
      </c>
      <c r="G223" s="44"/>
      <c r="H223" s="44"/>
      <c r="I223" s="44"/>
      <c r="J223" s="19">
        <f>M223*8</f>
        <v>610.79999999999995</v>
      </c>
      <c r="K223" s="19">
        <f>N223*4.4</f>
        <v>27.808000000000003</v>
      </c>
      <c r="L223" s="19">
        <f>SUBTOTAL(9,J223:K223)</f>
        <v>638.60799999999995</v>
      </c>
      <c r="M223" s="19">
        <v>76.349999999999994</v>
      </c>
      <c r="N223" s="19">
        <v>6.32</v>
      </c>
      <c r="O223" s="19">
        <v>385.79</v>
      </c>
      <c r="P223" s="19">
        <v>3898</v>
      </c>
      <c r="Q223" s="19">
        <v>2.348757</v>
      </c>
      <c r="R223" s="495">
        <v>1761921.9257309998</v>
      </c>
      <c r="S223" s="495"/>
      <c r="T223" s="49">
        <v>45839</v>
      </c>
      <c r="U223" s="50" t="s">
        <v>60</v>
      </c>
      <c r="V223" s="18" t="s">
        <v>61</v>
      </c>
      <c r="W223" s="146">
        <v>45691</v>
      </c>
      <c r="X223" s="627"/>
      <c r="Y223" s="627"/>
      <c r="Z223" s="51">
        <v>45853</v>
      </c>
      <c r="AA223" s="637" t="s">
        <v>244</v>
      </c>
    </row>
    <row r="224" spans="2:29" ht="15.5" x14ac:dyDescent="0.35">
      <c r="B224" s="44">
        <v>7</v>
      </c>
      <c r="C224" s="48" t="s">
        <v>217</v>
      </c>
      <c r="D224" s="44" t="s">
        <v>63</v>
      </c>
      <c r="E224" s="44" t="s">
        <v>74</v>
      </c>
      <c r="F224" s="44" t="s">
        <v>278</v>
      </c>
      <c r="G224" s="44" t="s">
        <v>878</v>
      </c>
      <c r="H224" s="44" t="s">
        <v>901</v>
      </c>
      <c r="I224" s="44"/>
      <c r="J224" s="19">
        <v>252</v>
      </c>
      <c r="K224" s="19">
        <v>13</v>
      </c>
      <c r="L224" s="19">
        <v>265</v>
      </c>
      <c r="M224" s="19">
        <v>31.4</v>
      </c>
      <c r="N224" s="19">
        <v>2.89</v>
      </c>
      <c r="O224" s="19">
        <v>164.7</v>
      </c>
      <c r="P224" s="19">
        <v>1802</v>
      </c>
      <c r="Q224" s="19">
        <v>0.86627600000000005</v>
      </c>
      <c r="R224" s="495">
        <v>752440.09410799993</v>
      </c>
      <c r="S224" s="495"/>
      <c r="T224" s="49">
        <v>45689</v>
      </c>
      <c r="U224" s="50" t="s">
        <v>108</v>
      </c>
      <c r="V224" s="18" t="s">
        <v>61</v>
      </c>
      <c r="W224" s="146">
        <v>45666</v>
      </c>
      <c r="X224" s="632">
        <v>45694</v>
      </c>
      <c r="Y224" s="627">
        <v>45696</v>
      </c>
      <c r="Z224" s="51">
        <v>45700</v>
      </c>
      <c r="AA224" s="161"/>
      <c r="AB224" s="2"/>
    </row>
    <row r="225" spans="2:28" ht="18.5" customHeight="1" x14ac:dyDescent="0.35">
      <c r="B225" s="43"/>
      <c r="C225" s="48" t="s">
        <v>704</v>
      </c>
      <c r="D225" s="44" t="s">
        <v>77</v>
      </c>
      <c r="E225" s="43"/>
      <c r="F225" s="43"/>
      <c r="G225" s="19"/>
      <c r="H225" s="19"/>
      <c r="I225" s="19"/>
      <c r="J225" s="19">
        <f>M225*8</f>
        <v>0</v>
      </c>
      <c r="K225" s="19">
        <f>N225*4.4</f>
        <v>0</v>
      </c>
      <c r="L225" s="19">
        <f>SUM(J225:K225)</f>
        <v>0</v>
      </c>
      <c r="M225" s="19"/>
      <c r="N225" s="19"/>
      <c r="O225" s="19"/>
      <c r="P225" s="19"/>
      <c r="Q225" s="19"/>
      <c r="R225" s="19"/>
      <c r="S225" s="19"/>
      <c r="T225" s="49">
        <v>45975</v>
      </c>
      <c r="U225" s="52"/>
      <c r="V225" s="47"/>
      <c r="W225" s="58"/>
      <c r="X225" s="58"/>
      <c r="Y225" s="58"/>
      <c r="Z225" s="138"/>
      <c r="AA225" s="161"/>
    </row>
    <row r="226" spans="2:28" ht="15.5" x14ac:dyDescent="0.35">
      <c r="B226" s="44">
        <v>8</v>
      </c>
      <c r="C226" s="48" t="s">
        <v>219</v>
      </c>
      <c r="D226" s="44" t="s">
        <v>65</v>
      </c>
      <c r="E226" s="44" t="s">
        <v>74</v>
      </c>
      <c r="F226" s="44" t="s">
        <v>278</v>
      </c>
      <c r="G226" s="44" t="s">
        <v>878</v>
      </c>
      <c r="H226" s="44" t="s">
        <v>901</v>
      </c>
      <c r="I226" s="44"/>
      <c r="J226" s="19">
        <v>221</v>
      </c>
      <c r="K226" s="19">
        <v>12</v>
      </c>
      <c r="L226" s="19">
        <v>233</v>
      </c>
      <c r="M226" s="19">
        <v>27.61</v>
      </c>
      <c r="N226" s="19">
        <v>2.61</v>
      </c>
      <c r="O226" s="19">
        <v>146.96</v>
      </c>
      <c r="P226" s="19">
        <v>1450</v>
      </c>
      <c r="Q226" s="19">
        <v>0.86627600000000005</v>
      </c>
      <c r="R226" s="495">
        <v>650458.11210799997</v>
      </c>
      <c r="S226" s="495"/>
      <c r="T226" s="49">
        <v>45689</v>
      </c>
      <c r="U226" s="50" t="s">
        <v>108</v>
      </c>
      <c r="V226" s="18" t="s">
        <v>61</v>
      </c>
      <c r="W226" s="627">
        <v>45672</v>
      </c>
      <c r="X226" s="627">
        <v>45707</v>
      </c>
      <c r="Y226" s="627">
        <v>45707</v>
      </c>
      <c r="Z226" s="51">
        <v>45710</v>
      </c>
      <c r="AA226" s="161"/>
      <c r="AB226" s="2"/>
    </row>
    <row r="227" spans="2:28" ht="15.5" x14ac:dyDescent="0.35">
      <c r="B227" s="44">
        <v>12</v>
      </c>
      <c r="C227" s="48" t="s">
        <v>233</v>
      </c>
      <c r="D227" s="44" t="s">
        <v>79</v>
      </c>
      <c r="E227" s="44" t="s">
        <v>74</v>
      </c>
      <c r="F227" s="44" t="s">
        <v>278</v>
      </c>
      <c r="G227" s="44" t="s">
        <v>878</v>
      </c>
      <c r="H227" s="44" t="s">
        <v>901</v>
      </c>
      <c r="I227" s="44"/>
      <c r="J227" s="19">
        <v>221</v>
      </c>
      <c r="K227" s="19">
        <v>12</v>
      </c>
      <c r="L227" s="19">
        <v>233</v>
      </c>
      <c r="M227" s="19">
        <v>27.61</v>
      </c>
      <c r="N227" s="19">
        <v>2.61</v>
      </c>
      <c r="O227" s="19">
        <v>146.96</v>
      </c>
      <c r="P227" s="19">
        <v>1450</v>
      </c>
      <c r="Q227" s="19">
        <v>0.86627600000000005</v>
      </c>
      <c r="R227" s="495">
        <v>650458.11210799997</v>
      </c>
      <c r="S227" s="495"/>
      <c r="T227" s="49">
        <v>45689</v>
      </c>
      <c r="U227" s="50" t="s">
        <v>97</v>
      </c>
      <c r="V227" s="18" t="s">
        <v>61</v>
      </c>
      <c r="W227" s="146">
        <v>45685</v>
      </c>
      <c r="X227" s="46">
        <v>45691</v>
      </c>
      <c r="Y227" s="148">
        <v>45693</v>
      </c>
      <c r="Z227" s="51">
        <v>45693</v>
      </c>
      <c r="AA227" s="161"/>
    </row>
    <row r="228" spans="2:28" ht="23.5" customHeight="1" x14ac:dyDescent="0.35">
      <c r="B228" s="43"/>
      <c r="C228" s="551" t="s">
        <v>706</v>
      </c>
      <c r="D228" s="43" t="s">
        <v>65</v>
      </c>
      <c r="E228" s="43"/>
      <c r="F228" s="44" t="s">
        <v>882</v>
      </c>
      <c r="G228" s="43"/>
      <c r="H228" s="43"/>
      <c r="I228" s="43"/>
      <c r="J228" s="45"/>
      <c r="K228" s="45"/>
      <c r="L228" s="45"/>
      <c r="M228" s="45"/>
      <c r="N228" s="45"/>
      <c r="O228" s="45"/>
      <c r="P228" s="45"/>
      <c r="Q228" s="45"/>
      <c r="R228" s="514"/>
      <c r="S228" s="514"/>
      <c r="T228" s="49">
        <v>46067</v>
      </c>
      <c r="U228" s="50" t="s">
        <v>548</v>
      </c>
      <c r="V228" s="47" t="s">
        <v>61</v>
      </c>
      <c r="W228" s="143">
        <v>46059</v>
      </c>
      <c r="X228" s="138"/>
      <c r="Y228" s="149"/>
      <c r="Z228" s="138">
        <v>46060</v>
      </c>
      <c r="AA228" s="161"/>
    </row>
    <row r="229" spans="2:28" ht="21.5" customHeight="1" x14ac:dyDescent="0.35">
      <c r="B229" s="43"/>
      <c r="C229" s="551" t="s">
        <v>842</v>
      </c>
      <c r="D229" s="43" t="s">
        <v>696</v>
      </c>
      <c r="E229" s="43" t="s">
        <v>74</v>
      </c>
      <c r="F229" s="44" t="s">
        <v>854</v>
      </c>
      <c r="G229" s="43" t="s">
        <v>878</v>
      </c>
      <c r="H229" s="43" t="s">
        <v>901</v>
      </c>
      <c r="I229" s="43"/>
      <c r="J229" s="19">
        <f>M229*8</f>
        <v>784.48</v>
      </c>
      <c r="K229" s="19">
        <f>N229*4.4</f>
        <v>33.836000000000006</v>
      </c>
      <c r="L229" s="19">
        <f>SUM(J229:K229)</f>
        <v>818.31600000000003</v>
      </c>
      <c r="M229" s="45">
        <v>98.06</v>
      </c>
      <c r="N229" s="45">
        <v>7.69</v>
      </c>
      <c r="O229" s="45">
        <v>475.74</v>
      </c>
      <c r="P229" s="45">
        <v>5381</v>
      </c>
      <c r="Q229" s="45">
        <v>2.3860000000000001</v>
      </c>
      <c r="R229" s="514"/>
      <c r="S229" s="514"/>
      <c r="T229" s="49">
        <v>46005</v>
      </c>
      <c r="U229" s="52" t="s">
        <v>548</v>
      </c>
      <c r="V229" s="51" t="s">
        <v>61</v>
      </c>
      <c r="W229" s="143"/>
      <c r="X229" s="138"/>
      <c r="Y229" s="149"/>
      <c r="Z229" s="138">
        <v>46022</v>
      </c>
      <c r="AA229" s="161"/>
    </row>
    <row r="230" spans="2:28" ht="15.5" x14ac:dyDescent="0.35">
      <c r="B230" s="43"/>
      <c r="C230" s="551" t="s">
        <v>709</v>
      </c>
      <c r="D230" s="43" t="s">
        <v>63</v>
      </c>
      <c r="E230" s="43" t="s">
        <v>74</v>
      </c>
      <c r="F230" s="44" t="s">
        <v>854</v>
      </c>
      <c r="G230" s="43" t="s">
        <v>878</v>
      </c>
      <c r="H230" s="43" t="s">
        <v>901</v>
      </c>
      <c r="I230" s="43"/>
      <c r="J230" s="19">
        <f>M230*8</f>
        <v>251.2</v>
      </c>
      <c r="K230" s="19">
        <f>N230*4.4</f>
        <v>12.716000000000001</v>
      </c>
      <c r="L230" s="19">
        <f>SUM(J230:K230)</f>
        <v>263.916</v>
      </c>
      <c r="M230" s="45">
        <v>31.4</v>
      </c>
      <c r="N230" s="45">
        <v>2.89</v>
      </c>
      <c r="O230" s="45">
        <v>164.7</v>
      </c>
      <c r="P230" s="45">
        <v>1802</v>
      </c>
      <c r="Q230" s="61">
        <v>0.86599999999999999</v>
      </c>
      <c r="R230" s="514"/>
      <c r="S230" s="514"/>
      <c r="T230" s="49">
        <v>46005</v>
      </c>
      <c r="U230" s="52" t="s">
        <v>548</v>
      </c>
      <c r="V230" s="51" t="s">
        <v>61</v>
      </c>
      <c r="W230" s="58"/>
      <c r="X230" s="58"/>
      <c r="Y230" s="58"/>
      <c r="Z230" s="138">
        <v>46022</v>
      </c>
      <c r="AA230" s="161"/>
    </row>
    <row r="231" spans="2:28" ht="15.5" x14ac:dyDescent="0.35">
      <c r="B231" s="44"/>
      <c r="C231" s="48" t="s">
        <v>483</v>
      </c>
      <c r="D231" s="44" t="s">
        <v>65</v>
      </c>
      <c r="E231" s="44" t="s">
        <v>101</v>
      </c>
      <c r="F231" s="44" t="s">
        <v>279</v>
      </c>
      <c r="G231" s="44" t="s">
        <v>878</v>
      </c>
      <c r="H231" s="44" t="s">
        <v>894</v>
      </c>
      <c r="I231" s="44" t="s">
        <v>878</v>
      </c>
      <c r="J231" s="19">
        <v>193</v>
      </c>
      <c r="K231" s="19">
        <v>11</v>
      </c>
      <c r="L231" s="19">
        <v>204</v>
      </c>
      <c r="M231" s="19">
        <v>24.04</v>
      </c>
      <c r="N231" s="19">
        <v>2.4500000000000002</v>
      </c>
      <c r="O231" s="19">
        <v>194.78</v>
      </c>
      <c r="P231" s="19">
        <v>1979.14</v>
      </c>
      <c r="Q231" s="19">
        <v>0.86627600000000005</v>
      </c>
      <c r="R231" s="495">
        <v>608271.66794800002</v>
      </c>
      <c r="S231" s="495"/>
      <c r="T231" s="49">
        <v>45789</v>
      </c>
      <c r="U231" s="50" t="s">
        <v>115</v>
      </c>
      <c r="V231" s="51" t="s">
        <v>61</v>
      </c>
      <c r="W231" s="58"/>
      <c r="X231" s="58"/>
      <c r="Y231" s="58"/>
      <c r="Z231" s="510">
        <v>45793</v>
      </c>
      <c r="AA231" s="161"/>
    </row>
    <row r="232" spans="2:28" ht="15.5" x14ac:dyDescent="0.35">
      <c r="B232" s="44"/>
      <c r="C232" s="48" t="s">
        <v>474</v>
      </c>
      <c r="D232" s="44" t="s">
        <v>68</v>
      </c>
      <c r="E232" s="44" t="s">
        <v>101</v>
      </c>
      <c r="F232" s="44" t="s">
        <v>279</v>
      </c>
      <c r="G232" s="44" t="s">
        <v>878</v>
      </c>
      <c r="H232" s="44" t="s">
        <v>894</v>
      </c>
      <c r="I232" s="44" t="s">
        <v>878</v>
      </c>
      <c r="J232" s="19">
        <v>193</v>
      </c>
      <c r="K232" s="19">
        <v>11</v>
      </c>
      <c r="L232" s="19">
        <v>204</v>
      </c>
      <c r="M232" s="19">
        <v>24.04</v>
      </c>
      <c r="N232" s="19">
        <v>2.4500000000000002</v>
      </c>
      <c r="O232" s="19">
        <v>194.78</v>
      </c>
      <c r="P232" s="19">
        <v>1979.14</v>
      </c>
      <c r="Q232" s="19">
        <v>0.86627600000000005</v>
      </c>
      <c r="R232" s="495">
        <v>608271.66794800002</v>
      </c>
      <c r="S232" s="495"/>
      <c r="T232" s="49">
        <v>45781</v>
      </c>
      <c r="U232" s="50" t="s">
        <v>115</v>
      </c>
      <c r="V232" s="18" t="s">
        <v>61</v>
      </c>
      <c r="W232" s="143"/>
      <c r="X232" s="58"/>
      <c r="Y232" s="58"/>
      <c r="Z232" s="510">
        <v>45786</v>
      </c>
      <c r="AA232" s="161"/>
    </row>
    <row r="233" spans="2:28" ht="15.5" x14ac:dyDescent="0.35">
      <c r="B233" s="44">
        <v>21</v>
      </c>
      <c r="C233" s="48" t="s">
        <v>248</v>
      </c>
      <c r="D233" s="44" t="s">
        <v>126</v>
      </c>
      <c r="E233" s="44" t="s">
        <v>101</v>
      </c>
      <c r="F233" s="44" t="s">
        <v>279</v>
      </c>
      <c r="G233" s="44" t="s">
        <v>878</v>
      </c>
      <c r="H233" s="44" t="s">
        <v>894</v>
      </c>
      <c r="I233" s="44"/>
      <c r="J233" s="19">
        <v>565</v>
      </c>
      <c r="K233" s="19">
        <v>26</v>
      </c>
      <c r="L233" s="19">
        <v>591</v>
      </c>
      <c r="M233" s="19">
        <v>70.56</v>
      </c>
      <c r="N233" s="19">
        <v>5.83</v>
      </c>
      <c r="O233" s="19">
        <v>454.86</v>
      </c>
      <c r="P233" s="19">
        <v>5149</v>
      </c>
      <c r="Q233" s="19">
        <v>1.7680549999999999</v>
      </c>
      <c r="R233" s="495">
        <v>1662016.3703449999</v>
      </c>
      <c r="S233" s="495"/>
      <c r="T233" s="49">
        <v>45689</v>
      </c>
      <c r="U233" s="50" t="s">
        <v>97</v>
      </c>
      <c r="V233" s="18" t="s">
        <v>61</v>
      </c>
      <c r="W233" s="146">
        <v>45697</v>
      </c>
      <c r="X233" s="627">
        <v>45704</v>
      </c>
      <c r="Y233" s="627">
        <v>45710</v>
      </c>
      <c r="Z233" s="51">
        <v>45712</v>
      </c>
      <c r="AA233" s="161"/>
    </row>
    <row r="234" spans="2:28" ht="15.5" x14ac:dyDescent="0.35">
      <c r="B234" s="44">
        <v>21</v>
      </c>
      <c r="C234" s="48" t="s">
        <v>359</v>
      </c>
      <c r="D234" s="44" t="s">
        <v>65</v>
      </c>
      <c r="E234" s="142" t="s">
        <v>101</v>
      </c>
      <c r="F234" s="44" t="s">
        <v>279</v>
      </c>
      <c r="G234" s="44" t="s">
        <v>878</v>
      </c>
      <c r="H234" s="44" t="s">
        <v>894</v>
      </c>
      <c r="I234" s="44" t="s">
        <v>878</v>
      </c>
      <c r="J234" s="19">
        <v>193</v>
      </c>
      <c r="K234" s="19">
        <v>11</v>
      </c>
      <c r="L234" s="19">
        <v>204</v>
      </c>
      <c r="M234" s="19">
        <v>24.04</v>
      </c>
      <c r="N234" s="19">
        <v>2.4500000000000002</v>
      </c>
      <c r="O234" s="19">
        <v>194.78</v>
      </c>
      <c r="P234" s="19">
        <v>1979.14</v>
      </c>
      <c r="Q234" s="19">
        <v>0.86627600000000005</v>
      </c>
      <c r="R234" s="495">
        <v>608271.66794800002</v>
      </c>
      <c r="S234" s="495"/>
      <c r="T234" s="49">
        <v>45717</v>
      </c>
      <c r="U234" s="50" t="s">
        <v>97</v>
      </c>
      <c r="V234" s="51" t="s">
        <v>61</v>
      </c>
      <c r="W234" s="146"/>
      <c r="X234" s="627"/>
      <c r="Y234" s="627"/>
      <c r="Z234" s="51">
        <v>45735</v>
      </c>
      <c r="AA234" s="637"/>
    </row>
    <row r="235" spans="2:28" ht="19.5" customHeight="1" x14ac:dyDescent="0.35">
      <c r="B235" s="44"/>
      <c r="C235" s="48" t="s">
        <v>470</v>
      </c>
      <c r="D235" s="44" t="s">
        <v>65</v>
      </c>
      <c r="E235" s="44" t="s">
        <v>101</v>
      </c>
      <c r="F235" s="44" t="s">
        <v>279</v>
      </c>
      <c r="G235" s="44" t="s">
        <v>878</v>
      </c>
      <c r="H235" s="44" t="s">
        <v>894</v>
      </c>
      <c r="I235" s="44" t="s">
        <v>878</v>
      </c>
      <c r="J235" s="19">
        <v>193</v>
      </c>
      <c r="K235" s="19">
        <v>11</v>
      </c>
      <c r="L235" s="19">
        <v>204</v>
      </c>
      <c r="M235" s="19">
        <v>24.04</v>
      </c>
      <c r="N235" s="19">
        <v>2.4500000000000002</v>
      </c>
      <c r="O235" s="19">
        <v>194.78</v>
      </c>
      <c r="P235" s="19">
        <v>1979.14</v>
      </c>
      <c r="Q235" s="19">
        <v>0.86627600000000005</v>
      </c>
      <c r="R235" s="495">
        <v>608271.66794800002</v>
      </c>
      <c r="S235" s="495"/>
      <c r="T235" s="49">
        <v>45779</v>
      </c>
      <c r="U235" s="50" t="s">
        <v>115</v>
      </c>
      <c r="V235" s="18" t="s">
        <v>61</v>
      </c>
      <c r="W235" s="143"/>
      <c r="X235" s="58"/>
      <c r="Y235" s="58"/>
      <c r="Z235" s="510">
        <v>45781</v>
      </c>
      <c r="AA235" s="161"/>
    </row>
    <row r="236" spans="2:28" ht="24" customHeight="1" x14ac:dyDescent="0.35">
      <c r="B236" s="44">
        <v>20</v>
      </c>
      <c r="C236" s="48" t="s">
        <v>246</v>
      </c>
      <c r="D236" s="44" t="s">
        <v>65</v>
      </c>
      <c r="E236" s="44" t="s">
        <v>101</v>
      </c>
      <c r="F236" s="44" t="s">
        <v>279</v>
      </c>
      <c r="G236" s="44" t="s">
        <v>878</v>
      </c>
      <c r="H236" s="44" t="s">
        <v>894</v>
      </c>
      <c r="I236" s="44" t="s">
        <v>878</v>
      </c>
      <c r="J236" s="19">
        <v>193</v>
      </c>
      <c r="K236" s="19">
        <v>11</v>
      </c>
      <c r="L236" s="19">
        <v>204</v>
      </c>
      <c r="M236" s="19">
        <v>24.04</v>
      </c>
      <c r="N236" s="19">
        <v>2.4500000000000002</v>
      </c>
      <c r="O236" s="19">
        <v>194.78</v>
      </c>
      <c r="P236" s="19">
        <v>1979.14</v>
      </c>
      <c r="Q236" s="19">
        <v>0.86627600000000005</v>
      </c>
      <c r="R236" s="495">
        <v>608271.66794800002</v>
      </c>
      <c r="S236" s="495"/>
      <c r="T236" s="49">
        <v>45689</v>
      </c>
      <c r="U236" s="50" t="s">
        <v>97</v>
      </c>
      <c r="V236" s="18" t="s">
        <v>61</v>
      </c>
      <c r="W236" s="627">
        <v>45696</v>
      </c>
      <c r="X236" s="627">
        <v>45696</v>
      </c>
      <c r="Y236" s="627">
        <v>45704</v>
      </c>
      <c r="Z236" s="51">
        <v>45704</v>
      </c>
      <c r="AA236" s="161"/>
    </row>
    <row r="237" spans="2:28" ht="22.5" customHeight="1" x14ac:dyDescent="0.35">
      <c r="B237" s="44">
        <v>23</v>
      </c>
      <c r="C237" s="48" t="s">
        <v>251</v>
      </c>
      <c r="D237" s="44" t="s">
        <v>203</v>
      </c>
      <c r="E237" s="44" t="s">
        <v>101</v>
      </c>
      <c r="F237" s="44" t="s">
        <v>279</v>
      </c>
      <c r="G237" s="44" t="s">
        <v>878</v>
      </c>
      <c r="H237" s="44" t="s">
        <v>894</v>
      </c>
      <c r="I237" s="44"/>
      <c r="J237" s="19">
        <v>406</v>
      </c>
      <c r="K237" s="19">
        <v>22</v>
      </c>
      <c r="L237" s="19">
        <v>428</v>
      </c>
      <c r="M237" s="19">
        <v>50.64</v>
      </c>
      <c r="N237" s="19">
        <v>4.8</v>
      </c>
      <c r="O237" s="19">
        <v>378.56</v>
      </c>
      <c r="P237" s="19">
        <v>4711.55</v>
      </c>
      <c r="Q237" s="19">
        <v>1.7680549999999999</v>
      </c>
      <c r="R237" s="495">
        <v>1326238.3038650001</v>
      </c>
      <c r="S237" s="495"/>
      <c r="T237" s="49">
        <v>45689</v>
      </c>
      <c r="U237" s="50" t="s">
        <v>115</v>
      </c>
      <c r="V237" s="18" t="s">
        <v>61</v>
      </c>
      <c r="W237" s="627">
        <v>45704</v>
      </c>
      <c r="X237" s="627">
        <v>45706</v>
      </c>
      <c r="Y237" s="627">
        <v>45680</v>
      </c>
      <c r="Z237" s="51">
        <v>45713</v>
      </c>
      <c r="AA237" s="161"/>
    </row>
    <row r="238" spans="2:28" ht="15.5" x14ac:dyDescent="0.35">
      <c r="B238" s="44"/>
      <c r="C238" s="48" t="s">
        <v>265</v>
      </c>
      <c r="D238" s="44" t="s">
        <v>68</v>
      </c>
      <c r="E238" s="44" t="s">
        <v>101</v>
      </c>
      <c r="F238" s="44" t="s">
        <v>279</v>
      </c>
      <c r="G238" s="44" t="s">
        <v>878</v>
      </c>
      <c r="H238" s="44" t="s">
        <v>894</v>
      </c>
      <c r="I238" s="44"/>
      <c r="J238" s="19">
        <v>193</v>
      </c>
      <c r="K238" s="19">
        <v>11</v>
      </c>
      <c r="L238" s="19">
        <v>204</v>
      </c>
      <c r="M238" s="44">
        <v>24.04</v>
      </c>
      <c r="N238" s="44">
        <v>2.4500000000000002</v>
      </c>
      <c r="O238" s="44">
        <v>194.78</v>
      </c>
      <c r="P238" s="19">
        <v>1979.14</v>
      </c>
      <c r="Q238" s="19">
        <v>0.86627600000000005</v>
      </c>
      <c r="R238" s="495">
        <v>608271.66794800002</v>
      </c>
      <c r="S238" s="495"/>
      <c r="T238" s="49">
        <v>45717</v>
      </c>
      <c r="U238" s="50" t="s">
        <v>115</v>
      </c>
      <c r="V238" s="18" t="s">
        <v>61</v>
      </c>
      <c r="W238" s="627">
        <v>45712</v>
      </c>
      <c r="X238" s="627">
        <v>45718</v>
      </c>
      <c r="Y238" s="627">
        <v>45720</v>
      </c>
      <c r="Z238" s="51">
        <v>45720</v>
      </c>
      <c r="AA238" s="161"/>
    </row>
    <row r="239" spans="2:28" ht="15.5" x14ac:dyDescent="0.35">
      <c r="B239" s="44"/>
      <c r="C239" s="48" t="s">
        <v>253</v>
      </c>
      <c r="D239" s="44" t="s">
        <v>68</v>
      </c>
      <c r="E239" s="44" t="s">
        <v>101</v>
      </c>
      <c r="F239" s="44" t="s">
        <v>279</v>
      </c>
      <c r="G239" s="44" t="s">
        <v>878</v>
      </c>
      <c r="H239" s="44" t="s">
        <v>894</v>
      </c>
      <c r="I239" s="44"/>
      <c r="J239" s="19">
        <v>193</v>
      </c>
      <c r="K239" s="19">
        <v>11</v>
      </c>
      <c r="L239" s="19">
        <v>204</v>
      </c>
      <c r="M239" s="19">
        <v>24.04</v>
      </c>
      <c r="N239" s="19">
        <v>2.4500000000000002</v>
      </c>
      <c r="O239" s="19">
        <v>194.78</v>
      </c>
      <c r="P239" s="19">
        <v>1979.14</v>
      </c>
      <c r="Q239" s="19">
        <v>0.86627600000000005</v>
      </c>
      <c r="R239" s="495">
        <v>608271.66794800002</v>
      </c>
      <c r="S239" s="495"/>
      <c r="T239" s="49">
        <v>45689</v>
      </c>
      <c r="U239" s="50" t="s">
        <v>115</v>
      </c>
      <c r="V239" s="18" t="s">
        <v>61</v>
      </c>
      <c r="W239" s="627">
        <v>45707</v>
      </c>
      <c r="X239" s="627">
        <v>45709</v>
      </c>
      <c r="Y239" s="627">
        <v>45715</v>
      </c>
      <c r="Z239" s="51">
        <v>45716</v>
      </c>
      <c r="AA239" s="161"/>
    </row>
    <row r="240" spans="2:28" ht="15.5" x14ac:dyDescent="0.35">
      <c r="B240" s="44">
        <v>24</v>
      </c>
      <c r="C240" s="48" t="s">
        <v>254</v>
      </c>
      <c r="D240" s="44" t="s">
        <v>65</v>
      </c>
      <c r="E240" s="44" t="s">
        <v>101</v>
      </c>
      <c r="F240" s="44" t="s">
        <v>279</v>
      </c>
      <c r="G240" s="44" t="s">
        <v>878</v>
      </c>
      <c r="H240" s="44" t="s">
        <v>894</v>
      </c>
      <c r="I240" s="44"/>
      <c r="J240" s="19">
        <v>193</v>
      </c>
      <c r="K240" s="19">
        <v>11</v>
      </c>
      <c r="L240" s="19">
        <v>204</v>
      </c>
      <c r="M240" s="19">
        <v>24.04</v>
      </c>
      <c r="N240" s="19">
        <v>2.4500000000000002</v>
      </c>
      <c r="O240" s="19">
        <v>194.78</v>
      </c>
      <c r="P240" s="19">
        <v>1979.14</v>
      </c>
      <c r="Q240" s="19">
        <v>0.86627600000000005</v>
      </c>
      <c r="R240" s="495">
        <v>608271.66794800002</v>
      </c>
      <c r="S240" s="495"/>
      <c r="T240" s="49">
        <v>45689</v>
      </c>
      <c r="U240" s="50" t="s">
        <v>115</v>
      </c>
      <c r="V240" s="18" t="s">
        <v>61</v>
      </c>
      <c r="W240" s="627">
        <v>45698</v>
      </c>
      <c r="X240" s="627">
        <v>45699</v>
      </c>
      <c r="Y240" s="627">
        <v>45703</v>
      </c>
      <c r="Z240" s="51">
        <v>45703</v>
      </c>
      <c r="AA240" s="161"/>
    </row>
    <row r="241" spans="2:29" ht="15.5" x14ac:dyDescent="0.35">
      <c r="B241" s="44">
        <v>10</v>
      </c>
      <c r="C241" s="48" t="s">
        <v>268</v>
      </c>
      <c r="D241" s="44" t="s">
        <v>65</v>
      </c>
      <c r="E241" s="142" t="s">
        <v>101</v>
      </c>
      <c r="F241" s="44" t="s">
        <v>279</v>
      </c>
      <c r="G241" s="44" t="s">
        <v>878</v>
      </c>
      <c r="H241" s="44" t="s">
        <v>894</v>
      </c>
      <c r="I241" s="44"/>
      <c r="J241" s="19">
        <v>193</v>
      </c>
      <c r="K241" s="19">
        <v>11</v>
      </c>
      <c r="L241" s="19">
        <v>204</v>
      </c>
      <c r="M241" s="44">
        <v>24.04</v>
      </c>
      <c r="N241" s="44">
        <v>2.4500000000000002</v>
      </c>
      <c r="O241" s="44">
        <v>194.78</v>
      </c>
      <c r="P241" s="19">
        <v>1979.14</v>
      </c>
      <c r="Q241" s="19">
        <v>0.86627600000000005</v>
      </c>
      <c r="R241" s="495">
        <v>608271.66794800002</v>
      </c>
      <c r="S241" s="495"/>
      <c r="T241" s="49">
        <v>45717</v>
      </c>
      <c r="U241" s="50" t="s">
        <v>115</v>
      </c>
      <c r="V241" s="51" t="s">
        <v>61</v>
      </c>
      <c r="W241" s="627">
        <v>45718</v>
      </c>
      <c r="X241" s="627">
        <v>45719</v>
      </c>
      <c r="Y241" s="627"/>
      <c r="Z241" s="51">
        <v>45724</v>
      </c>
      <c r="AA241" s="640"/>
    </row>
    <row r="242" spans="2:29" ht="15.5" x14ac:dyDescent="0.35">
      <c r="B242" s="502">
        <v>11</v>
      </c>
      <c r="C242" s="503" t="s">
        <v>269</v>
      </c>
      <c r="D242" s="44" t="s">
        <v>65</v>
      </c>
      <c r="E242" s="142" t="s">
        <v>101</v>
      </c>
      <c r="F242" s="44" t="s">
        <v>279</v>
      </c>
      <c r="G242" s="504" t="s">
        <v>878</v>
      </c>
      <c r="H242" s="504" t="s">
        <v>894</v>
      </c>
      <c r="I242" s="504"/>
      <c r="J242" s="19">
        <v>193</v>
      </c>
      <c r="K242" s="19">
        <v>11</v>
      </c>
      <c r="L242" s="19">
        <v>204</v>
      </c>
      <c r="M242" s="44">
        <v>24.04</v>
      </c>
      <c r="N242" s="44">
        <v>2.4500000000000002</v>
      </c>
      <c r="O242" s="44">
        <v>194.78</v>
      </c>
      <c r="P242" s="19">
        <v>1979.14</v>
      </c>
      <c r="Q242" s="19">
        <v>0.86627600000000005</v>
      </c>
      <c r="R242" s="495">
        <v>608271.66794800002</v>
      </c>
      <c r="S242" s="495"/>
      <c r="T242" s="49">
        <v>45717</v>
      </c>
      <c r="U242" s="505" t="s">
        <v>115</v>
      </c>
      <c r="V242" s="51" t="s">
        <v>61</v>
      </c>
      <c r="W242" s="627"/>
      <c r="X242" s="627"/>
      <c r="Y242" s="627"/>
      <c r="Z242" s="635">
        <v>45747</v>
      </c>
      <c r="AA242" s="640" t="s">
        <v>376</v>
      </c>
    </row>
    <row r="243" spans="2:29" ht="15.5" x14ac:dyDescent="0.35">
      <c r="B243" s="499">
        <v>40</v>
      </c>
      <c r="C243" s="48" t="s">
        <v>400</v>
      </c>
      <c r="D243" s="44" t="s">
        <v>401</v>
      </c>
      <c r="E243" s="44" t="s">
        <v>101</v>
      </c>
      <c r="F243" s="44" t="s">
        <v>279</v>
      </c>
      <c r="G243" s="499" t="s">
        <v>878</v>
      </c>
      <c r="H243" s="499" t="s">
        <v>894</v>
      </c>
      <c r="I243" s="499"/>
      <c r="J243" s="501">
        <f>M243*8</f>
        <v>566.79999999999995</v>
      </c>
      <c r="K243" s="501">
        <f>N243*4.4</f>
        <v>25.872</v>
      </c>
      <c r="L243" s="501">
        <f>SUBTOTAL(9,J243:K243)</f>
        <v>592.67199999999991</v>
      </c>
      <c r="M243" s="501">
        <v>70.849999999999994</v>
      </c>
      <c r="N243" s="501">
        <v>5.88</v>
      </c>
      <c r="O243" s="501">
        <v>454.86</v>
      </c>
      <c r="P243" s="501">
        <v>5149</v>
      </c>
      <c r="Q243" s="19">
        <v>1.7680549999999999</v>
      </c>
      <c r="R243" s="495">
        <v>1649958.0770650001</v>
      </c>
      <c r="S243" s="495"/>
      <c r="T243" s="498" t="s">
        <v>415</v>
      </c>
      <c r="U243" s="496" t="s">
        <v>115</v>
      </c>
      <c r="V243" s="51" t="s">
        <v>61</v>
      </c>
      <c r="W243" s="58"/>
      <c r="X243" s="58"/>
      <c r="Y243" s="58"/>
      <c r="Z243" s="510">
        <v>45775</v>
      </c>
      <c r="AA243" s="167"/>
      <c r="AB243" s="57"/>
      <c r="AC243" s="59"/>
    </row>
    <row r="244" spans="2:29" ht="15.5" x14ac:dyDescent="0.35">
      <c r="B244" s="499">
        <v>26</v>
      </c>
      <c r="C244" s="500" t="s">
        <v>368</v>
      </c>
      <c r="D244" s="44" t="s">
        <v>77</v>
      </c>
      <c r="E244" s="44" t="s">
        <v>101</v>
      </c>
      <c r="F244" s="44" t="s">
        <v>279</v>
      </c>
      <c r="G244" s="44" t="s">
        <v>878</v>
      </c>
      <c r="H244" s="44" t="s">
        <v>894</v>
      </c>
      <c r="I244" s="44" t="s">
        <v>878</v>
      </c>
      <c r="J244" s="19">
        <v>214</v>
      </c>
      <c r="K244" s="19">
        <v>12</v>
      </c>
      <c r="L244" s="19">
        <v>226</v>
      </c>
      <c r="M244" s="19">
        <v>26.74</v>
      </c>
      <c r="N244" s="19">
        <v>2.68</v>
      </c>
      <c r="O244" s="19">
        <v>219.54</v>
      </c>
      <c r="P244" s="19">
        <v>2473.94</v>
      </c>
      <c r="Q244" s="19">
        <v>0.86627600000000005</v>
      </c>
      <c r="R244" s="495">
        <v>705045.34674800001</v>
      </c>
      <c r="S244" s="495"/>
      <c r="T244" s="49">
        <v>45717</v>
      </c>
      <c r="U244" s="496" t="s">
        <v>97</v>
      </c>
      <c r="V244" s="51" t="s">
        <v>61</v>
      </c>
      <c r="W244" s="143"/>
      <c r="X244" s="138"/>
      <c r="Y244" s="149"/>
      <c r="Z244" s="510">
        <v>45742</v>
      </c>
      <c r="AA244" s="639" t="s">
        <v>376</v>
      </c>
      <c r="AB244" s="57"/>
      <c r="AC244" s="59"/>
    </row>
    <row r="245" spans="2:29" ht="15.5" x14ac:dyDescent="0.35">
      <c r="B245" s="44"/>
      <c r="C245" s="48" t="s">
        <v>28</v>
      </c>
      <c r="D245" s="44" t="s">
        <v>77</v>
      </c>
      <c r="E245" s="142" t="s">
        <v>101</v>
      </c>
      <c r="F245" s="44" t="s">
        <v>279</v>
      </c>
      <c r="G245" s="44" t="s">
        <v>878</v>
      </c>
      <c r="H245" s="44" t="s">
        <v>894</v>
      </c>
      <c r="I245" s="44" t="s">
        <v>878</v>
      </c>
      <c r="J245" s="19">
        <v>214</v>
      </c>
      <c r="K245" s="19">
        <v>12</v>
      </c>
      <c r="L245" s="19">
        <v>226</v>
      </c>
      <c r="M245" s="19">
        <v>26.74</v>
      </c>
      <c r="N245" s="19">
        <v>2.68</v>
      </c>
      <c r="O245" s="19">
        <v>219.54</v>
      </c>
      <c r="P245" s="19">
        <v>2473.94</v>
      </c>
      <c r="Q245" s="19">
        <v>0.86627600000000005</v>
      </c>
      <c r="R245" s="495">
        <v>705045.34674800001</v>
      </c>
      <c r="S245" s="495"/>
      <c r="T245" s="49">
        <v>45717</v>
      </c>
      <c r="U245" s="50" t="s">
        <v>97</v>
      </c>
      <c r="V245" s="18" t="s">
        <v>61</v>
      </c>
      <c r="W245" s="146">
        <v>45718</v>
      </c>
      <c r="X245" s="46">
        <v>45719</v>
      </c>
      <c r="Y245" s="148">
        <v>45722</v>
      </c>
      <c r="Z245" s="51">
        <v>45722</v>
      </c>
      <c r="AA245" s="161"/>
    </row>
    <row r="246" spans="2:29" ht="15.5" x14ac:dyDescent="0.35">
      <c r="B246" s="499">
        <v>38</v>
      </c>
      <c r="C246" s="500" t="s">
        <v>397</v>
      </c>
      <c r="D246" s="44" t="s">
        <v>77</v>
      </c>
      <c r="E246" s="44" t="s">
        <v>101</v>
      </c>
      <c r="F246" s="44" t="s">
        <v>279</v>
      </c>
      <c r="G246" s="44" t="s">
        <v>878</v>
      </c>
      <c r="H246" s="44" t="s">
        <v>894</v>
      </c>
      <c r="I246" s="44" t="s">
        <v>878</v>
      </c>
      <c r="J246" s="19">
        <v>214</v>
      </c>
      <c r="K246" s="19">
        <v>12</v>
      </c>
      <c r="L246" s="19">
        <v>226</v>
      </c>
      <c r="M246" s="19">
        <v>26.74</v>
      </c>
      <c r="N246" s="19">
        <v>2.68</v>
      </c>
      <c r="O246" s="19">
        <v>219.54</v>
      </c>
      <c r="P246" s="19">
        <v>2473.94</v>
      </c>
      <c r="Q246" s="19">
        <v>0.86627600000000005</v>
      </c>
      <c r="R246" s="495">
        <v>705045.34674800001</v>
      </c>
      <c r="S246" s="495"/>
      <c r="T246" s="49">
        <v>45717</v>
      </c>
      <c r="U246" s="496" t="s">
        <v>97</v>
      </c>
      <c r="V246" s="51" t="s">
        <v>61</v>
      </c>
      <c r="W246" s="58"/>
      <c r="X246" s="58"/>
      <c r="Y246" s="58"/>
      <c r="Z246" s="510">
        <v>45747</v>
      </c>
      <c r="AA246" s="167"/>
      <c r="AB246" s="57"/>
      <c r="AC246" s="59"/>
    </row>
    <row r="247" spans="2:29" ht="15.5" x14ac:dyDescent="0.35">
      <c r="B247" s="44">
        <v>8</v>
      </c>
      <c r="C247" s="48" t="s">
        <v>255</v>
      </c>
      <c r="D247" s="44" t="s">
        <v>65</v>
      </c>
      <c r="E247" s="44" t="s">
        <v>101</v>
      </c>
      <c r="F247" s="44" t="s">
        <v>279</v>
      </c>
      <c r="G247" s="44" t="s">
        <v>878</v>
      </c>
      <c r="H247" s="44" t="s">
        <v>894</v>
      </c>
      <c r="I247" s="44"/>
      <c r="J247" s="19">
        <v>193</v>
      </c>
      <c r="K247" s="19">
        <v>11</v>
      </c>
      <c r="L247" s="19">
        <v>204</v>
      </c>
      <c r="M247" s="19">
        <v>24.04</v>
      </c>
      <c r="N247" s="19">
        <v>2.4500000000000002</v>
      </c>
      <c r="O247" s="19">
        <v>194.78</v>
      </c>
      <c r="P247" s="19">
        <v>1979.14</v>
      </c>
      <c r="Q247" s="19">
        <v>0.86627600000000005</v>
      </c>
      <c r="R247" s="495">
        <v>608271.66794800002</v>
      </c>
      <c r="S247" s="495"/>
      <c r="T247" s="49">
        <v>45689</v>
      </c>
      <c r="U247" s="50" t="s">
        <v>97</v>
      </c>
      <c r="V247" s="18" t="s">
        <v>61</v>
      </c>
      <c r="W247" s="627">
        <v>45702</v>
      </c>
      <c r="X247" s="627">
        <v>45706</v>
      </c>
      <c r="Y247" s="627">
        <v>45714</v>
      </c>
      <c r="Z247" s="51">
        <v>45715</v>
      </c>
      <c r="AA247" s="161"/>
    </row>
    <row r="248" spans="2:29" ht="15.5" x14ac:dyDescent="0.35">
      <c r="B248" s="44">
        <v>8</v>
      </c>
      <c r="C248" s="44" t="s">
        <v>266</v>
      </c>
      <c r="D248" s="44" t="s">
        <v>63</v>
      </c>
      <c r="E248" s="142" t="s">
        <v>101</v>
      </c>
      <c r="F248" s="44" t="s">
        <v>279</v>
      </c>
      <c r="G248" s="44" t="s">
        <v>878</v>
      </c>
      <c r="H248" s="44" t="s">
        <v>894</v>
      </c>
      <c r="I248" s="44"/>
      <c r="J248" s="19">
        <v>214</v>
      </c>
      <c r="K248" s="19">
        <v>12</v>
      </c>
      <c r="L248" s="19">
        <v>226</v>
      </c>
      <c r="M248" s="19">
        <v>26.74</v>
      </c>
      <c r="N248" s="19">
        <v>2.68</v>
      </c>
      <c r="O248" s="19">
        <v>219.54</v>
      </c>
      <c r="P248" s="19">
        <v>2473.94</v>
      </c>
      <c r="Q248" s="19">
        <v>0.86627600000000005</v>
      </c>
      <c r="R248" s="495">
        <v>705045.34674800001</v>
      </c>
      <c r="S248" s="495"/>
      <c r="T248" s="49">
        <v>45717</v>
      </c>
      <c r="U248" s="50" t="s">
        <v>97</v>
      </c>
      <c r="V248" s="18" t="s">
        <v>61</v>
      </c>
      <c r="W248" s="146">
        <v>45718</v>
      </c>
      <c r="X248" s="46">
        <v>45720</v>
      </c>
      <c r="Y248" s="148">
        <v>45725</v>
      </c>
      <c r="Z248" s="51">
        <v>45727</v>
      </c>
      <c r="AA248" s="640"/>
    </row>
    <row r="249" spans="2:29" ht="15.5" x14ac:dyDescent="0.35">
      <c r="B249" s="43"/>
      <c r="C249" s="43" t="s">
        <v>267</v>
      </c>
      <c r="D249" s="43" t="s">
        <v>126</v>
      </c>
      <c r="E249" s="44" t="s">
        <v>101</v>
      </c>
      <c r="F249" s="44" t="s">
        <v>279</v>
      </c>
      <c r="G249" s="43"/>
      <c r="H249" s="43"/>
      <c r="I249" s="43"/>
      <c r="J249" s="19">
        <v>0</v>
      </c>
      <c r="K249" s="19">
        <v>0</v>
      </c>
      <c r="L249" s="19">
        <v>0</v>
      </c>
      <c r="M249" s="45"/>
      <c r="N249" s="45"/>
      <c r="O249" s="45"/>
      <c r="P249" s="45"/>
      <c r="Q249" s="45"/>
      <c r="R249" s="495"/>
      <c r="S249" s="495"/>
      <c r="T249" s="49">
        <v>46023</v>
      </c>
      <c r="U249" s="52" t="s">
        <v>97</v>
      </c>
      <c r="V249" s="18" t="s">
        <v>61</v>
      </c>
      <c r="W249" s="146"/>
      <c r="X249" s="46"/>
      <c r="Y249" s="148"/>
      <c r="Z249" s="46">
        <v>46029</v>
      </c>
      <c r="AA249" s="640" t="s">
        <v>322</v>
      </c>
    </row>
    <row r="250" spans="2:29" ht="29" x14ac:dyDescent="0.35">
      <c r="B250" s="43"/>
      <c r="C250" s="551" t="s">
        <v>712</v>
      </c>
      <c r="D250" s="43" t="s">
        <v>65</v>
      </c>
      <c r="E250" s="43" t="s">
        <v>101</v>
      </c>
      <c r="F250" s="44" t="s">
        <v>279</v>
      </c>
      <c r="G250" s="43"/>
      <c r="H250" s="43"/>
      <c r="I250" s="43"/>
      <c r="J250" s="45"/>
      <c r="K250" s="45"/>
      <c r="L250" s="45"/>
      <c r="M250" s="45"/>
      <c r="N250" s="45"/>
      <c r="O250" s="45"/>
      <c r="P250" s="45"/>
      <c r="Q250" s="45"/>
      <c r="R250" s="514"/>
      <c r="S250" s="514"/>
      <c r="T250" s="49">
        <v>46036</v>
      </c>
      <c r="U250" s="52" t="s">
        <v>841</v>
      </c>
      <c r="V250" s="51" t="s">
        <v>61</v>
      </c>
      <c r="W250" s="143"/>
      <c r="X250" s="138"/>
      <c r="Y250" s="149"/>
      <c r="Z250" s="138">
        <v>46046</v>
      </c>
      <c r="AA250" s="161"/>
    </row>
    <row r="251" spans="2:29" ht="29" x14ac:dyDescent="0.35">
      <c r="B251" s="43"/>
      <c r="C251" s="551" t="s">
        <v>713</v>
      </c>
      <c r="D251" s="43" t="s">
        <v>65</v>
      </c>
      <c r="E251" s="43" t="s">
        <v>101</v>
      </c>
      <c r="F251" s="44" t="s">
        <v>279</v>
      </c>
      <c r="G251" s="43" t="s">
        <v>878</v>
      </c>
      <c r="H251" s="43" t="s">
        <v>894</v>
      </c>
      <c r="I251" s="43"/>
      <c r="J251" s="45"/>
      <c r="K251" s="45"/>
      <c r="L251" s="45"/>
      <c r="M251" s="45"/>
      <c r="N251" s="45"/>
      <c r="O251" s="45"/>
      <c r="P251" s="45"/>
      <c r="Q251" s="45"/>
      <c r="R251" s="514"/>
      <c r="S251" s="514"/>
      <c r="T251" s="49">
        <v>46036</v>
      </c>
      <c r="U251" s="52" t="s">
        <v>841</v>
      </c>
      <c r="V251" s="51" t="s">
        <v>61</v>
      </c>
      <c r="W251" s="143"/>
      <c r="X251" s="138"/>
      <c r="Y251" s="149"/>
      <c r="Z251" s="138">
        <v>46030</v>
      </c>
      <c r="AA251" s="161"/>
    </row>
    <row r="252" spans="2:29" ht="29" x14ac:dyDescent="0.35">
      <c r="B252" s="43"/>
      <c r="C252" s="551" t="s">
        <v>714</v>
      </c>
      <c r="D252" s="43" t="s">
        <v>717</v>
      </c>
      <c r="E252" s="43" t="s">
        <v>74</v>
      </c>
      <c r="F252" s="44" t="s">
        <v>279</v>
      </c>
      <c r="G252" s="43"/>
      <c r="H252" s="43"/>
      <c r="I252" s="43"/>
      <c r="J252" s="45"/>
      <c r="K252" s="45"/>
      <c r="L252" s="45"/>
      <c r="M252" s="45"/>
      <c r="N252" s="45"/>
      <c r="O252" s="45"/>
      <c r="P252" s="45"/>
      <c r="Q252" s="45"/>
      <c r="R252" s="514"/>
      <c r="S252" s="514"/>
      <c r="T252" s="49">
        <v>46036</v>
      </c>
      <c r="U252" s="52" t="s">
        <v>379</v>
      </c>
      <c r="V252" s="51" t="s">
        <v>61</v>
      </c>
      <c r="W252" s="143"/>
      <c r="X252" s="138"/>
      <c r="Y252" s="149"/>
      <c r="Z252" s="138">
        <v>46045</v>
      </c>
      <c r="AA252" s="161"/>
    </row>
    <row r="253" spans="2:29" ht="29" x14ac:dyDescent="0.35">
      <c r="B253" s="43"/>
      <c r="C253" s="551" t="s">
        <v>715</v>
      </c>
      <c r="D253" s="43" t="s">
        <v>696</v>
      </c>
      <c r="E253" s="43" t="s">
        <v>74</v>
      </c>
      <c r="F253" s="44" t="s">
        <v>279</v>
      </c>
      <c r="G253" s="43"/>
      <c r="H253" s="43"/>
      <c r="I253" s="43"/>
      <c r="J253" s="45"/>
      <c r="K253" s="45"/>
      <c r="L253" s="45"/>
      <c r="M253" s="45"/>
      <c r="N253" s="45"/>
      <c r="O253" s="45"/>
      <c r="P253" s="45"/>
      <c r="Q253" s="45"/>
      <c r="R253" s="514"/>
      <c r="S253" s="514"/>
      <c r="T253" s="49">
        <v>46036</v>
      </c>
      <c r="U253" s="52" t="s">
        <v>379</v>
      </c>
      <c r="V253" s="51" t="s">
        <v>61</v>
      </c>
      <c r="W253" s="143"/>
      <c r="X253" s="138"/>
      <c r="Y253" s="149"/>
      <c r="Z253" s="138">
        <v>46041</v>
      </c>
      <c r="AA253" s="161"/>
    </row>
    <row r="254" spans="2:29" ht="29" x14ac:dyDescent="0.35">
      <c r="B254" s="43"/>
      <c r="C254" s="551" t="s">
        <v>716</v>
      </c>
      <c r="D254" s="43" t="s">
        <v>57</v>
      </c>
      <c r="E254" s="43" t="s">
        <v>74</v>
      </c>
      <c r="F254" s="44" t="s">
        <v>279</v>
      </c>
      <c r="G254" s="43"/>
      <c r="H254" s="43"/>
      <c r="I254" s="43"/>
      <c r="J254" s="45"/>
      <c r="K254" s="45"/>
      <c r="L254" s="45"/>
      <c r="M254" s="45"/>
      <c r="N254" s="45"/>
      <c r="O254" s="45"/>
      <c r="P254" s="45"/>
      <c r="Q254" s="45"/>
      <c r="R254" s="514"/>
      <c r="S254" s="514"/>
      <c r="T254" s="49">
        <v>46036</v>
      </c>
      <c r="U254" s="52" t="s">
        <v>379</v>
      </c>
      <c r="V254" s="51" t="s">
        <v>61</v>
      </c>
      <c r="W254" s="143"/>
      <c r="X254" s="138"/>
      <c r="Y254" s="149"/>
      <c r="Z254" s="138">
        <v>46047</v>
      </c>
      <c r="AA254" s="161"/>
    </row>
    <row r="255" spans="2:29" ht="15.5" x14ac:dyDescent="0.35">
      <c r="B255" s="499">
        <v>23</v>
      </c>
      <c r="C255" s="500" t="s">
        <v>364</v>
      </c>
      <c r="D255" s="44" t="s">
        <v>65</v>
      </c>
      <c r="E255" s="44" t="s">
        <v>101</v>
      </c>
      <c r="F255" s="44" t="s">
        <v>279</v>
      </c>
      <c r="G255" s="44" t="s">
        <v>878</v>
      </c>
      <c r="H255" s="43" t="s">
        <v>894</v>
      </c>
      <c r="I255" s="43"/>
      <c r="J255" s="19">
        <v>193</v>
      </c>
      <c r="K255" s="19">
        <v>11</v>
      </c>
      <c r="L255" s="19">
        <v>204</v>
      </c>
      <c r="M255" s="19">
        <v>24.04</v>
      </c>
      <c r="N255" s="19">
        <v>2.4500000000000002</v>
      </c>
      <c r="O255" s="19">
        <v>194.78</v>
      </c>
      <c r="P255" s="19">
        <v>1979.14</v>
      </c>
      <c r="Q255" s="19">
        <v>0.86627600000000005</v>
      </c>
      <c r="R255" s="495">
        <v>608271.66794800002</v>
      </c>
      <c r="S255" s="495"/>
      <c r="T255" s="49">
        <v>45717</v>
      </c>
      <c r="U255" s="50" t="s">
        <v>261</v>
      </c>
      <c r="V255" s="51" t="s">
        <v>61</v>
      </c>
      <c r="W255" s="143"/>
      <c r="X255" s="138"/>
      <c r="Y255" s="149"/>
      <c r="Z255" s="510">
        <v>45747</v>
      </c>
      <c r="AA255" s="637" t="s">
        <v>288</v>
      </c>
      <c r="AB255" s="57"/>
      <c r="AC255" s="59"/>
    </row>
    <row r="256" spans="2:29" ht="15.5" x14ac:dyDescent="0.35">
      <c r="B256" s="44">
        <v>5</v>
      </c>
      <c r="C256" s="48" t="s">
        <v>260</v>
      </c>
      <c r="D256" s="44" t="s">
        <v>77</v>
      </c>
      <c r="E256" s="44" t="s">
        <v>101</v>
      </c>
      <c r="F256" s="44" t="s">
        <v>279</v>
      </c>
      <c r="G256" s="44" t="s">
        <v>878</v>
      </c>
      <c r="H256" s="43" t="s">
        <v>894</v>
      </c>
      <c r="I256" s="43" t="s">
        <v>878</v>
      </c>
      <c r="J256" s="19">
        <v>214</v>
      </c>
      <c r="K256" s="19">
        <v>12</v>
      </c>
      <c r="L256" s="19">
        <v>226</v>
      </c>
      <c r="M256" s="19">
        <v>26.74</v>
      </c>
      <c r="N256" s="19">
        <v>2.68</v>
      </c>
      <c r="O256" s="19">
        <v>219.54</v>
      </c>
      <c r="P256" s="19">
        <v>2473.94</v>
      </c>
      <c r="Q256" s="19">
        <v>0.86627600000000005</v>
      </c>
      <c r="R256" s="495">
        <v>705045.34674800001</v>
      </c>
      <c r="S256" s="495"/>
      <c r="T256" s="49">
        <v>45717</v>
      </c>
      <c r="U256" s="50" t="s">
        <v>261</v>
      </c>
      <c r="V256" s="18" t="s">
        <v>61</v>
      </c>
      <c r="W256" s="627"/>
      <c r="X256" s="627"/>
      <c r="Y256" s="627"/>
      <c r="Z256" s="51">
        <v>45379</v>
      </c>
      <c r="AA256" s="637" t="s">
        <v>377</v>
      </c>
    </row>
    <row r="257" spans="2:27" ht="15.5" x14ac:dyDescent="0.35">
      <c r="B257" s="44">
        <v>6</v>
      </c>
      <c r="C257" s="48" t="s">
        <v>262</v>
      </c>
      <c r="D257" s="44" t="s">
        <v>65</v>
      </c>
      <c r="E257" s="44" t="s">
        <v>101</v>
      </c>
      <c r="F257" s="44" t="s">
        <v>279</v>
      </c>
      <c r="G257" s="44" t="s">
        <v>878</v>
      </c>
      <c r="H257" s="43" t="s">
        <v>894</v>
      </c>
      <c r="I257" s="43"/>
      <c r="J257" s="19">
        <v>193</v>
      </c>
      <c r="K257" s="19">
        <v>11</v>
      </c>
      <c r="L257" s="19">
        <v>204</v>
      </c>
      <c r="M257" s="19">
        <v>24.04</v>
      </c>
      <c r="N257" s="19">
        <v>2.4500000000000002</v>
      </c>
      <c r="O257" s="19">
        <v>194.78</v>
      </c>
      <c r="P257" s="19">
        <v>1979.14</v>
      </c>
      <c r="Q257" s="19">
        <v>0.86627600000000005</v>
      </c>
      <c r="R257" s="495">
        <v>608271.66794800002</v>
      </c>
      <c r="S257" s="495"/>
      <c r="T257" s="49">
        <v>45717</v>
      </c>
      <c r="U257" s="50" t="s">
        <v>261</v>
      </c>
      <c r="V257" s="18" t="s">
        <v>61</v>
      </c>
      <c r="W257" s="146">
        <v>45714</v>
      </c>
      <c r="X257" s="46">
        <v>45722</v>
      </c>
      <c r="Y257" s="148"/>
      <c r="Z257" s="51">
        <v>45732</v>
      </c>
      <c r="AA257" s="637"/>
    </row>
    <row r="258" spans="2:27" ht="15.5" x14ac:dyDescent="0.35">
      <c r="B258" s="44">
        <v>25</v>
      </c>
      <c r="C258" s="44" t="s">
        <v>256</v>
      </c>
      <c r="D258" s="44" t="s">
        <v>63</v>
      </c>
      <c r="E258" s="44" t="s">
        <v>101</v>
      </c>
      <c r="F258" s="44" t="s">
        <v>279</v>
      </c>
      <c r="G258" s="44" t="s">
        <v>878</v>
      </c>
      <c r="H258" s="43" t="s">
        <v>894</v>
      </c>
      <c r="I258" s="43"/>
      <c r="J258" s="19">
        <v>214</v>
      </c>
      <c r="K258" s="19">
        <v>12</v>
      </c>
      <c r="L258" s="19">
        <v>226</v>
      </c>
      <c r="M258" s="19">
        <v>26.74</v>
      </c>
      <c r="N258" s="19">
        <v>2.68</v>
      </c>
      <c r="O258" s="19">
        <v>219.54</v>
      </c>
      <c r="P258" s="19">
        <v>2473.94</v>
      </c>
      <c r="Q258" s="19">
        <v>0.86627600000000005</v>
      </c>
      <c r="R258" s="495">
        <v>705045.34674800001</v>
      </c>
      <c r="S258" s="495"/>
      <c r="T258" s="49">
        <v>45689</v>
      </c>
      <c r="U258" s="50" t="s">
        <v>284</v>
      </c>
      <c r="V258" s="18" t="s">
        <v>61</v>
      </c>
      <c r="W258" s="146">
        <v>45702</v>
      </c>
      <c r="X258" s="46">
        <v>45704</v>
      </c>
      <c r="Y258" s="148">
        <v>45712</v>
      </c>
      <c r="Z258" s="51">
        <v>45714</v>
      </c>
      <c r="AA258" s="161"/>
    </row>
    <row r="259" spans="2:27" ht="15.5" x14ac:dyDescent="0.35">
      <c r="B259" s="44">
        <v>7</v>
      </c>
      <c r="C259" s="48" t="s">
        <v>263</v>
      </c>
      <c r="D259" s="44" t="s">
        <v>77</v>
      </c>
      <c r="E259" s="44" t="s">
        <v>101</v>
      </c>
      <c r="F259" s="44" t="s">
        <v>279</v>
      </c>
      <c r="G259" s="44" t="s">
        <v>878</v>
      </c>
      <c r="H259" s="43" t="s">
        <v>894</v>
      </c>
      <c r="I259" s="43"/>
      <c r="J259" s="19">
        <v>214</v>
      </c>
      <c r="K259" s="19">
        <v>12</v>
      </c>
      <c r="L259" s="19">
        <v>226</v>
      </c>
      <c r="M259" s="19">
        <v>26.74</v>
      </c>
      <c r="N259" s="19">
        <v>2.68</v>
      </c>
      <c r="O259" s="19">
        <v>219.54</v>
      </c>
      <c r="P259" s="19">
        <v>2473.94</v>
      </c>
      <c r="Q259" s="19">
        <v>0.86627600000000005</v>
      </c>
      <c r="R259" s="495">
        <v>705045.34674800001</v>
      </c>
      <c r="S259" s="495"/>
      <c r="T259" s="49">
        <v>45717</v>
      </c>
      <c r="U259" s="50" t="s">
        <v>194</v>
      </c>
      <c r="V259" s="18" t="s">
        <v>61</v>
      </c>
      <c r="W259" s="627">
        <v>45710</v>
      </c>
      <c r="X259" s="627">
        <v>45714</v>
      </c>
      <c r="Y259" s="627"/>
      <c r="Z259" s="51">
        <v>45723</v>
      </c>
      <c r="AA259" s="161"/>
    </row>
    <row r="260" spans="2:27" ht="15.5" x14ac:dyDescent="0.35">
      <c r="B260" s="44">
        <v>17</v>
      </c>
      <c r="C260" s="48" t="s">
        <v>276</v>
      </c>
      <c r="D260" s="44" t="s">
        <v>77</v>
      </c>
      <c r="E260" s="44" t="s">
        <v>101</v>
      </c>
      <c r="F260" s="44" t="s">
        <v>279</v>
      </c>
      <c r="G260" s="44" t="s">
        <v>878</v>
      </c>
      <c r="H260" s="43" t="s">
        <v>894</v>
      </c>
      <c r="I260" s="43"/>
      <c r="J260" s="19">
        <v>214</v>
      </c>
      <c r="K260" s="19">
        <v>12</v>
      </c>
      <c r="L260" s="19">
        <v>226</v>
      </c>
      <c r="M260" s="19">
        <v>26.74</v>
      </c>
      <c r="N260" s="19">
        <v>2.68</v>
      </c>
      <c r="O260" s="19">
        <v>219.54</v>
      </c>
      <c r="P260" s="19">
        <v>2473.94</v>
      </c>
      <c r="Q260" s="19">
        <v>0.86627600000000005</v>
      </c>
      <c r="R260" s="495">
        <v>705045.34674800001</v>
      </c>
      <c r="S260" s="495"/>
      <c r="T260" s="497" t="s">
        <v>415</v>
      </c>
      <c r="U260" s="50" t="s">
        <v>284</v>
      </c>
      <c r="V260" s="51" t="s">
        <v>61</v>
      </c>
      <c r="W260" s="627"/>
      <c r="X260" s="627"/>
      <c r="Y260" s="627"/>
      <c r="Z260" s="51">
        <v>45755</v>
      </c>
      <c r="AA260" s="637" t="s">
        <v>288</v>
      </c>
    </row>
    <row r="261" spans="2:27" ht="46.5" customHeight="1" x14ac:dyDescent="0.35">
      <c r="B261" s="44">
        <v>17</v>
      </c>
      <c r="C261" s="48" t="s">
        <v>426</v>
      </c>
      <c r="D261" s="44" t="s">
        <v>77</v>
      </c>
      <c r="E261" s="44" t="s">
        <v>101</v>
      </c>
      <c r="F261" s="44" t="s">
        <v>279</v>
      </c>
      <c r="G261" s="44" t="s">
        <v>878</v>
      </c>
      <c r="H261" s="43" t="s">
        <v>894</v>
      </c>
      <c r="I261" s="43"/>
      <c r="J261" s="19">
        <v>214</v>
      </c>
      <c r="K261" s="19">
        <v>12</v>
      </c>
      <c r="L261" s="19">
        <v>226</v>
      </c>
      <c r="M261" s="19">
        <v>26.74</v>
      </c>
      <c r="N261" s="19">
        <v>2.68</v>
      </c>
      <c r="O261" s="19">
        <v>219.54</v>
      </c>
      <c r="P261" s="19">
        <v>2473.94</v>
      </c>
      <c r="Q261" s="19">
        <v>0.86627600000000005</v>
      </c>
      <c r="R261" s="495">
        <v>705045.34674800001</v>
      </c>
      <c r="S261" s="495"/>
      <c r="T261" s="497" t="s">
        <v>415</v>
      </c>
      <c r="U261" s="50" t="s">
        <v>284</v>
      </c>
      <c r="V261" s="18" t="s">
        <v>61</v>
      </c>
      <c r="W261" s="627"/>
      <c r="X261" s="627"/>
      <c r="Y261" s="627"/>
      <c r="Z261" s="51">
        <v>45762</v>
      </c>
      <c r="AA261" s="161"/>
    </row>
    <row r="262" spans="2:27" ht="15.5" x14ac:dyDescent="0.35">
      <c r="B262" s="43">
        <v>22</v>
      </c>
      <c r="C262" s="48" t="s">
        <v>718</v>
      </c>
      <c r="D262" s="44" t="s">
        <v>170</v>
      </c>
      <c r="E262" s="44" t="s">
        <v>74</v>
      </c>
      <c r="F262" s="44" t="s">
        <v>279</v>
      </c>
      <c r="G262" s="19" t="s">
        <v>878</v>
      </c>
      <c r="H262" s="19" t="s">
        <v>901</v>
      </c>
      <c r="I262" s="19"/>
      <c r="J262" s="19">
        <f>M262*8</f>
        <v>470.72</v>
      </c>
      <c r="K262" s="19">
        <f>N262*4.4</f>
        <v>21.868000000000002</v>
      </c>
      <c r="L262" s="19">
        <f>SUM(J262:K262)</f>
        <v>492.58800000000002</v>
      </c>
      <c r="M262" s="19">
        <v>58.84</v>
      </c>
      <c r="N262" s="19">
        <v>4.97</v>
      </c>
      <c r="O262" s="19">
        <v>298.13</v>
      </c>
      <c r="P262" s="19">
        <v>3428</v>
      </c>
      <c r="Q262" s="19">
        <v>1.9279999999999999</v>
      </c>
      <c r="R262" s="19"/>
      <c r="S262" s="19"/>
      <c r="T262" s="49">
        <v>45944</v>
      </c>
      <c r="U262" s="50" t="s">
        <v>94</v>
      </c>
      <c r="V262" s="51" t="s">
        <v>61</v>
      </c>
      <c r="W262" s="628"/>
      <c r="X262" s="628"/>
      <c r="Y262" s="628"/>
      <c r="Z262" s="510">
        <v>45952</v>
      </c>
      <c r="AA262" s="161"/>
    </row>
    <row r="263" spans="2:27" ht="15.5" x14ac:dyDescent="0.35">
      <c r="B263" s="44"/>
      <c r="C263" s="48" t="s">
        <v>420</v>
      </c>
      <c r="D263" s="44" t="s">
        <v>63</v>
      </c>
      <c r="E263" s="44" t="s">
        <v>74</v>
      </c>
      <c r="F263" s="499" t="s">
        <v>279</v>
      </c>
      <c r="G263" s="44" t="s">
        <v>878</v>
      </c>
      <c r="H263" s="19" t="s">
        <v>901</v>
      </c>
      <c r="I263" s="19" t="s">
        <v>878</v>
      </c>
      <c r="J263" s="19">
        <f>M263*8</f>
        <v>251.2</v>
      </c>
      <c r="K263" s="19">
        <f>N263*4.4</f>
        <v>12.716000000000001</v>
      </c>
      <c r="L263" s="19">
        <f>SUBTOTAL(9,J263:K263)</f>
        <v>263.916</v>
      </c>
      <c r="M263" s="19">
        <v>31.4</v>
      </c>
      <c r="N263" s="19">
        <v>2.89</v>
      </c>
      <c r="O263" s="19">
        <v>164.7</v>
      </c>
      <c r="P263" s="19">
        <v>1802</v>
      </c>
      <c r="Q263" s="19">
        <v>0.86627600000000005</v>
      </c>
      <c r="R263" s="495">
        <v>752440.09410799993</v>
      </c>
      <c r="S263" s="495"/>
      <c r="T263" s="498" t="s">
        <v>415</v>
      </c>
      <c r="U263" s="50" t="s">
        <v>261</v>
      </c>
      <c r="V263" s="51" t="s">
        <v>61</v>
      </c>
      <c r="W263" s="143"/>
      <c r="X263" s="138"/>
      <c r="Y263" s="149"/>
      <c r="Z263" s="510">
        <v>45777</v>
      </c>
      <c r="AA263" s="161"/>
    </row>
    <row r="264" spans="2:27" ht="20" customHeight="1" x14ac:dyDescent="0.35">
      <c r="B264" s="43">
        <v>23</v>
      </c>
      <c r="C264" s="48" t="s">
        <v>719</v>
      </c>
      <c r="D264" s="44" t="s">
        <v>65</v>
      </c>
      <c r="E264" s="44" t="s">
        <v>74</v>
      </c>
      <c r="F264" s="44" t="s">
        <v>279</v>
      </c>
      <c r="G264" s="19" t="s">
        <v>878</v>
      </c>
      <c r="H264" s="19" t="s">
        <v>901</v>
      </c>
      <c r="I264" s="19"/>
      <c r="J264" s="19">
        <f>M264*8</f>
        <v>259.21600000000001</v>
      </c>
      <c r="K264" s="19">
        <f>N264*4.4</f>
        <v>11.4488</v>
      </c>
      <c r="L264" s="19">
        <f>SUM(J264:K264)</f>
        <v>270.66480000000001</v>
      </c>
      <c r="M264" s="19">
        <v>32.402000000000001</v>
      </c>
      <c r="N264" s="19">
        <v>2.6019999999999999</v>
      </c>
      <c r="O264" s="19">
        <v>149.96</v>
      </c>
      <c r="P264" s="19">
        <v>2496.13</v>
      </c>
      <c r="Q264" s="19">
        <v>1.0029999999999999</v>
      </c>
      <c r="R264" s="19"/>
      <c r="S264" s="19"/>
      <c r="T264" s="49">
        <v>45975</v>
      </c>
      <c r="U264" s="52" t="s">
        <v>94</v>
      </c>
      <c r="V264" s="51" t="s">
        <v>61</v>
      </c>
      <c r="W264" s="143"/>
      <c r="X264" s="138"/>
      <c r="Y264" s="149"/>
      <c r="Z264" s="138">
        <v>45968</v>
      </c>
      <c r="AA264" s="161"/>
    </row>
    <row r="265" spans="2:27" ht="15.5" x14ac:dyDescent="0.35">
      <c r="B265" s="44"/>
      <c r="C265" s="48" t="s">
        <v>421</v>
      </c>
      <c r="D265" s="44" t="s">
        <v>65</v>
      </c>
      <c r="E265" s="44" t="s">
        <v>101</v>
      </c>
      <c r="F265" s="499" t="s">
        <v>279</v>
      </c>
      <c r="G265" s="44" t="s">
        <v>878</v>
      </c>
      <c r="H265" s="43" t="s">
        <v>894</v>
      </c>
      <c r="I265" s="43" t="s">
        <v>878</v>
      </c>
      <c r="J265" s="19">
        <v>193</v>
      </c>
      <c r="K265" s="19">
        <v>11</v>
      </c>
      <c r="L265" s="19">
        <v>204</v>
      </c>
      <c r="M265" s="19">
        <v>24.04</v>
      </c>
      <c r="N265" s="19">
        <v>2.4500000000000002</v>
      </c>
      <c r="O265" s="19">
        <v>194.78</v>
      </c>
      <c r="P265" s="19">
        <v>1979.14</v>
      </c>
      <c r="Q265" s="19">
        <v>0.86627600000000005</v>
      </c>
      <c r="R265" s="495">
        <v>608271.66794800002</v>
      </c>
      <c r="S265" s="495"/>
      <c r="T265" s="498" t="s">
        <v>415</v>
      </c>
      <c r="U265" s="50" t="s">
        <v>261</v>
      </c>
      <c r="V265" s="51" t="s">
        <v>61</v>
      </c>
      <c r="W265" s="143"/>
      <c r="X265" s="138"/>
      <c r="Y265" s="149"/>
      <c r="Z265" s="510">
        <v>45765</v>
      </c>
      <c r="AA265" s="161"/>
    </row>
    <row r="266" spans="2:27" ht="15.5" x14ac:dyDescent="0.35">
      <c r="B266" s="44"/>
      <c r="C266" s="48" t="s">
        <v>413</v>
      </c>
      <c r="D266" s="44" t="s">
        <v>79</v>
      </c>
      <c r="E266" s="44" t="s">
        <v>101</v>
      </c>
      <c r="F266" s="44" t="s">
        <v>279</v>
      </c>
      <c r="G266" s="44" t="s">
        <v>878</v>
      </c>
      <c r="H266" s="43" t="s">
        <v>894</v>
      </c>
      <c r="I266" s="43"/>
      <c r="J266" s="19">
        <v>193</v>
      </c>
      <c r="K266" s="19">
        <v>11</v>
      </c>
      <c r="L266" s="19">
        <v>204</v>
      </c>
      <c r="M266" s="19">
        <v>24.04</v>
      </c>
      <c r="N266" s="19">
        <v>2.4500000000000002</v>
      </c>
      <c r="O266" s="19">
        <v>194.78</v>
      </c>
      <c r="P266" s="19">
        <v>1979.14</v>
      </c>
      <c r="Q266" s="19">
        <v>0.86627600000000005</v>
      </c>
      <c r="R266" s="495">
        <v>608271.66794800002</v>
      </c>
      <c r="S266" s="495"/>
      <c r="T266" s="497" t="s">
        <v>415</v>
      </c>
      <c r="U266" s="50" t="s">
        <v>97</v>
      </c>
      <c r="V266" s="51" t="s">
        <v>61</v>
      </c>
      <c r="W266" s="143"/>
      <c r="X266" s="138"/>
      <c r="Y266" s="149"/>
      <c r="Z266" s="510">
        <v>45760</v>
      </c>
      <c r="AA266" s="161"/>
    </row>
    <row r="267" spans="2:27" ht="15.5" x14ac:dyDescent="0.35">
      <c r="B267" s="44"/>
      <c r="C267" s="48" t="s">
        <v>414</v>
      </c>
      <c r="D267" s="44" t="s">
        <v>79</v>
      </c>
      <c r="E267" s="44" t="s">
        <v>101</v>
      </c>
      <c r="F267" s="44" t="s">
        <v>279</v>
      </c>
      <c r="G267" s="44" t="s">
        <v>878</v>
      </c>
      <c r="H267" s="43" t="s">
        <v>894</v>
      </c>
      <c r="I267" s="43" t="s">
        <v>878</v>
      </c>
      <c r="J267" s="19">
        <f>M267*8</f>
        <v>192.32</v>
      </c>
      <c r="K267" s="19">
        <f>N267*4.4</f>
        <v>10.780000000000001</v>
      </c>
      <c r="L267" s="19">
        <f>SUBTOTAL(9,J267:K267)</f>
        <v>203.1</v>
      </c>
      <c r="M267" s="19">
        <v>24.04</v>
      </c>
      <c r="N267" s="19">
        <v>2.4500000000000002</v>
      </c>
      <c r="O267" s="19">
        <v>194.78</v>
      </c>
      <c r="P267" s="19">
        <v>1979.14</v>
      </c>
      <c r="Q267" s="19">
        <v>0.86627600000000005</v>
      </c>
      <c r="R267" s="495">
        <v>608271.66794800002</v>
      </c>
      <c r="S267" s="495"/>
      <c r="T267" s="497" t="s">
        <v>415</v>
      </c>
      <c r="U267" s="50" t="s">
        <v>97</v>
      </c>
      <c r="V267" s="51" t="s">
        <v>61</v>
      </c>
      <c r="W267" s="143"/>
      <c r="X267" s="138"/>
      <c r="Y267" s="149"/>
      <c r="Z267" s="510">
        <v>45776</v>
      </c>
      <c r="AA267" s="161"/>
    </row>
    <row r="268" spans="2:27" ht="15.5" x14ac:dyDescent="0.35">
      <c r="B268" s="44"/>
      <c r="C268" s="48" t="s">
        <v>433</v>
      </c>
      <c r="D268" s="44" t="s">
        <v>79</v>
      </c>
      <c r="E268" s="44" t="s">
        <v>101</v>
      </c>
      <c r="F268" s="44" t="s">
        <v>279</v>
      </c>
      <c r="G268" s="44" t="s">
        <v>878</v>
      </c>
      <c r="H268" s="43" t="s">
        <v>894</v>
      </c>
      <c r="I268" s="43"/>
      <c r="J268" s="19">
        <v>193</v>
      </c>
      <c r="K268" s="19">
        <v>11</v>
      </c>
      <c r="L268" s="19">
        <v>204</v>
      </c>
      <c r="M268" s="19">
        <v>24.04</v>
      </c>
      <c r="N268" s="19">
        <v>2.4500000000000002</v>
      </c>
      <c r="O268" s="19">
        <v>194.78</v>
      </c>
      <c r="P268" s="19">
        <v>1979.14</v>
      </c>
      <c r="Q268" s="19">
        <v>0.86627600000000005</v>
      </c>
      <c r="R268" s="495">
        <v>608271.66794800002</v>
      </c>
      <c r="S268" s="495"/>
      <c r="T268" s="498" t="s">
        <v>415</v>
      </c>
      <c r="U268" s="50" t="s">
        <v>97</v>
      </c>
      <c r="V268" s="51" t="s">
        <v>61</v>
      </c>
      <c r="W268" s="143"/>
      <c r="X268" s="138"/>
      <c r="Y268" s="149"/>
      <c r="Z268" s="510">
        <v>45756</v>
      </c>
      <c r="AA268" s="161"/>
    </row>
    <row r="269" spans="2:27" ht="18" customHeight="1" x14ac:dyDescent="0.35">
      <c r="B269" s="44"/>
      <c r="C269" s="48" t="s">
        <v>412</v>
      </c>
      <c r="D269" s="44" t="s">
        <v>132</v>
      </c>
      <c r="E269" s="44" t="s">
        <v>74</v>
      </c>
      <c r="F269" s="44" t="s">
        <v>279</v>
      </c>
      <c r="G269" s="44" t="s">
        <v>878</v>
      </c>
      <c r="H269" s="44" t="s">
        <v>901</v>
      </c>
      <c r="I269" s="44"/>
      <c r="J269" s="19">
        <f>M269*8</f>
        <v>610.79999999999995</v>
      </c>
      <c r="K269" s="19">
        <f>N269*4.4</f>
        <v>27.808000000000003</v>
      </c>
      <c r="L269" s="19">
        <f>SUBTOTAL(9,J269:K269)</f>
        <v>638.60799999999995</v>
      </c>
      <c r="M269" s="19">
        <v>76.349999999999994</v>
      </c>
      <c r="N269" s="19">
        <v>6.32</v>
      </c>
      <c r="O269" s="19">
        <v>385.79</v>
      </c>
      <c r="P269" s="19">
        <v>3898</v>
      </c>
      <c r="Q269" s="19">
        <v>2.348757</v>
      </c>
      <c r="R269" s="495">
        <v>1761921.9257309998</v>
      </c>
      <c r="S269" s="495"/>
      <c r="T269" s="497" t="s">
        <v>415</v>
      </c>
      <c r="U269" s="50" t="s">
        <v>97</v>
      </c>
      <c r="V269" s="51" t="s">
        <v>61</v>
      </c>
      <c r="W269" s="143"/>
      <c r="X269" s="138"/>
      <c r="Y269" s="149"/>
      <c r="Z269" s="510">
        <v>45771</v>
      </c>
      <c r="AA269" s="161"/>
    </row>
    <row r="270" spans="2:27" ht="15.5" x14ac:dyDescent="0.35">
      <c r="B270" s="44">
        <v>15</v>
      </c>
      <c r="C270" s="48" t="s">
        <v>480</v>
      </c>
      <c r="D270" s="44" t="s">
        <v>79</v>
      </c>
      <c r="E270" s="44" t="s">
        <v>74</v>
      </c>
      <c r="F270" s="44" t="s">
        <v>279</v>
      </c>
      <c r="G270" s="44" t="s">
        <v>878</v>
      </c>
      <c r="H270" s="44" t="s">
        <v>901</v>
      </c>
      <c r="I270" s="44"/>
      <c r="J270" s="19">
        <v>221</v>
      </c>
      <c r="K270" s="19">
        <v>12</v>
      </c>
      <c r="L270" s="19">
        <v>233</v>
      </c>
      <c r="M270" s="19">
        <v>27.61</v>
      </c>
      <c r="N270" s="19">
        <v>2.61</v>
      </c>
      <c r="O270" s="19">
        <v>146.96</v>
      </c>
      <c r="P270" s="19">
        <v>1450</v>
      </c>
      <c r="Q270" s="19">
        <v>0.86627600000000005</v>
      </c>
      <c r="R270" s="495">
        <v>650458.11210799997</v>
      </c>
      <c r="S270" s="495"/>
      <c r="T270" s="49">
        <v>45786</v>
      </c>
      <c r="U270" s="50" t="s">
        <v>94</v>
      </c>
      <c r="V270" s="51" t="s">
        <v>61</v>
      </c>
      <c r="W270" s="58"/>
      <c r="X270" s="58"/>
      <c r="Y270" s="58"/>
      <c r="Z270" s="510">
        <v>45790</v>
      </c>
      <c r="AA270" s="161"/>
    </row>
    <row r="271" spans="2:27" ht="15.5" x14ac:dyDescent="0.35">
      <c r="B271" s="44">
        <v>14</v>
      </c>
      <c r="C271" s="48" t="s">
        <v>452</v>
      </c>
      <c r="D271" s="44" t="s">
        <v>65</v>
      </c>
      <c r="E271" s="44" t="s">
        <v>74</v>
      </c>
      <c r="F271" s="44" t="s">
        <v>279</v>
      </c>
      <c r="G271" s="44" t="s">
        <v>878</v>
      </c>
      <c r="H271" s="44" t="s">
        <v>901</v>
      </c>
      <c r="I271" s="44"/>
      <c r="J271" s="19">
        <v>221</v>
      </c>
      <c r="K271" s="19">
        <v>12</v>
      </c>
      <c r="L271" s="19">
        <v>233</v>
      </c>
      <c r="M271" s="19">
        <v>27.61</v>
      </c>
      <c r="N271" s="19">
        <v>2.61</v>
      </c>
      <c r="O271" s="19">
        <v>146.96</v>
      </c>
      <c r="P271" s="19">
        <v>1450</v>
      </c>
      <c r="Q271" s="19">
        <v>0.86627600000000005</v>
      </c>
      <c r="R271" s="495">
        <v>650458.11210799997</v>
      </c>
      <c r="S271" s="495"/>
      <c r="T271" s="498" t="s">
        <v>415</v>
      </c>
      <c r="U271" s="496" t="s">
        <v>94</v>
      </c>
      <c r="V271" s="51" t="s">
        <v>61</v>
      </c>
      <c r="W271" s="143"/>
      <c r="X271" s="138"/>
      <c r="Y271" s="149"/>
      <c r="Z271" s="510">
        <v>45775</v>
      </c>
      <c r="AA271" s="161"/>
    </row>
    <row r="272" spans="2:27" ht="15.5" x14ac:dyDescent="0.35">
      <c r="B272" s="44">
        <v>13</v>
      </c>
      <c r="C272" s="48" t="s">
        <v>431</v>
      </c>
      <c r="D272" s="44" t="s">
        <v>65</v>
      </c>
      <c r="E272" s="44" t="s">
        <v>101</v>
      </c>
      <c r="F272" s="44" t="s">
        <v>279</v>
      </c>
      <c r="G272" s="44" t="s">
        <v>878</v>
      </c>
      <c r="H272" s="43" t="s">
        <v>894</v>
      </c>
      <c r="I272" s="43" t="s">
        <v>878</v>
      </c>
      <c r="J272" s="19">
        <v>193</v>
      </c>
      <c r="K272" s="19">
        <v>11</v>
      </c>
      <c r="L272" s="19">
        <v>204</v>
      </c>
      <c r="M272" s="19">
        <v>24.04</v>
      </c>
      <c r="N272" s="19">
        <v>2.4500000000000002</v>
      </c>
      <c r="O272" s="19">
        <v>194.78</v>
      </c>
      <c r="P272" s="19">
        <v>1979.14</v>
      </c>
      <c r="Q272" s="19">
        <v>0.86627600000000005</v>
      </c>
      <c r="R272" s="495">
        <v>608271.66794800002</v>
      </c>
      <c r="S272" s="495"/>
      <c r="T272" s="498" t="s">
        <v>415</v>
      </c>
      <c r="U272" s="50" t="s">
        <v>94</v>
      </c>
      <c r="V272" s="51" t="s">
        <v>61</v>
      </c>
      <c r="W272" s="143"/>
      <c r="X272" s="138"/>
      <c r="Y272" s="149"/>
      <c r="Z272" s="510">
        <v>45767</v>
      </c>
      <c r="AA272" s="161"/>
    </row>
    <row r="273" spans="2:29" ht="15.5" x14ac:dyDescent="0.35">
      <c r="B273" s="44">
        <v>11</v>
      </c>
      <c r="C273" s="48" t="s">
        <v>362</v>
      </c>
      <c r="D273" s="44" t="s">
        <v>77</v>
      </c>
      <c r="E273" s="142" t="s">
        <v>101</v>
      </c>
      <c r="F273" s="44" t="s">
        <v>279</v>
      </c>
      <c r="G273" s="44" t="s">
        <v>878</v>
      </c>
      <c r="H273" s="43" t="s">
        <v>894</v>
      </c>
      <c r="I273" s="43" t="s">
        <v>878</v>
      </c>
      <c r="J273" s="19">
        <v>214</v>
      </c>
      <c r="K273" s="19">
        <v>12</v>
      </c>
      <c r="L273" s="19">
        <v>226</v>
      </c>
      <c r="M273" s="19">
        <v>26.74</v>
      </c>
      <c r="N273" s="19">
        <v>2.68</v>
      </c>
      <c r="O273" s="19">
        <v>219.54</v>
      </c>
      <c r="P273" s="19">
        <v>2473.94</v>
      </c>
      <c r="Q273" s="19">
        <v>0.86627600000000005</v>
      </c>
      <c r="R273" s="495">
        <v>705045.34674800001</v>
      </c>
      <c r="S273" s="495"/>
      <c r="T273" s="49">
        <v>45717</v>
      </c>
      <c r="U273" s="50" t="s">
        <v>94</v>
      </c>
      <c r="V273" s="51" t="s">
        <v>61</v>
      </c>
      <c r="W273" s="146"/>
      <c r="X273" s="46"/>
      <c r="Y273" s="148"/>
      <c r="Z273" s="510">
        <v>45744</v>
      </c>
      <c r="AA273" s="161" t="s">
        <v>394</v>
      </c>
    </row>
    <row r="274" spans="2:29" ht="17.5" customHeight="1" x14ac:dyDescent="0.35">
      <c r="B274" s="499">
        <v>12</v>
      </c>
      <c r="C274" s="500" t="s">
        <v>395</v>
      </c>
      <c r="D274" s="499" t="s">
        <v>65</v>
      </c>
      <c r="E274" s="499" t="s">
        <v>101</v>
      </c>
      <c r="F274" s="499" t="s">
        <v>279</v>
      </c>
      <c r="G274" s="44" t="s">
        <v>878</v>
      </c>
      <c r="H274" s="43" t="s">
        <v>894</v>
      </c>
      <c r="I274" s="43" t="s">
        <v>878</v>
      </c>
      <c r="J274" s="19">
        <v>193</v>
      </c>
      <c r="K274" s="19">
        <v>11</v>
      </c>
      <c r="L274" s="19">
        <v>204</v>
      </c>
      <c r="M274" s="19">
        <v>24.04</v>
      </c>
      <c r="N274" s="19">
        <v>2.4500000000000002</v>
      </c>
      <c r="O274" s="19">
        <v>194.78</v>
      </c>
      <c r="P274" s="19">
        <v>1979.14</v>
      </c>
      <c r="Q274" s="19">
        <v>0.86627600000000005</v>
      </c>
      <c r="R274" s="495">
        <v>608271.66794800002</v>
      </c>
      <c r="S274" s="495"/>
      <c r="T274" s="49">
        <v>45717</v>
      </c>
      <c r="U274" s="496" t="s">
        <v>94</v>
      </c>
      <c r="V274" s="51" t="s">
        <v>61</v>
      </c>
      <c r="W274" s="58"/>
      <c r="X274" s="58"/>
      <c r="Y274" s="58"/>
      <c r="Z274" s="510">
        <v>45747</v>
      </c>
      <c r="AA274" s="639" t="s">
        <v>385</v>
      </c>
      <c r="AB274" s="57"/>
      <c r="AC274" s="59"/>
    </row>
    <row r="275" spans="2:29" ht="15.5" x14ac:dyDescent="0.35">
      <c r="B275" s="44">
        <v>10</v>
      </c>
      <c r="C275" s="48" t="s">
        <v>270</v>
      </c>
      <c r="D275" s="44" t="s">
        <v>79</v>
      </c>
      <c r="E275" s="44" t="s">
        <v>101</v>
      </c>
      <c r="F275" s="44" t="s">
        <v>279</v>
      </c>
      <c r="G275" s="44" t="s">
        <v>878</v>
      </c>
      <c r="H275" s="43" t="s">
        <v>894</v>
      </c>
      <c r="I275" s="43" t="s">
        <v>878</v>
      </c>
      <c r="J275" s="19">
        <v>193</v>
      </c>
      <c r="K275" s="19">
        <v>11</v>
      </c>
      <c r="L275" s="19">
        <v>204</v>
      </c>
      <c r="M275" s="44">
        <v>24.04</v>
      </c>
      <c r="N275" s="44">
        <v>2.4500000000000002</v>
      </c>
      <c r="O275" s="44">
        <v>194.78</v>
      </c>
      <c r="P275" s="19">
        <v>1979.14</v>
      </c>
      <c r="Q275" s="19">
        <v>0.86627600000000005</v>
      </c>
      <c r="R275" s="495">
        <v>608271.66794800002</v>
      </c>
      <c r="S275" s="495"/>
      <c r="T275" s="497" t="s">
        <v>415</v>
      </c>
      <c r="U275" s="50" t="s">
        <v>94</v>
      </c>
      <c r="V275" s="51" t="s">
        <v>61</v>
      </c>
      <c r="W275" s="627"/>
      <c r="X275" s="627"/>
      <c r="Y275" s="627"/>
      <c r="Z275" s="51">
        <v>45760</v>
      </c>
      <c r="AA275" s="637" t="s">
        <v>280</v>
      </c>
    </row>
    <row r="276" spans="2:29" ht="15.5" x14ac:dyDescent="0.35">
      <c r="B276" s="44">
        <v>14</v>
      </c>
      <c r="C276" s="48" t="s">
        <v>271</v>
      </c>
      <c r="D276" s="44" t="s">
        <v>65</v>
      </c>
      <c r="E276" s="44" t="s">
        <v>101</v>
      </c>
      <c r="F276" s="44" t="s">
        <v>279</v>
      </c>
      <c r="G276" s="44" t="s">
        <v>878</v>
      </c>
      <c r="H276" s="43" t="s">
        <v>894</v>
      </c>
      <c r="I276" s="43"/>
      <c r="J276" s="19">
        <v>193</v>
      </c>
      <c r="K276" s="19">
        <v>11</v>
      </c>
      <c r="L276" s="19">
        <v>204</v>
      </c>
      <c r="M276" s="19">
        <v>24.04</v>
      </c>
      <c r="N276" s="19">
        <v>2.4500000000000002</v>
      </c>
      <c r="O276" s="19">
        <v>194.78</v>
      </c>
      <c r="P276" s="19">
        <v>1979.14</v>
      </c>
      <c r="Q276" s="19">
        <v>0.86627600000000005</v>
      </c>
      <c r="R276" s="495">
        <v>608271.66794800002</v>
      </c>
      <c r="S276" s="495"/>
      <c r="T276" s="498" t="s">
        <v>415</v>
      </c>
      <c r="U276" s="50" t="s">
        <v>360</v>
      </c>
      <c r="V276" s="18" t="s">
        <v>61</v>
      </c>
      <c r="W276" s="627"/>
      <c r="X276" s="627"/>
      <c r="Y276" s="627"/>
      <c r="Z276" s="51"/>
      <c r="AA276" s="637" t="s">
        <v>280</v>
      </c>
    </row>
    <row r="277" spans="2:29" ht="15.5" x14ac:dyDescent="0.35">
      <c r="B277" s="44">
        <v>13</v>
      </c>
      <c r="C277" s="48" t="s">
        <v>272</v>
      </c>
      <c r="D277" s="44" t="s">
        <v>65</v>
      </c>
      <c r="E277" s="44" t="s">
        <v>101</v>
      </c>
      <c r="F277" s="44" t="s">
        <v>279</v>
      </c>
      <c r="G277" s="44" t="s">
        <v>878</v>
      </c>
      <c r="H277" s="43" t="s">
        <v>894</v>
      </c>
      <c r="I277" s="43"/>
      <c r="J277" s="19">
        <v>193</v>
      </c>
      <c r="K277" s="19">
        <v>11</v>
      </c>
      <c r="L277" s="19">
        <v>204</v>
      </c>
      <c r="M277" s="19">
        <v>24.04</v>
      </c>
      <c r="N277" s="19">
        <v>2.4500000000000002</v>
      </c>
      <c r="O277" s="19">
        <v>194.78</v>
      </c>
      <c r="P277" s="19">
        <v>1979.14</v>
      </c>
      <c r="Q277" s="19">
        <v>0.86627600000000005</v>
      </c>
      <c r="R277" s="495">
        <v>608271.66794800002</v>
      </c>
      <c r="S277" s="495"/>
      <c r="T277" s="497" t="s">
        <v>415</v>
      </c>
      <c r="U277" s="50" t="s">
        <v>360</v>
      </c>
      <c r="V277" s="51" t="s">
        <v>61</v>
      </c>
      <c r="W277" s="627"/>
      <c r="X277" s="627"/>
      <c r="Y277" s="627"/>
      <c r="Z277" s="51">
        <v>45755</v>
      </c>
      <c r="AA277" s="637" t="s">
        <v>369</v>
      </c>
    </row>
    <row r="278" spans="2:29" ht="48" customHeight="1" x14ac:dyDescent="0.35">
      <c r="B278" s="44">
        <v>15</v>
      </c>
      <c r="C278" s="48" t="s">
        <v>273</v>
      </c>
      <c r="D278" s="44" t="s">
        <v>77</v>
      </c>
      <c r="E278" s="44" t="s">
        <v>74</v>
      </c>
      <c r="F278" s="44" t="s">
        <v>279</v>
      </c>
      <c r="G278" s="44" t="s">
        <v>878</v>
      </c>
      <c r="H278" s="44" t="s">
        <v>901</v>
      </c>
      <c r="I278" s="44"/>
      <c r="J278" s="19">
        <f>M278*8</f>
        <v>251.2</v>
      </c>
      <c r="K278" s="19">
        <f>N278*4.4</f>
        <v>12.716000000000001</v>
      </c>
      <c r="L278" s="19">
        <f>SUBTOTAL(9,J278:K278)</f>
        <v>263.916</v>
      </c>
      <c r="M278" s="19">
        <v>31.4</v>
      </c>
      <c r="N278" s="19">
        <v>2.89</v>
      </c>
      <c r="O278" s="19">
        <v>164.7</v>
      </c>
      <c r="P278" s="19">
        <v>1802</v>
      </c>
      <c r="Q278" s="19">
        <v>0.86627600000000005</v>
      </c>
      <c r="R278" s="495">
        <v>752440.09410799993</v>
      </c>
      <c r="S278" s="495"/>
      <c r="T278" s="497" t="s">
        <v>415</v>
      </c>
      <c r="U278" s="50" t="s">
        <v>360</v>
      </c>
      <c r="V278" s="51" t="s">
        <v>61</v>
      </c>
      <c r="W278" s="146"/>
      <c r="X278" s="627"/>
      <c r="Y278" s="627"/>
      <c r="Z278" s="51">
        <v>45767</v>
      </c>
      <c r="AA278" s="637" t="s">
        <v>280</v>
      </c>
    </row>
    <row r="279" spans="2:29" ht="15.5" x14ac:dyDescent="0.35">
      <c r="B279" s="44"/>
      <c r="C279" s="48" t="s">
        <v>469</v>
      </c>
      <c r="D279" s="44" t="s">
        <v>203</v>
      </c>
      <c r="E279" s="44" t="s">
        <v>101</v>
      </c>
      <c r="F279" s="44" t="s">
        <v>279</v>
      </c>
      <c r="G279" s="44" t="s">
        <v>878</v>
      </c>
      <c r="H279" s="44" t="s">
        <v>894</v>
      </c>
      <c r="I279" s="44" t="s">
        <v>878</v>
      </c>
      <c r="J279" s="19">
        <f>M279*8</f>
        <v>405.12</v>
      </c>
      <c r="K279" s="19">
        <f>N279*4.4</f>
        <v>21.12</v>
      </c>
      <c r="L279" s="19">
        <f>SUM(J279:K279)</f>
        <v>426.24</v>
      </c>
      <c r="M279" s="19">
        <v>50.64</v>
      </c>
      <c r="N279" s="19">
        <v>4.8</v>
      </c>
      <c r="O279" s="19">
        <v>378.56</v>
      </c>
      <c r="P279" s="19">
        <v>4711.55</v>
      </c>
      <c r="Q279" s="19">
        <v>1.7680549999999999</v>
      </c>
      <c r="R279" s="495">
        <v>1326238.3038650001</v>
      </c>
      <c r="S279" s="495"/>
      <c r="T279" s="49">
        <v>45778</v>
      </c>
      <c r="U279" s="50" t="s">
        <v>360</v>
      </c>
      <c r="V279" s="18" t="s">
        <v>61</v>
      </c>
      <c r="W279" s="58"/>
      <c r="X279" s="58"/>
      <c r="Y279" s="58"/>
      <c r="Z279" s="510">
        <v>45780</v>
      </c>
      <c r="AA279" s="161"/>
    </row>
    <row r="280" spans="2:29" ht="15.5" x14ac:dyDescent="0.35">
      <c r="B280" s="44"/>
      <c r="C280" s="48" t="s">
        <v>454</v>
      </c>
      <c r="D280" s="44" t="s">
        <v>65</v>
      </c>
      <c r="E280" s="44" t="s">
        <v>74</v>
      </c>
      <c r="F280" s="44" t="s">
        <v>279</v>
      </c>
      <c r="G280" s="44" t="s">
        <v>878</v>
      </c>
      <c r="H280" s="44" t="s">
        <v>901</v>
      </c>
      <c r="I280" s="44" t="s">
        <v>878</v>
      </c>
      <c r="J280" s="19">
        <v>221</v>
      </c>
      <c r="K280" s="19">
        <v>12</v>
      </c>
      <c r="L280" s="19">
        <v>233</v>
      </c>
      <c r="M280" s="19">
        <v>27.61</v>
      </c>
      <c r="N280" s="19">
        <v>2.61</v>
      </c>
      <c r="O280" s="19">
        <v>146.96</v>
      </c>
      <c r="P280" s="19">
        <v>1450</v>
      </c>
      <c r="Q280" s="19">
        <v>0.86627600000000005</v>
      </c>
      <c r="R280" s="495">
        <v>650458.11210799997</v>
      </c>
      <c r="S280" s="495"/>
      <c r="T280" s="49">
        <v>45780</v>
      </c>
      <c r="U280" s="50" t="s">
        <v>360</v>
      </c>
      <c r="V280" s="51" t="s">
        <v>61</v>
      </c>
      <c r="W280" s="193"/>
      <c r="X280" s="58"/>
      <c r="Y280" s="58"/>
      <c r="Z280" s="510">
        <v>45786</v>
      </c>
      <c r="AA280" s="161"/>
    </row>
    <row r="281" spans="2:29" ht="15.5" x14ac:dyDescent="0.35">
      <c r="B281" s="44"/>
      <c r="C281" s="48" t="s">
        <v>496</v>
      </c>
      <c r="D281" s="44" t="s">
        <v>65</v>
      </c>
      <c r="E281" s="44" t="s">
        <v>101</v>
      </c>
      <c r="F281" s="44" t="s">
        <v>279</v>
      </c>
      <c r="G281" s="44" t="s">
        <v>878</v>
      </c>
      <c r="H281" s="44" t="s">
        <v>894</v>
      </c>
      <c r="I281" s="44" t="s">
        <v>878</v>
      </c>
      <c r="J281" s="19">
        <v>193</v>
      </c>
      <c r="K281" s="19">
        <v>11</v>
      </c>
      <c r="L281" s="19">
        <v>204</v>
      </c>
      <c r="M281" s="19">
        <v>24.04</v>
      </c>
      <c r="N281" s="19">
        <v>2.4500000000000002</v>
      </c>
      <c r="O281" s="19">
        <v>194.78</v>
      </c>
      <c r="P281" s="19">
        <v>1979.14</v>
      </c>
      <c r="Q281" s="19">
        <v>0.86627600000000005</v>
      </c>
      <c r="R281" s="495">
        <v>608271.66794800002</v>
      </c>
      <c r="S281" s="495"/>
      <c r="T281" s="49">
        <v>45789</v>
      </c>
      <c r="U281" s="50" t="s">
        <v>284</v>
      </c>
      <c r="V281" s="51" t="s">
        <v>61</v>
      </c>
      <c r="W281" s="143"/>
      <c r="X281" s="138"/>
      <c r="Y281" s="149"/>
      <c r="Z281" s="510">
        <v>45804</v>
      </c>
      <c r="AA281" s="161"/>
    </row>
    <row r="282" spans="2:29" ht="15.5" x14ac:dyDescent="0.35">
      <c r="B282" s="44"/>
      <c r="C282" s="48" t="s">
        <v>465</v>
      </c>
      <c r="D282" s="44" t="s">
        <v>65</v>
      </c>
      <c r="E282" s="44" t="s">
        <v>74</v>
      </c>
      <c r="F282" s="44" t="s">
        <v>279</v>
      </c>
      <c r="G282" s="44" t="s">
        <v>878</v>
      </c>
      <c r="H282" s="44" t="s">
        <v>901</v>
      </c>
      <c r="I282" s="44" t="s">
        <v>878</v>
      </c>
      <c r="J282" s="19">
        <v>221</v>
      </c>
      <c r="K282" s="19">
        <v>12</v>
      </c>
      <c r="L282" s="19">
        <v>233</v>
      </c>
      <c r="M282" s="19">
        <v>27.61</v>
      </c>
      <c r="N282" s="19">
        <v>2.61</v>
      </c>
      <c r="O282" s="19">
        <v>146.96</v>
      </c>
      <c r="P282" s="19">
        <v>1450</v>
      </c>
      <c r="Q282" s="19">
        <v>0.86627600000000005</v>
      </c>
      <c r="R282" s="495">
        <v>650458.11210799997</v>
      </c>
      <c r="S282" s="495"/>
      <c r="T282" s="49">
        <v>45778</v>
      </c>
      <c r="U282" s="50" t="s">
        <v>284</v>
      </c>
      <c r="V282" s="18" t="s">
        <v>61</v>
      </c>
      <c r="W282" s="143"/>
      <c r="X282" s="138"/>
      <c r="Y282" s="149"/>
      <c r="Z282" s="510">
        <v>45806</v>
      </c>
      <c r="AA282" s="161"/>
    </row>
    <row r="283" spans="2:29" ht="15.5" x14ac:dyDescent="0.35">
      <c r="B283" s="44"/>
      <c r="C283" s="48" t="s">
        <v>434</v>
      </c>
      <c r="D283" s="44" t="s">
        <v>65</v>
      </c>
      <c r="E283" s="44" t="s">
        <v>74</v>
      </c>
      <c r="F283" s="44" t="s">
        <v>279</v>
      </c>
      <c r="G283" s="44" t="s">
        <v>878</v>
      </c>
      <c r="H283" s="44" t="s">
        <v>901</v>
      </c>
      <c r="I283" s="44" t="s">
        <v>878</v>
      </c>
      <c r="J283" s="19">
        <v>221</v>
      </c>
      <c r="K283" s="19">
        <v>12</v>
      </c>
      <c r="L283" s="19">
        <v>233</v>
      </c>
      <c r="M283" s="19">
        <v>27.61</v>
      </c>
      <c r="N283" s="19">
        <v>2.61</v>
      </c>
      <c r="O283" s="19">
        <v>146.96</v>
      </c>
      <c r="P283" s="19">
        <v>1450</v>
      </c>
      <c r="Q283" s="19">
        <v>0.86627600000000005</v>
      </c>
      <c r="R283" s="495">
        <v>650458.11210799997</v>
      </c>
      <c r="S283" s="495"/>
      <c r="T283" s="498" t="s">
        <v>415</v>
      </c>
      <c r="U283" s="50" t="s">
        <v>284</v>
      </c>
      <c r="V283" s="51" t="s">
        <v>61</v>
      </c>
      <c r="W283" s="143"/>
      <c r="X283" s="138"/>
      <c r="Y283" s="149"/>
      <c r="Z283" s="510">
        <v>45773</v>
      </c>
      <c r="AA283" s="161"/>
    </row>
    <row r="284" spans="2:29" ht="15.5" x14ac:dyDescent="0.35">
      <c r="B284" s="44"/>
      <c r="C284" s="48" t="s">
        <v>435</v>
      </c>
      <c r="D284" s="44" t="s">
        <v>79</v>
      </c>
      <c r="E284" s="44" t="s">
        <v>74</v>
      </c>
      <c r="F284" s="44" t="s">
        <v>279</v>
      </c>
      <c r="G284" s="44" t="s">
        <v>878</v>
      </c>
      <c r="H284" s="44" t="s">
        <v>901</v>
      </c>
      <c r="I284" s="44"/>
      <c r="J284" s="19">
        <f>M284*8</f>
        <v>220.88</v>
      </c>
      <c r="K284" s="19">
        <f>N284*4.4</f>
        <v>11.484</v>
      </c>
      <c r="L284" s="19">
        <f>SUBTOTAL(9,J284:K284)</f>
        <v>232.364</v>
      </c>
      <c r="M284" s="19">
        <v>27.61</v>
      </c>
      <c r="N284" s="19">
        <v>2.61</v>
      </c>
      <c r="O284" s="19">
        <v>146.96</v>
      </c>
      <c r="P284" s="19">
        <v>1450</v>
      </c>
      <c r="Q284" s="19">
        <v>0.86627600000000005</v>
      </c>
      <c r="R284" s="495">
        <v>650458.11210799997</v>
      </c>
      <c r="S284" s="495"/>
      <c r="T284" s="498" t="s">
        <v>415</v>
      </c>
      <c r="U284" s="50" t="s">
        <v>284</v>
      </c>
      <c r="V284" s="51" t="s">
        <v>61</v>
      </c>
      <c r="W284" s="143"/>
      <c r="X284" s="138"/>
      <c r="Y284" s="149"/>
      <c r="Z284" s="510">
        <v>45777</v>
      </c>
      <c r="AA284" s="161"/>
    </row>
    <row r="285" spans="2:29" ht="15.5" x14ac:dyDescent="0.35">
      <c r="B285" s="43"/>
      <c r="C285" s="48" t="s">
        <v>720</v>
      </c>
      <c r="D285" s="44" t="s">
        <v>150</v>
      </c>
      <c r="E285" s="44" t="s">
        <v>58</v>
      </c>
      <c r="F285" s="44" t="s">
        <v>279</v>
      </c>
      <c r="G285" s="19" t="s">
        <v>878</v>
      </c>
      <c r="H285" s="44" t="s">
        <v>901</v>
      </c>
      <c r="I285" s="44"/>
      <c r="J285" s="19">
        <f>M285*8</f>
        <v>1044.32</v>
      </c>
      <c r="K285" s="19">
        <f>N285*4.4</f>
        <v>48.18</v>
      </c>
      <c r="L285" s="19">
        <f>SUM(J285:K285)</f>
        <v>1092.5</v>
      </c>
      <c r="M285" s="19">
        <v>130.54</v>
      </c>
      <c r="N285" s="19">
        <v>10.95</v>
      </c>
      <c r="O285" s="19">
        <v>691.74</v>
      </c>
      <c r="P285" s="19">
        <v>8037</v>
      </c>
      <c r="Q285" s="19">
        <v>2.3490000000000002</v>
      </c>
      <c r="R285" s="19"/>
      <c r="S285" s="19"/>
      <c r="T285" s="49">
        <v>45944</v>
      </c>
      <c r="U285" s="50" t="s">
        <v>284</v>
      </c>
      <c r="V285" s="51" t="s">
        <v>61</v>
      </c>
      <c r="W285" s="518"/>
      <c r="X285" s="510"/>
      <c r="Y285" s="633"/>
      <c r="Z285" s="510">
        <v>45955</v>
      </c>
      <c r="AA285" s="161"/>
    </row>
    <row r="286" spans="2:29" ht="15.5" x14ac:dyDescent="0.35">
      <c r="B286" s="43"/>
      <c r="C286" s="48" t="s">
        <v>721</v>
      </c>
      <c r="D286" s="44" t="s">
        <v>475</v>
      </c>
      <c r="E286" s="44" t="s">
        <v>58</v>
      </c>
      <c r="F286" s="44" t="s">
        <v>279</v>
      </c>
      <c r="G286" s="19" t="s">
        <v>878</v>
      </c>
      <c r="H286" s="44" t="s">
        <v>901</v>
      </c>
      <c r="I286" s="44"/>
      <c r="J286" s="19">
        <f>M286*8</f>
        <v>922.96</v>
      </c>
      <c r="K286" s="19">
        <f>N286*4.4</f>
        <v>41.887999999999998</v>
      </c>
      <c r="L286" s="19">
        <f>SUM(J286:K286)</f>
        <v>964.84800000000007</v>
      </c>
      <c r="M286" s="19">
        <v>115.37</v>
      </c>
      <c r="N286" s="19">
        <v>9.52</v>
      </c>
      <c r="O286" s="19">
        <v>596.84</v>
      </c>
      <c r="P286" s="19">
        <v>5822</v>
      </c>
      <c r="Q286" s="19">
        <v>2.3490000000000002</v>
      </c>
      <c r="R286" s="19"/>
      <c r="S286" s="19"/>
      <c r="T286" s="49">
        <v>45975</v>
      </c>
      <c r="U286" s="50" t="s">
        <v>284</v>
      </c>
      <c r="V286" s="51" t="s">
        <v>61</v>
      </c>
      <c r="W286" s="143"/>
      <c r="X286" s="138"/>
      <c r="Y286" s="149"/>
      <c r="Z286" s="138">
        <v>45981</v>
      </c>
      <c r="AA286" s="161"/>
    </row>
    <row r="287" spans="2:29" ht="49.5" customHeight="1" x14ac:dyDescent="0.35">
      <c r="B287" s="499">
        <v>34</v>
      </c>
      <c r="C287" s="559" t="s">
        <v>383</v>
      </c>
      <c r="D287" s="562" t="s">
        <v>68</v>
      </c>
      <c r="E287" s="562" t="s">
        <v>74</v>
      </c>
      <c r="F287" s="499" t="s">
        <v>279</v>
      </c>
      <c r="G287" s="499" t="s">
        <v>878</v>
      </c>
      <c r="H287" s="44" t="s">
        <v>901</v>
      </c>
      <c r="I287" s="44" t="s">
        <v>878</v>
      </c>
      <c r="J287" s="19">
        <v>221</v>
      </c>
      <c r="K287" s="19">
        <v>12</v>
      </c>
      <c r="L287" s="19">
        <v>233</v>
      </c>
      <c r="M287" s="19">
        <v>27.61</v>
      </c>
      <c r="N287" s="19">
        <v>2.61</v>
      </c>
      <c r="O287" s="19">
        <v>146.96</v>
      </c>
      <c r="P287" s="19">
        <v>1450</v>
      </c>
      <c r="Q287" s="19">
        <v>0.86627600000000005</v>
      </c>
      <c r="R287" s="495">
        <v>650458.11210799997</v>
      </c>
      <c r="S287" s="495"/>
      <c r="T287" s="497" t="s">
        <v>415</v>
      </c>
      <c r="U287" s="561" t="s">
        <v>361</v>
      </c>
      <c r="V287" s="51" t="s">
        <v>61</v>
      </c>
      <c r="W287" s="143"/>
      <c r="X287" s="138"/>
      <c r="Y287" s="149"/>
      <c r="Z287" s="510">
        <v>45771</v>
      </c>
      <c r="AA287" s="639" t="s">
        <v>280</v>
      </c>
      <c r="AB287" s="57"/>
      <c r="AC287" s="59"/>
    </row>
    <row r="288" spans="2:29" ht="15.5" x14ac:dyDescent="0.35">
      <c r="B288" s="44">
        <v>19</v>
      </c>
      <c r="C288" s="48" t="s">
        <v>323</v>
      </c>
      <c r="D288" s="44" t="s">
        <v>65</v>
      </c>
      <c r="E288" s="44" t="s">
        <v>74</v>
      </c>
      <c r="F288" s="44" t="s">
        <v>279</v>
      </c>
      <c r="G288" s="44" t="s">
        <v>878</v>
      </c>
      <c r="H288" s="44" t="s">
        <v>901</v>
      </c>
      <c r="I288" s="44" t="s">
        <v>878</v>
      </c>
      <c r="J288" s="19">
        <v>221</v>
      </c>
      <c r="K288" s="19">
        <v>12</v>
      </c>
      <c r="L288" s="19">
        <v>233</v>
      </c>
      <c r="M288" s="19">
        <v>27.61</v>
      </c>
      <c r="N288" s="19">
        <v>2.61</v>
      </c>
      <c r="O288" s="19">
        <v>146.96</v>
      </c>
      <c r="P288" s="19">
        <v>1450</v>
      </c>
      <c r="Q288" s="19">
        <v>0.86627600000000005</v>
      </c>
      <c r="R288" s="495">
        <v>650458.11210799997</v>
      </c>
      <c r="S288" s="495"/>
      <c r="T288" s="497" t="s">
        <v>415</v>
      </c>
      <c r="U288" s="50" t="s">
        <v>361</v>
      </c>
      <c r="V288" s="51" t="s">
        <v>61</v>
      </c>
      <c r="W288" s="146"/>
      <c r="X288" s="46"/>
      <c r="Y288" s="148"/>
      <c r="Z288" s="51">
        <v>45761</v>
      </c>
      <c r="AA288" s="161" t="s">
        <v>375</v>
      </c>
    </row>
    <row r="289" spans="2:29" ht="29" x14ac:dyDescent="0.35">
      <c r="B289" s="44">
        <v>20</v>
      </c>
      <c r="C289" s="48" t="s">
        <v>363</v>
      </c>
      <c r="D289" s="44" t="s">
        <v>65</v>
      </c>
      <c r="E289" s="44" t="s">
        <v>101</v>
      </c>
      <c r="F289" s="44" t="s">
        <v>279</v>
      </c>
      <c r="G289" s="44" t="s">
        <v>878</v>
      </c>
      <c r="H289" s="44" t="s">
        <v>894</v>
      </c>
      <c r="I289" s="44" t="s">
        <v>878</v>
      </c>
      <c r="J289" s="19">
        <v>193</v>
      </c>
      <c r="K289" s="19">
        <v>11</v>
      </c>
      <c r="L289" s="19">
        <v>204</v>
      </c>
      <c r="M289" s="19">
        <v>24.04</v>
      </c>
      <c r="N289" s="19">
        <v>2.4500000000000002</v>
      </c>
      <c r="O289" s="19">
        <v>194.78</v>
      </c>
      <c r="P289" s="19">
        <v>1979.14</v>
      </c>
      <c r="Q289" s="19">
        <v>0.86627600000000005</v>
      </c>
      <c r="R289" s="495">
        <v>608271.66794800002</v>
      </c>
      <c r="S289" s="495"/>
      <c r="T289" s="497" t="s">
        <v>415</v>
      </c>
      <c r="U289" s="50" t="s">
        <v>361</v>
      </c>
      <c r="V289" s="51" t="s">
        <v>61</v>
      </c>
      <c r="W289" s="146"/>
      <c r="X289" s="46"/>
      <c r="Y289" s="148"/>
      <c r="Z289" s="51">
        <v>45754</v>
      </c>
      <c r="AA289" s="161" t="s">
        <v>371</v>
      </c>
    </row>
    <row r="290" spans="2:29" ht="15.5" x14ac:dyDescent="0.35">
      <c r="B290" s="44"/>
      <c r="C290" s="48" t="s">
        <v>436</v>
      </c>
      <c r="D290" s="44" t="s">
        <v>65</v>
      </c>
      <c r="E290" s="44" t="s">
        <v>74</v>
      </c>
      <c r="F290" s="44" t="s">
        <v>279</v>
      </c>
      <c r="G290" s="44" t="s">
        <v>878</v>
      </c>
      <c r="H290" s="44" t="s">
        <v>901</v>
      </c>
      <c r="I290" s="44" t="s">
        <v>878</v>
      </c>
      <c r="J290" s="19">
        <v>221</v>
      </c>
      <c r="K290" s="19">
        <v>12</v>
      </c>
      <c r="L290" s="19">
        <v>233</v>
      </c>
      <c r="M290" s="19">
        <v>27.61</v>
      </c>
      <c r="N290" s="19">
        <v>2.61</v>
      </c>
      <c r="O290" s="19">
        <v>146.96</v>
      </c>
      <c r="P290" s="19">
        <v>1450</v>
      </c>
      <c r="Q290" s="19">
        <v>0.86627600000000005</v>
      </c>
      <c r="R290" s="495">
        <v>650458.11210799997</v>
      </c>
      <c r="S290" s="495"/>
      <c r="T290" s="49">
        <v>45780</v>
      </c>
      <c r="U290" s="561" t="s">
        <v>361</v>
      </c>
      <c r="V290" s="51" t="s">
        <v>61</v>
      </c>
      <c r="W290" s="143"/>
      <c r="X290" s="138"/>
      <c r="Y290" s="149"/>
      <c r="Z290" s="510">
        <v>45781</v>
      </c>
      <c r="AA290" s="161"/>
    </row>
    <row r="291" spans="2:29" ht="16" thickBot="1" x14ac:dyDescent="0.4">
      <c r="B291" s="44"/>
      <c r="C291" s="48" t="s">
        <v>464</v>
      </c>
      <c r="D291" s="44" t="s">
        <v>65</v>
      </c>
      <c r="E291" s="44" t="s">
        <v>74</v>
      </c>
      <c r="F291" s="44" t="s">
        <v>279</v>
      </c>
      <c r="G291" s="44" t="s">
        <v>878</v>
      </c>
      <c r="H291" s="44" t="s">
        <v>901</v>
      </c>
      <c r="I291" s="44" t="s">
        <v>878</v>
      </c>
      <c r="J291" s="19">
        <v>221</v>
      </c>
      <c r="K291" s="19">
        <v>12</v>
      </c>
      <c r="L291" s="19">
        <v>233</v>
      </c>
      <c r="M291" s="19">
        <v>27.61</v>
      </c>
      <c r="N291" s="19">
        <v>2.61</v>
      </c>
      <c r="O291" s="19">
        <v>146.96</v>
      </c>
      <c r="P291" s="19">
        <v>1450</v>
      </c>
      <c r="Q291" s="19">
        <v>0.86627600000000005</v>
      </c>
      <c r="R291" s="495">
        <v>650458.11210799997</v>
      </c>
      <c r="S291" s="495"/>
      <c r="T291" s="49">
        <v>45778</v>
      </c>
      <c r="U291" s="50" t="s">
        <v>361</v>
      </c>
      <c r="V291" s="18" t="s">
        <v>61</v>
      </c>
      <c r="W291" s="143"/>
      <c r="X291" s="138"/>
      <c r="Y291" s="149"/>
      <c r="Z291" s="510">
        <v>45788</v>
      </c>
      <c r="AA291" s="168"/>
    </row>
    <row r="292" spans="2:29" ht="15.5" x14ac:dyDescent="0.35">
      <c r="B292" s="44"/>
      <c r="C292" s="48" t="s">
        <v>494</v>
      </c>
      <c r="D292" s="44" t="s">
        <v>65</v>
      </c>
      <c r="E292" s="44" t="s">
        <v>74</v>
      </c>
      <c r="F292" s="44" t="s">
        <v>279</v>
      </c>
      <c r="G292" s="44" t="s">
        <v>878</v>
      </c>
      <c r="H292" s="44" t="s">
        <v>901</v>
      </c>
      <c r="I292" s="44"/>
      <c r="J292" s="19">
        <v>221</v>
      </c>
      <c r="K292" s="19">
        <v>12</v>
      </c>
      <c r="L292" s="19">
        <v>233</v>
      </c>
      <c r="M292" s="19">
        <v>27.61</v>
      </c>
      <c r="N292" s="19">
        <v>2.61</v>
      </c>
      <c r="O292" s="19">
        <v>146.96</v>
      </c>
      <c r="P292" s="19">
        <v>1450</v>
      </c>
      <c r="Q292" s="19">
        <v>0.86627600000000005</v>
      </c>
      <c r="R292" s="495">
        <v>650458.11210799997</v>
      </c>
      <c r="S292" s="495"/>
      <c r="T292" s="49">
        <v>45789</v>
      </c>
      <c r="U292" s="50" t="s">
        <v>361</v>
      </c>
      <c r="V292" s="51" t="s">
        <v>61</v>
      </c>
      <c r="W292" s="143"/>
      <c r="X292" s="138"/>
      <c r="Y292" s="149"/>
      <c r="Z292" s="510">
        <v>45802</v>
      </c>
      <c r="AA292" s="161"/>
    </row>
    <row r="293" spans="2:29" ht="18.5" customHeight="1" thickBot="1" x14ac:dyDescent="0.4">
      <c r="B293" s="44">
        <v>21</v>
      </c>
      <c r="C293" s="48" t="s">
        <v>521</v>
      </c>
      <c r="D293" s="44" t="s">
        <v>68</v>
      </c>
      <c r="E293" s="44" t="s">
        <v>74</v>
      </c>
      <c r="F293" s="44" t="s">
        <v>279</v>
      </c>
      <c r="G293" s="44"/>
      <c r="H293" s="44"/>
      <c r="I293" s="44"/>
      <c r="J293" s="19">
        <v>221</v>
      </c>
      <c r="K293" s="19">
        <v>12</v>
      </c>
      <c r="L293" s="19">
        <v>233</v>
      </c>
      <c r="M293" s="19">
        <v>27.61</v>
      </c>
      <c r="N293" s="19">
        <v>2.61</v>
      </c>
      <c r="O293" s="19">
        <v>146.96</v>
      </c>
      <c r="P293" s="19">
        <v>1450</v>
      </c>
      <c r="Q293" s="19">
        <v>0.86627600000000005</v>
      </c>
      <c r="R293" s="495">
        <v>650458.11210799997</v>
      </c>
      <c r="S293" s="495"/>
      <c r="T293" s="49">
        <v>45852</v>
      </c>
      <c r="U293" s="50" t="s">
        <v>94</v>
      </c>
      <c r="V293" s="51" t="s">
        <v>61</v>
      </c>
      <c r="W293" s="143"/>
      <c r="X293" s="138"/>
      <c r="Y293" s="149"/>
      <c r="Z293" s="510">
        <v>45855</v>
      </c>
      <c r="AA293" s="168"/>
    </row>
    <row r="294" spans="2:29" ht="16" thickBot="1" x14ac:dyDescent="0.4">
      <c r="B294" s="43"/>
      <c r="C294" s="48" t="s">
        <v>824</v>
      </c>
      <c r="D294" s="44" t="s">
        <v>79</v>
      </c>
      <c r="E294" s="44" t="s">
        <v>58</v>
      </c>
      <c r="F294" s="49" t="s">
        <v>279</v>
      </c>
      <c r="G294" s="19" t="s">
        <v>878</v>
      </c>
      <c r="H294" s="44" t="s">
        <v>901</v>
      </c>
      <c r="I294" s="44"/>
      <c r="J294" s="19">
        <f>M294*8</f>
        <v>332.32</v>
      </c>
      <c r="K294" s="19">
        <f>N294*4.4</f>
        <v>18.612000000000002</v>
      </c>
      <c r="L294" s="19">
        <f>SUM(J294:K294)</f>
        <v>350.93200000000002</v>
      </c>
      <c r="M294" s="19">
        <v>41.54</v>
      </c>
      <c r="N294" s="19">
        <v>4.2300000000000004</v>
      </c>
      <c r="O294" s="19">
        <v>250.46</v>
      </c>
      <c r="P294" s="19">
        <v>1909</v>
      </c>
      <c r="Q294" s="602">
        <v>0.86599999999999999</v>
      </c>
      <c r="R294" s="19"/>
      <c r="S294" s="19"/>
      <c r="T294" s="49">
        <v>46005</v>
      </c>
      <c r="U294" s="50" t="s">
        <v>284</v>
      </c>
      <c r="V294" s="51" t="s">
        <v>61</v>
      </c>
      <c r="W294" s="143"/>
      <c r="X294" s="138"/>
      <c r="Y294" s="149"/>
      <c r="Z294" s="138">
        <v>45999</v>
      </c>
      <c r="AA294" s="168"/>
    </row>
    <row r="295" spans="2:29" ht="15.5" x14ac:dyDescent="0.35">
      <c r="B295" s="44"/>
      <c r="C295" s="48" t="s">
        <v>416</v>
      </c>
      <c r="D295" s="44" t="s">
        <v>203</v>
      </c>
      <c r="E295" s="44" t="s">
        <v>74</v>
      </c>
      <c r="F295" s="499" t="s">
        <v>279</v>
      </c>
      <c r="G295" s="44" t="s">
        <v>878</v>
      </c>
      <c r="H295" s="44" t="s">
        <v>901</v>
      </c>
      <c r="I295" s="44"/>
      <c r="J295" s="19">
        <f>M295*8</f>
        <v>466.88</v>
      </c>
      <c r="K295" s="19">
        <f>N295*4.4</f>
        <v>21.472000000000001</v>
      </c>
      <c r="L295" s="19">
        <f>SUBTOTAL(9,J295:K295)</f>
        <v>488.35199999999998</v>
      </c>
      <c r="M295" s="19">
        <v>58.36</v>
      </c>
      <c r="N295" s="19">
        <v>4.88</v>
      </c>
      <c r="O295" s="19">
        <v>292.33</v>
      </c>
      <c r="P295" s="19">
        <v>2716</v>
      </c>
      <c r="Q295" s="19">
        <v>1.768</v>
      </c>
      <c r="R295" s="495">
        <v>1317205.2180649999</v>
      </c>
      <c r="S295" s="495"/>
      <c r="T295" s="49">
        <v>45780</v>
      </c>
      <c r="U295" s="496" t="s">
        <v>366</v>
      </c>
      <c r="V295" s="51" t="s">
        <v>61</v>
      </c>
      <c r="W295" s="143"/>
      <c r="X295" s="138"/>
      <c r="Y295" s="149"/>
      <c r="Z295" s="510">
        <v>45793</v>
      </c>
    </row>
    <row r="296" spans="2:29" ht="15.5" x14ac:dyDescent="0.35">
      <c r="B296" s="499">
        <v>44</v>
      </c>
      <c r="C296" s="500" t="s">
        <v>405</v>
      </c>
      <c r="D296" s="499" t="s">
        <v>65</v>
      </c>
      <c r="E296" s="499" t="s">
        <v>74</v>
      </c>
      <c r="F296" s="499" t="s">
        <v>279</v>
      </c>
      <c r="G296" s="499" t="s">
        <v>878</v>
      </c>
      <c r="H296" s="44" t="s">
        <v>901</v>
      </c>
      <c r="I296" s="44"/>
      <c r="J296" s="19">
        <v>221</v>
      </c>
      <c r="K296" s="19">
        <v>12</v>
      </c>
      <c r="L296" s="19">
        <v>233</v>
      </c>
      <c r="M296" s="19">
        <v>27.61</v>
      </c>
      <c r="N296" s="19">
        <v>2.61</v>
      </c>
      <c r="O296" s="19">
        <v>146.96</v>
      </c>
      <c r="P296" s="19">
        <v>1450</v>
      </c>
      <c r="Q296" s="19">
        <v>0.86627600000000005</v>
      </c>
      <c r="R296" s="495">
        <v>650458.11210799997</v>
      </c>
      <c r="S296" s="495"/>
      <c r="T296" s="498" t="s">
        <v>415</v>
      </c>
      <c r="U296" s="496" t="s">
        <v>366</v>
      </c>
      <c r="V296" s="51" t="s">
        <v>61</v>
      </c>
      <c r="W296" s="143"/>
      <c r="X296" s="138"/>
      <c r="Y296" s="149"/>
      <c r="Z296" s="510">
        <v>45758</v>
      </c>
      <c r="AA296" s="636"/>
      <c r="AB296" s="57"/>
      <c r="AC296" s="59"/>
    </row>
    <row r="297" spans="2:29" ht="15.5" x14ac:dyDescent="0.35">
      <c r="B297" s="499">
        <v>43</v>
      </c>
      <c r="C297" s="559" t="s">
        <v>404</v>
      </c>
      <c r="D297" s="560" t="s">
        <v>65</v>
      </c>
      <c r="E297" s="560" t="s">
        <v>101</v>
      </c>
      <c r="F297" s="499" t="s">
        <v>279</v>
      </c>
      <c r="G297" s="499" t="s">
        <v>878</v>
      </c>
      <c r="H297" s="499" t="s">
        <v>894</v>
      </c>
      <c r="I297" s="499"/>
      <c r="J297" s="19">
        <v>193</v>
      </c>
      <c r="K297" s="19">
        <v>11</v>
      </c>
      <c r="L297" s="19">
        <v>204</v>
      </c>
      <c r="M297" s="19">
        <v>24.04</v>
      </c>
      <c r="N297" s="19">
        <v>2.4500000000000002</v>
      </c>
      <c r="O297" s="19">
        <v>194.78</v>
      </c>
      <c r="P297" s="19">
        <v>1979.14</v>
      </c>
      <c r="Q297" s="19">
        <v>0.86627600000000005</v>
      </c>
      <c r="R297" s="495">
        <v>608271.66794800002</v>
      </c>
      <c r="S297" s="495"/>
      <c r="T297" s="498" t="s">
        <v>415</v>
      </c>
      <c r="U297" s="496" t="s">
        <v>374</v>
      </c>
      <c r="V297" s="51" t="s">
        <v>61</v>
      </c>
      <c r="W297" s="143"/>
      <c r="X297" s="138"/>
      <c r="Y297" s="149"/>
      <c r="Z297" s="510">
        <v>45759</v>
      </c>
      <c r="AA297" s="59"/>
      <c r="AB297" s="57"/>
      <c r="AC297" s="59"/>
    </row>
    <row r="298" spans="2:29" ht="15.5" x14ac:dyDescent="0.35">
      <c r="B298" s="499">
        <v>25</v>
      </c>
      <c r="C298" s="500" t="s">
        <v>367</v>
      </c>
      <c r="D298" s="44" t="s">
        <v>65</v>
      </c>
      <c r="E298" s="44" t="s">
        <v>74</v>
      </c>
      <c r="F298" s="44" t="s">
        <v>279</v>
      </c>
      <c r="G298" s="44" t="s">
        <v>878</v>
      </c>
      <c r="H298" s="44" t="s">
        <v>901</v>
      </c>
      <c r="I298" s="44" t="s">
        <v>878</v>
      </c>
      <c r="J298" s="19">
        <v>221</v>
      </c>
      <c r="K298" s="19">
        <v>12</v>
      </c>
      <c r="L298" s="19">
        <v>233</v>
      </c>
      <c r="M298" s="19">
        <v>27.61</v>
      </c>
      <c r="N298" s="19">
        <v>2.61</v>
      </c>
      <c r="O298" s="19">
        <v>146.96</v>
      </c>
      <c r="P298" s="19">
        <v>1450</v>
      </c>
      <c r="Q298" s="19">
        <v>0.86627600000000005</v>
      </c>
      <c r="R298" s="495">
        <v>650458.11210799997</v>
      </c>
      <c r="S298" s="495"/>
      <c r="T298" s="49">
        <v>45717</v>
      </c>
      <c r="U298" s="496" t="s">
        <v>366</v>
      </c>
      <c r="V298" s="51" t="s">
        <v>61</v>
      </c>
      <c r="W298" s="143"/>
      <c r="X298" s="138"/>
      <c r="Y298" s="149"/>
      <c r="Z298" s="510">
        <v>45746</v>
      </c>
      <c r="AA298" s="642" t="s">
        <v>280</v>
      </c>
      <c r="AB298" s="57"/>
      <c r="AC298" s="59"/>
    </row>
    <row r="299" spans="2:29" ht="15.5" x14ac:dyDescent="0.35">
      <c r="B299" s="499">
        <v>24</v>
      </c>
      <c r="C299" s="500" t="s">
        <v>365</v>
      </c>
      <c r="D299" s="44" t="s">
        <v>65</v>
      </c>
      <c r="E299" s="44" t="s">
        <v>101</v>
      </c>
      <c r="F299" s="44" t="s">
        <v>279</v>
      </c>
      <c r="G299" s="44" t="s">
        <v>878</v>
      </c>
      <c r="H299" s="44" t="s">
        <v>894</v>
      </c>
      <c r="I299" s="44"/>
      <c r="J299" s="19">
        <v>193</v>
      </c>
      <c r="K299" s="19">
        <v>11</v>
      </c>
      <c r="L299" s="19">
        <v>204</v>
      </c>
      <c r="M299" s="19">
        <v>24.04</v>
      </c>
      <c r="N299" s="19">
        <v>2.4500000000000002</v>
      </c>
      <c r="O299" s="19">
        <v>194.78</v>
      </c>
      <c r="P299" s="19">
        <v>1979.14</v>
      </c>
      <c r="Q299" s="19">
        <v>0.86627600000000005</v>
      </c>
      <c r="R299" s="495">
        <v>608271.66794800002</v>
      </c>
      <c r="S299" s="495"/>
      <c r="T299" s="49">
        <v>45717</v>
      </c>
      <c r="U299" s="496" t="s">
        <v>366</v>
      </c>
      <c r="V299" s="51" t="s">
        <v>61</v>
      </c>
      <c r="W299" s="143"/>
      <c r="X299" s="138"/>
      <c r="Y299" s="149"/>
      <c r="Z299" s="510">
        <v>45745</v>
      </c>
      <c r="AA299" s="641" t="s">
        <v>378</v>
      </c>
      <c r="AB299" s="57"/>
      <c r="AC299" s="59"/>
    </row>
    <row r="300" spans="2:29" ht="15.5" x14ac:dyDescent="0.35">
      <c r="B300" s="499">
        <v>37</v>
      </c>
      <c r="C300" s="500" t="s">
        <v>396</v>
      </c>
      <c r="D300" s="44" t="s">
        <v>79</v>
      </c>
      <c r="E300" s="44" t="s">
        <v>74</v>
      </c>
      <c r="F300" s="44" t="s">
        <v>279</v>
      </c>
      <c r="G300" s="44" t="s">
        <v>878</v>
      </c>
      <c r="H300" s="44" t="s">
        <v>901</v>
      </c>
      <c r="I300" s="44" t="s">
        <v>878</v>
      </c>
      <c r="J300" s="19">
        <v>221</v>
      </c>
      <c r="K300" s="19">
        <v>12</v>
      </c>
      <c r="L300" s="19">
        <v>233</v>
      </c>
      <c r="M300" s="19">
        <v>27.61</v>
      </c>
      <c r="N300" s="19">
        <v>2.61</v>
      </c>
      <c r="O300" s="19">
        <v>146.96</v>
      </c>
      <c r="P300" s="19">
        <v>1450</v>
      </c>
      <c r="Q300" s="19">
        <v>0.86627600000000005</v>
      </c>
      <c r="R300" s="495">
        <v>650458.11210799997</v>
      </c>
      <c r="S300" s="495"/>
      <c r="T300" s="498" t="s">
        <v>415</v>
      </c>
      <c r="U300" s="496" t="s">
        <v>366</v>
      </c>
      <c r="V300" s="51" t="s">
        <v>61</v>
      </c>
      <c r="W300" s="138"/>
      <c r="X300" s="138"/>
      <c r="Y300" s="138"/>
      <c r="Z300" s="510">
        <v>45386</v>
      </c>
      <c r="AA300" s="636"/>
      <c r="AB300" s="57"/>
      <c r="AC300" s="59"/>
    </row>
    <row r="301" spans="2:29" ht="15.5" x14ac:dyDescent="0.35">
      <c r="B301" s="499">
        <v>44</v>
      </c>
      <c r="C301" s="500" t="s">
        <v>427</v>
      </c>
      <c r="D301" s="499" t="s">
        <v>65</v>
      </c>
      <c r="E301" s="44" t="s">
        <v>74</v>
      </c>
      <c r="F301" s="499" t="s">
        <v>279</v>
      </c>
      <c r="G301" s="499" t="s">
        <v>878</v>
      </c>
      <c r="H301" s="44" t="s">
        <v>901</v>
      </c>
      <c r="I301" s="44" t="s">
        <v>878</v>
      </c>
      <c r="J301" s="19">
        <v>221</v>
      </c>
      <c r="K301" s="19">
        <v>12</v>
      </c>
      <c r="L301" s="19">
        <v>233</v>
      </c>
      <c r="M301" s="19">
        <v>27.61</v>
      </c>
      <c r="N301" s="19">
        <v>2.61</v>
      </c>
      <c r="O301" s="19">
        <v>146.96</v>
      </c>
      <c r="P301" s="19">
        <v>1450</v>
      </c>
      <c r="Q301" s="19">
        <v>0.86627600000000005</v>
      </c>
      <c r="R301" s="495">
        <v>650458.11210799997</v>
      </c>
      <c r="S301" s="495"/>
      <c r="T301" s="498" t="s">
        <v>415</v>
      </c>
      <c r="U301" s="496" t="s">
        <v>366</v>
      </c>
      <c r="V301" s="18" t="s">
        <v>61</v>
      </c>
      <c r="W301" s="138"/>
      <c r="X301" s="138"/>
      <c r="Y301" s="138"/>
      <c r="Z301" s="510">
        <v>45769</v>
      </c>
    </row>
    <row r="302" spans="2:29" ht="15.5" x14ac:dyDescent="0.35">
      <c r="B302" s="44"/>
      <c r="C302" s="48" t="s">
        <v>467</v>
      </c>
      <c r="D302" s="44" t="s">
        <v>79</v>
      </c>
      <c r="E302" s="44" t="s">
        <v>101</v>
      </c>
      <c r="F302" s="44" t="s">
        <v>279</v>
      </c>
      <c r="G302" s="44"/>
      <c r="H302" s="44"/>
      <c r="I302" s="44"/>
      <c r="J302" s="19">
        <v>193</v>
      </c>
      <c r="K302" s="19">
        <v>11</v>
      </c>
      <c r="L302" s="19">
        <v>204</v>
      </c>
      <c r="M302" s="19">
        <v>24.04</v>
      </c>
      <c r="N302" s="19">
        <v>2.4500000000000002</v>
      </c>
      <c r="O302" s="19">
        <v>194.78</v>
      </c>
      <c r="P302" s="19">
        <v>1979.14</v>
      </c>
      <c r="Q302" s="19">
        <v>0.86627600000000005</v>
      </c>
      <c r="R302" s="495">
        <v>608271.66794800002</v>
      </c>
      <c r="S302" s="495"/>
      <c r="T302" s="49" t="s">
        <v>415</v>
      </c>
      <c r="U302" s="496" t="s">
        <v>366</v>
      </c>
      <c r="V302" s="18" t="s">
        <v>61</v>
      </c>
      <c r="W302" s="138"/>
      <c r="X302" s="138"/>
      <c r="Y302" s="138"/>
      <c r="Z302" s="510">
        <v>45775</v>
      </c>
    </row>
    <row r="303" spans="2:29" ht="15.5" x14ac:dyDescent="0.35">
      <c r="B303" s="499">
        <v>28</v>
      </c>
      <c r="C303" s="500" t="s">
        <v>372</v>
      </c>
      <c r="D303" s="44" t="s">
        <v>65</v>
      </c>
      <c r="E303" s="44" t="s">
        <v>101</v>
      </c>
      <c r="F303" s="44" t="s">
        <v>279</v>
      </c>
      <c r="G303" s="499"/>
      <c r="H303" s="499"/>
      <c r="I303" s="499"/>
      <c r="J303" s="19">
        <v>193</v>
      </c>
      <c r="K303" s="19">
        <v>11</v>
      </c>
      <c r="L303" s="19">
        <v>204</v>
      </c>
      <c r="M303" s="19">
        <v>24.04</v>
      </c>
      <c r="N303" s="19">
        <v>2.4500000000000002</v>
      </c>
      <c r="O303" s="19">
        <v>194.78</v>
      </c>
      <c r="P303" s="19">
        <v>1979.14</v>
      </c>
      <c r="Q303" s="19">
        <v>0.86627600000000005</v>
      </c>
      <c r="R303" s="495">
        <v>608271.66794800002</v>
      </c>
      <c r="S303" s="495"/>
      <c r="T303" s="498" t="s">
        <v>415</v>
      </c>
      <c r="U303" s="496" t="s">
        <v>374</v>
      </c>
      <c r="V303" s="51" t="s">
        <v>61</v>
      </c>
      <c r="W303" s="138"/>
      <c r="X303" s="138"/>
      <c r="Y303" s="138"/>
      <c r="Z303" s="510">
        <v>45764</v>
      </c>
      <c r="AA303" s="642" t="s">
        <v>280</v>
      </c>
      <c r="AB303" s="57"/>
      <c r="AC303" s="59"/>
    </row>
    <row r="304" spans="2:29" ht="15.5" x14ac:dyDescent="0.35">
      <c r="B304" s="620">
        <v>29</v>
      </c>
      <c r="C304" s="621" t="s">
        <v>373</v>
      </c>
      <c r="D304" s="506" t="s">
        <v>65</v>
      </c>
      <c r="E304" s="506" t="s">
        <v>101</v>
      </c>
      <c r="F304" s="506" t="s">
        <v>279</v>
      </c>
      <c r="G304" s="506" t="s">
        <v>878</v>
      </c>
      <c r="H304" s="506" t="s">
        <v>894</v>
      </c>
      <c r="I304" s="506"/>
      <c r="J304" s="214">
        <v>193</v>
      </c>
      <c r="K304" s="214">
        <v>11</v>
      </c>
      <c r="L304" s="214">
        <v>204</v>
      </c>
      <c r="M304" s="214">
        <v>24.04</v>
      </c>
      <c r="N304" s="214">
        <v>2.4500000000000002</v>
      </c>
      <c r="O304" s="214">
        <v>194.78</v>
      </c>
      <c r="P304" s="214">
        <v>1979.14</v>
      </c>
      <c r="Q304" s="214">
        <v>0.86627600000000005</v>
      </c>
      <c r="R304" s="495">
        <v>608271.66794800002</v>
      </c>
      <c r="S304" s="622"/>
      <c r="T304" s="212">
        <v>45717</v>
      </c>
      <c r="U304" s="626" t="s">
        <v>374</v>
      </c>
      <c r="V304" s="509" t="s">
        <v>61</v>
      </c>
      <c r="W304" s="58"/>
      <c r="X304" s="58"/>
      <c r="Y304" s="58"/>
      <c r="Z304" s="511">
        <v>45747</v>
      </c>
      <c r="AA304" s="642" t="s">
        <v>280</v>
      </c>
      <c r="AB304" s="57"/>
      <c r="AC304" s="59"/>
    </row>
    <row r="305" spans="2:29" ht="15.5" x14ac:dyDescent="0.35">
      <c r="B305" s="499">
        <v>35</v>
      </c>
      <c r="C305" s="559" t="s">
        <v>384</v>
      </c>
      <c r="D305" s="560" t="s">
        <v>65</v>
      </c>
      <c r="E305" s="560" t="s">
        <v>101</v>
      </c>
      <c r="F305" s="499" t="s">
        <v>279</v>
      </c>
      <c r="G305" s="44" t="s">
        <v>878</v>
      </c>
      <c r="H305" s="506" t="s">
        <v>894</v>
      </c>
      <c r="I305" s="506"/>
      <c r="J305" s="19">
        <v>193</v>
      </c>
      <c r="K305" s="19">
        <v>11</v>
      </c>
      <c r="L305" s="19">
        <v>204</v>
      </c>
      <c r="M305" s="19">
        <v>24.04</v>
      </c>
      <c r="N305" s="19">
        <v>2.4500000000000002</v>
      </c>
      <c r="O305" s="19">
        <v>194.78</v>
      </c>
      <c r="P305" s="19">
        <v>1979.14</v>
      </c>
      <c r="Q305" s="19">
        <v>0.86627600000000005</v>
      </c>
      <c r="R305" s="495">
        <v>608271.66794800002</v>
      </c>
      <c r="S305" s="495"/>
      <c r="T305" s="498" t="s">
        <v>415</v>
      </c>
      <c r="U305" s="496" t="s">
        <v>374</v>
      </c>
      <c r="V305" s="509" t="s">
        <v>61</v>
      </c>
      <c r="W305" s="138"/>
      <c r="X305" s="138"/>
      <c r="Y305" s="138"/>
      <c r="Z305" s="510">
        <v>45754</v>
      </c>
      <c r="AA305" s="59"/>
      <c r="AB305" s="57"/>
      <c r="AC305" s="59"/>
    </row>
    <row r="306" spans="2:29" ht="15.5" x14ac:dyDescent="0.35">
      <c r="B306" s="44"/>
      <c r="C306" s="48" t="s">
        <v>430</v>
      </c>
      <c r="D306" s="44" t="s">
        <v>203</v>
      </c>
      <c r="E306" s="44" t="s">
        <v>74</v>
      </c>
      <c r="F306" s="44" t="s">
        <v>279</v>
      </c>
      <c r="G306" s="44" t="s">
        <v>878</v>
      </c>
      <c r="H306" s="44" t="s">
        <v>901</v>
      </c>
      <c r="I306" s="44" t="s">
        <v>878</v>
      </c>
      <c r="J306" s="19">
        <f>M306*8</f>
        <v>466.88</v>
      </c>
      <c r="K306" s="19">
        <f>N306*4.4</f>
        <v>21.472000000000001</v>
      </c>
      <c r="L306" s="19">
        <f>SUBTOTAL(9,J306:K306)</f>
        <v>488.35199999999998</v>
      </c>
      <c r="M306" s="19">
        <v>58.36</v>
      </c>
      <c r="N306" s="19">
        <v>4.88</v>
      </c>
      <c r="O306" s="19">
        <v>292.33</v>
      </c>
      <c r="P306" s="19">
        <v>2716</v>
      </c>
      <c r="Q306" s="19">
        <v>1.768</v>
      </c>
      <c r="R306" s="495">
        <v>1317205.2180649999</v>
      </c>
      <c r="S306" s="495"/>
      <c r="T306" s="49">
        <v>45822</v>
      </c>
      <c r="U306" s="561" t="s">
        <v>361</v>
      </c>
      <c r="V306" s="18" t="s">
        <v>61</v>
      </c>
      <c r="W306" s="138"/>
      <c r="X306" s="138"/>
      <c r="Y306" s="138"/>
      <c r="Z306" s="510">
        <v>45816</v>
      </c>
    </row>
    <row r="307" spans="2:29" ht="15.5" x14ac:dyDescent="0.35">
      <c r="B307" s="44"/>
      <c r="C307" s="48" t="s">
        <v>441</v>
      </c>
      <c r="D307" s="44" t="s">
        <v>79</v>
      </c>
      <c r="E307" s="44" t="s">
        <v>101</v>
      </c>
      <c r="F307" s="499" t="s">
        <v>279</v>
      </c>
      <c r="G307" s="44" t="s">
        <v>878</v>
      </c>
      <c r="H307" s="506" t="s">
        <v>894</v>
      </c>
      <c r="I307" s="506"/>
      <c r="J307" s="19">
        <v>193</v>
      </c>
      <c r="K307" s="19">
        <v>11</v>
      </c>
      <c r="L307" s="19">
        <v>204</v>
      </c>
      <c r="M307" s="19">
        <v>24.04</v>
      </c>
      <c r="N307" s="19">
        <v>2.4500000000000002</v>
      </c>
      <c r="O307" s="19">
        <v>194.78</v>
      </c>
      <c r="P307" s="19">
        <v>1979.14</v>
      </c>
      <c r="Q307" s="19">
        <v>0.86627600000000005</v>
      </c>
      <c r="R307" s="495">
        <v>608271.66794800002</v>
      </c>
      <c r="S307" s="495"/>
      <c r="T307" s="498" t="s">
        <v>415</v>
      </c>
      <c r="U307" s="496" t="s">
        <v>374</v>
      </c>
      <c r="V307" s="51" t="s">
        <v>61</v>
      </c>
      <c r="W307" s="138"/>
      <c r="X307" s="138"/>
      <c r="Y307" s="138"/>
      <c r="Z307" s="510">
        <v>45769</v>
      </c>
    </row>
    <row r="308" spans="2:29" ht="15.5" x14ac:dyDescent="0.35">
      <c r="B308" s="44"/>
      <c r="C308" s="48" t="s">
        <v>450</v>
      </c>
      <c r="D308" s="44" t="s">
        <v>65</v>
      </c>
      <c r="E308" s="44" t="s">
        <v>74</v>
      </c>
      <c r="F308" s="44" t="s">
        <v>279</v>
      </c>
      <c r="G308" s="44"/>
      <c r="H308" s="44"/>
      <c r="I308" s="44"/>
      <c r="J308" s="19">
        <v>221</v>
      </c>
      <c r="K308" s="19">
        <v>12</v>
      </c>
      <c r="L308" s="19">
        <v>233</v>
      </c>
      <c r="M308" s="19">
        <v>27.61</v>
      </c>
      <c r="N308" s="19">
        <v>2.61</v>
      </c>
      <c r="O308" s="19">
        <v>146.96</v>
      </c>
      <c r="P308" s="19">
        <v>1450</v>
      </c>
      <c r="Q308" s="19">
        <v>0.86627600000000005</v>
      </c>
      <c r="R308" s="495">
        <v>650458.11210799997</v>
      </c>
      <c r="S308" s="495"/>
      <c r="T308" s="49">
        <v>45975</v>
      </c>
      <c r="U308" s="50" t="s">
        <v>453</v>
      </c>
      <c r="V308" s="51" t="s">
        <v>61</v>
      </c>
      <c r="W308" s="138"/>
      <c r="X308" s="138"/>
      <c r="Y308" s="138"/>
      <c r="Z308" s="510">
        <v>42335</v>
      </c>
      <c r="AC308" s="546"/>
    </row>
    <row r="309" spans="2:29" ht="15.5" x14ac:dyDescent="0.35">
      <c r="B309" s="44"/>
      <c r="C309" s="48" t="s">
        <v>442</v>
      </c>
      <c r="D309" s="44" t="s">
        <v>65</v>
      </c>
      <c r="E309" s="44" t="s">
        <v>101</v>
      </c>
      <c r="F309" s="499" t="s">
        <v>279</v>
      </c>
      <c r="G309" s="44" t="s">
        <v>878</v>
      </c>
      <c r="H309" s="506" t="s">
        <v>894</v>
      </c>
      <c r="I309" s="506"/>
      <c r="J309" s="19">
        <v>193</v>
      </c>
      <c r="K309" s="19">
        <v>11</v>
      </c>
      <c r="L309" s="19">
        <v>204</v>
      </c>
      <c r="M309" s="19">
        <v>24.04</v>
      </c>
      <c r="N309" s="19">
        <v>2.4500000000000002</v>
      </c>
      <c r="O309" s="19">
        <v>194.78</v>
      </c>
      <c r="P309" s="19">
        <v>1979.14</v>
      </c>
      <c r="Q309" s="19">
        <v>0.86627600000000005</v>
      </c>
      <c r="R309" s="495">
        <v>608271.66794800002</v>
      </c>
      <c r="S309" s="495"/>
      <c r="T309" s="498" t="s">
        <v>415</v>
      </c>
      <c r="U309" s="496" t="s">
        <v>374</v>
      </c>
      <c r="V309" s="51" t="s">
        <v>61</v>
      </c>
      <c r="W309" s="138"/>
      <c r="X309" s="138"/>
      <c r="Y309" s="138"/>
      <c r="Z309" s="510">
        <v>45773</v>
      </c>
    </row>
    <row r="310" spans="2:29" ht="15.5" x14ac:dyDescent="0.35">
      <c r="B310" s="44"/>
      <c r="C310" s="48" t="s">
        <v>461</v>
      </c>
      <c r="D310" s="44" t="s">
        <v>65</v>
      </c>
      <c r="E310" s="44" t="s">
        <v>101</v>
      </c>
      <c r="F310" s="44" t="s">
        <v>279</v>
      </c>
      <c r="G310" s="44" t="s">
        <v>878</v>
      </c>
      <c r="H310" s="506" t="s">
        <v>894</v>
      </c>
      <c r="I310" s="506"/>
      <c r="J310" s="19">
        <v>193</v>
      </c>
      <c r="K310" s="19">
        <v>11</v>
      </c>
      <c r="L310" s="19">
        <v>204</v>
      </c>
      <c r="M310" s="19">
        <v>24.04</v>
      </c>
      <c r="N310" s="19">
        <v>2.4500000000000002</v>
      </c>
      <c r="O310" s="19">
        <v>194.78</v>
      </c>
      <c r="P310" s="19">
        <v>1979.14</v>
      </c>
      <c r="Q310" s="19">
        <v>0.86627600000000005</v>
      </c>
      <c r="R310" s="495">
        <v>608271.66794800002</v>
      </c>
      <c r="S310" s="495"/>
      <c r="T310" s="49">
        <v>45822</v>
      </c>
      <c r="U310" s="50" t="s">
        <v>261</v>
      </c>
      <c r="V310" s="51" t="s">
        <v>61</v>
      </c>
      <c r="W310" s="138"/>
      <c r="X310" s="138"/>
      <c r="Y310" s="138"/>
      <c r="Z310" s="510">
        <v>45816</v>
      </c>
    </row>
    <row r="311" spans="2:29" ht="15.5" x14ac:dyDescent="0.35">
      <c r="B311" s="44"/>
      <c r="C311" s="48" t="s">
        <v>488</v>
      </c>
      <c r="D311" s="44" t="s">
        <v>65</v>
      </c>
      <c r="E311" s="44" t="s">
        <v>74</v>
      </c>
      <c r="F311" s="44" t="s">
        <v>279</v>
      </c>
      <c r="G311" s="44" t="s">
        <v>878</v>
      </c>
      <c r="H311" s="44" t="s">
        <v>901</v>
      </c>
      <c r="I311" s="44"/>
      <c r="J311" s="19">
        <v>221</v>
      </c>
      <c r="K311" s="19">
        <v>12</v>
      </c>
      <c r="L311" s="19">
        <v>233</v>
      </c>
      <c r="M311" s="19">
        <v>27.61</v>
      </c>
      <c r="N311" s="19">
        <v>2.61</v>
      </c>
      <c r="O311" s="19">
        <v>146.96</v>
      </c>
      <c r="P311" s="19">
        <v>1450</v>
      </c>
      <c r="Q311" s="19">
        <v>0.86627600000000005</v>
      </c>
      <c r="R311" s="495">
        <v>650458.11210799997</v>
      </c>
      <c r="S311" s="495"/>
      <c r="T311" s="49">
        <v>45789</v>
      </c>
      <c r="U311" s="50" t="s">
        <v>261</v>
      </c>
      <c r="V311" s="51" t="s">
        <v>61</v>
      </c>
      <c r="W311" s="138"/>
      <c r="X311" s="138"/>
      <c r="Y311" s="138"/>
      <c r="Z311" s="510">
        <v>45798</v>
      </c>
    </row>
    <row r="312" spans="2:29" ht="15.5" x14ac:dyDescent="0.35">
      <c r="B312" s="44"/>
      <c r="C312" s="48" t="s">
        <v>519</v>
      </c>
      <c r="D312" s="44" t="s">
        <v>65</v>
      </c>
      <c r="E312" s="44" t="s">
        <v>74</v>
      </c>
      <c r="F312" s="44" t="s">
        <v>279</v>
      </c>
      <c r="G312" s="44"/>
      <c r="H312" s="44"/>
      <c r="I312" s="44"/>
      <c r="J312" s="19">
        <v>221</v>
      </c>
      <c r="K312" s="19">
        <v>12</v>
      </c>
      <c r="L312" s="19">
        <v>233</v>
      </c>
      <c r="M312" s="19">
        <v>27.61</v>
      </c>
      <c r="N312" s="19">
        <v>2.61</v>
      </c>
      <c r="O312" s="19">
        <v>146.96</v>
      </c>
      <c r="P312" s="19">
        <v>1450</v>
      </c>
      <c r="Q312" s="19">
        <v>0.86627600000000005</v>
      </c>
      <c r="R312" s="495">
        <v>650458.11210799997</v>
      </c>
      <c r="S312" s="495"/>
      <c r="T312" s="49">
        <v>45822</v>
      </c>
      <c r="U312" s="50" t="s">
        <v>453</v>
      </c>
      <c r="V312" s="51" t="s">
        <v>61</v>
      </c>
      <c r="W312" s="138"/>
      <c r="X312" s="138"/>
      <c r="Y312" s="138"/>
      <c r="Z312" s="510">
        <v>45837</v>
      </c>
    </row>
    <row r="313" spans="2:29" ht="15.5" x14ac:dyDescent="0.35">
      <c r="B313" s="44"/>
      <c r="C313" s="48" t="s">
        <v>462</v>
      </c>
      <c r="D313" s="44" t="s">
        <v>65</v>
      </c>
      <c r="E313" s="44" t="s">
        <v>74</v>
      </c>
      <c r="F313" s="44" t="s">
        <v>279</v>
      </c>
      <c r="G313" s="44" t="s">
        <v>878</v>
      </c>
      <c r="H313" s="44" t="s">
        <v>901</v>
      </c>
      <c r="I313" s="44"/>
      <c r="J313" s="19">
        <v>221</v>
      </c>
      <c r="K313" s="19">
        <v>12</v>
      </c>
      <c r="L313" s="19">
        <v>233</v>
      </c>
      <c r="M313" s="19">
        <v>27.61</v>
      </c>
      <c r="N313" s="19">
        <v>2.61</v>
      </c>
      <c r="O313" s="19">
        <v>146.96</v>
      </c>
      <c r="P313" s="19">
        <v>1450</v>
      </c>
      <c r="Q313" s="19">
        <v>0.86627600000000005</v>
      </c>
      <c r="R313" s="495">
        <v>650458.11210799997</v>
      </c>
      <c r="S313" s="495"/>
      <c r="T313" s="49">
        <v>45822</v>
      </c>
      <c r="U313" s="50" t="s">
        <v>453</v>
      </c>
      <c r="V313" s="51" t="s">
        <v>61</v>
      </c>
      <c r="W313" s="138"/>
      <c r="X313" s="138"/>
      <c r="Y313" s="138"/>
      <c r="Z313" s="510">
        <v>45811</v>
      </c>
    </row>
    <row r="314" spans="2:29" ht="15.5" x14ac:dyDescent="0.35">
      <c r="B314" s="44"/>
      <c r="C314" s="48" t="s">
        <v>463</v>
      </c>
      <c r="D314" s="44" t="s">
        <v>79</v>
      </c>
      <c r="E314" s="44" t="s">
        <v>74</v>
      </c>
      <c r="F314" s="44" t="s">
        <v>279</v>
      </c>
      <c r="G314" s="44" t="s">
        <v>878</v>
      </c>
      <c r="H314" s="44" t="s">
        <v>901</v>
      </c>
      <c r="I314" s="44"/>
      <c r="J314" s="19">
        <v>221</v>
      </c>
      <c r="K314" s="19">
        <v>12</v>
      </c>
      <c r="L314" s="19">
        <v>233</v>
      </c>
      <c r="M314" s="19">
        <v>27.61</v>
      </c>
      <c r="N314" s="19">
        <v>2.61</v>
      </c>
      <c r="O314" s="19">
        <v>146.96</v>
      </c>
      <c r="P314" s="19">
        <v>1450</v>
      </c>
      <c r="Q314" s="19">
        <v>0.86627600000000005</v>
      </c>
      <c r="R314" s="495">
        <v>650458.11210799997</v>
      </c>
      <c r="S314" s="495"/>
      <c r="T314" s="49">
        <v>45778</v>
      </c>
      <c r="U314" s="50" t="s">
        <v>453</v>
      </c>
      <c r="V314" s="51" t="s">
        <v>61</v>
      </c>
      <c r="W314" s="138"/>
      <c r="X314" s="138"/>
      <c r="Y314" s="138"/>
      <c r="Z314" s="510">
        <v>45794</v>
      </c>
    </row>
    <row r="315" spans="2:29" ht="15.5" x14ac:dyDescent="0.35">
      <c r="B315" s="44"/>
      <c r="C315" s="48" t="s">
        <v>451</v>
      </c>
      <c r="D315" s="44" t="s">
        <v>65</v>
      </c>
      <c r="E315" s="44" t="s">
        <v>74</v>
      </c>
      <c r="F315" s="44" t="s">
        <v>279</v>
      </c>
      <c r="G315" s="44" t="s">
        <v>878</v>
      </c>
      <c r="H315" s="44" t="s">
        <v>901</v>
      </c>
      <c r="I315" s="44"/>
      <c r="J315" s="19">
        <v>221</v>
      </c>
      <c r="K315" s="19">
        <v>12</v>
      </c>
      <c r="L315" s="19">
        <v>233</v>
      </c>
      <c r="M315" s="19">
        <v>27.61</v>
      </c>
      <c r="N315" s="19">
        <v>2.61</v>
      </c>
      <c r="O315" s="19">
        <v>146.96</v>
      </c>
      <c r="P315" s="19">
        <v>1450</v>
      </c>
      <c r="Q315" s="19">
        <v>0.86627600000000005</v>
      </c>
      <c r="R315" s="495">
        <v>650458.11210799997</v>
      </c>
      <c r="S315" s="495"/>
      <c r="T315" s="49">
        <v>45780</v>
      </c>
      <c r="U315" s="50" t="s">
        <v>453</v>
      </c>
      <c r="V315" s="51" t="s">
        <v>61</v>
      </c>
      <c r="W315" s="138"/>
      <c r="X315" s="138"/>
      <c r="Y315" s="138"/>
      <c r="Z315" s="510">
        <v>45781</v>
      </c>
    </row>
    <row r="316" spans="2:29" ht="15.5" x14ac:dyDescent="0.35">
      <c r="B316" s="44"/>
      <c r="C316" s="48" t="s">
        <v>513</v>
      </c>
      <c r="D316" s="44" t="s">
        <v>203</v>
      </c>
      <c r="E316" s="44" t="s">
        <v>74</v>
      </c>
      <c r="F316" s="44" t="s">
        <v>279</v>
      </c>
      <c r="G316" s="44" t="s">
        <v>878</v>
      </c>
      <c r="H316" s="44" t="s">
        <v>901</v>
      </c>
      <c r="I316" s="44" t="s">
        <v>878</v>
      </c>
      <c r="J316" s="19">
        <f>M316*8</f>
        <v>466.88</v>
      </c>
      <c r="K316" s="19">
        <f>N316*4.4</f>
        <v>21.472000000000001</v>
      </c>
      <c r="L316" s="19">
        <f>SUBTOTAL(9,J316:K316)</f>
        <v>488.35199999999998</v>
      </c>
      <c r="M316" s="19">
        <v>58.36</v>
      </c>
      <c r="N316" s="19">
        <v>4.88</v>
      </c>
      <c r="O316" s="19">
        <v>292.33</v>
      </c>
      <c r="P316" s="19">
        <v>2716</v>
      </c>
      <c r="Q316" s="19">
        <v>1.768</v>
      </c>
      <c r="R316" s="495">
        <v>1317205.2180649999</v>
      </c>
      <c r="S316" s="495"/>
      <c r="T316" s="49">
        <v>45822</v>
      </c>
      <c r="U316" s="50" t="s">
        <v>449</v>
      </c>
      <c r="V316" s="51" t="s">
        <v>61</v>
      </c>
      <c r="W316" s="138"/>
      <c r="X316" s="138"/>
      <c r="Y316" s="138"/>
      <c r="Z316" s="510">
        <v>45817</v>
      </c>
    </row>
    <row r="317" spans="2:29" ht="31" x14ac:dyDescent="0.35">
      <c r="B317" s="619">
        <v>41</v>
      </c>
      <c r="C317" s="500" t="s">
        <v>402</v>
      </c>
      <c r="D317" s="499" t="s">
        <v>79</v>
      </c>
      <c r="E317" s="499" t="s">
        <v>74</v>
      </c>
      <c r="F317" s="44" t="s">
        <v>279</v>
      </c>
      <c r="G317" s="499" t="s">
        <v>878</v>
      </c>
      <c r="H317" s="44" t="s">
        <v>901</v>
      </c>
      <c r="I317" s="44" t="s">
        <v>878</v>
      </c>
      <c r="J317" s="19">
        <v>221</v>
      </c>
      <c r="K317" s="19">
        <v>12</v>
      </c>
      <c r="L317" s="19">
        <v>233</v>
      </c>
      <c r="M317" s="19">
        <v>27.61</v>
      </c>
      <c r="N317" s="19">
        <v>2.61</v>
      </c>
      <c r="O317" s="19">
        <v>146.96</v>
      </c>
      <c r="P317" s="19">
        <v>1450</v>
      </c>
      <c r="Q317" s="19">
        <v>0.86627600000000005</v>
      </c>
      <c r="R317" s="495">
        <v>650458.11210799997</v>
      </c>
      <c r="S317" s="495"/>
      <c r="T317" s="498" t="s">
        <v>415</v>
      </c>
      <c r="U317" s="496" t="s">
        <v>535</v>
      </c>
      <c r="V317" s="51" t="s">
        <v>61</v>
      </c>
      <c r="W317" s="138"/>
      <c r="X317" s="138"/>
      <c r="Y317" s="138"/>
      <c r="Z317" s="510">
        <v>45773</v>
      </c>
      <c r="AA317" s="636"/>
      <c r="AB317" s="57"/>
      <c r="AC317" s="59"/>
    </row>
    <row r="318" spans="2:29" ht="31" x14ac:dyDescent="0.35">
      <c r="B318" s="619">
        <v>42</v>
      </c>
      <c r="C318" s="500" t="s">
        <v>403</v>
      </c>
      <c r="D318" s="499" t="s">
        <v>65</v>
      </c>
      <c r="E318" s="499" t="s">
        <v>74</v>
      </c>
      <c r="F318" s="44" t="s">
        <v>279</v>
      </c>
      <c r="G318" s="44" t="s">
        <v>878</v>
      </c>
      <c r="H318" s="44" t="s">
        <v>901</v>
      </c>
      <c r="I318" s="44"/>
      <c r="J318" s="19">
        <v>221</v>
      </c>
      <c r="K318" s="19">
        <v>12</v>
      </c>
      <c r="L318" s="19">
        <v>233</v>
      </c>
      <c r="M318" s="19">
        <v>27.61</v>
      </c>
      <c r="N318" s="19">
        <v>2.61</v>
      </c>
      <c r="O318" s="19">
        <v>146.96</v>
      </c>
      <c r="P318" s="19">
        <v>1450</v>
      </c>
      <c r="Q318" s="19">
        <v>0.86627600000000005</v>
      </c>
      <c r="R318" s="495">
        <v>650458.11210799997</v>
      </c>
      <c r="S318" s="495"/>
      <c r="T318" s="498" t="s">
        <v>415</v>
      </c>
      <c r="U318" s="496" t="s">
        <v>535</v>
      </c>
      <c r="V318" s="51" t="s">
        <v>61</v>
      </c>
      <c r="W318" s="138"/>
      <c r="X318" s="138"/>
      <c r="Y318" s="138"/>
      <c r="Z318" s="510">
        <v>45757</v>
      </c>
      <c r="AA318" s="636"/>
      <c r="AB318" s="57"/>
      <c r="AC318" s="59"/>
    </row>
    <row r="319" spans="2:29" ht="31" x14ac:dyDescent="0.35">
      <c r="B319" s="44"/>
      <c r="C319" s="48" t="s">
        <v>440</v>
      </c>
      <c r="D319" s="44" t="s">
        <v>65</v>
      </c>
      <c r="E319" s="44" t="s">
        <v>74</v>
      </c>
      <c r="F319" s="44" t="s">
        <v>279</v>
      </c>
      <c r="G319" s="44" t="s">
        <v>878</v>
      </c>
      <c r="H319" s="44" t="s">
        <v>901</v>
      </c>
      <c r="I319" s="44" t="s">
        <v>878</v>
      </c>
      <c r="J319" s="19">
        <v>221</v>
      </c>
      <c r="K319" s="19">
        <v>12</v>
      </c>
      <c r="L319" s="19">
        <v>233</v>
      </c>
      <c r="M319" s="19">
        <v>27.61</v>
      </c>
      <c r="N319" s="19">
        <v>2.61</v>
      </c>
      <c r="O319" s="19">
        <v>146.96</v>
      </c>
      <c r="P319" s="19">
        <v>1450</v>
      </c>
      <c r="Q319" s="19">
        <v>0.86627600000000005</v>
      </c>
      <c r="R319" s="495">
        <v>650458.11210799997</v>
      </c>
      <c r="S319" s="495"/>
      <c r="T319" s="498" t="s">
        <v>415</v>
      </c>
      <c r="U319" s="496" t="s">
        <v>535</v>
      </c>
      <c r="V319" s="51" t="s">
        <v>61</v>
      </c>
      <c r="W319" s="138"/>
      <c r="X319" s="138"/>
      <c r="Y319" s="138"/>
      <c r="Z319" s="510">
        <v>45765</v>
      </c>
    </row>
    <row r="320" spans="2:29" ht="31" x14ac:dyDescent="0.35">
      <c r="B320" s="44"/>
      <c r="C320" s="48" t="s">
        <v>418</v>
      </c>
      <c r="D320" s="44" t="s">
        <v>65</v>
      </c>
      <c r="E320" s="44" t="s">
        <v>74</v>
      </c>
      <c r="F320" s="44" t="s">
        <v>279</v>
      </c>
      <c r="G320" s="44" t="s">
        <v>878</v>
      </c>
      <c r="H320" s="44" t="s">
        <v>901</v>
      </c>
      <c r="I320" s="44"/>
      <c r="J320" s="19">
        <v>221</v>
      </c>
      <c r="K320" s="19">
        <v>12</v>
      </c>
      <c r="L320" s="19">
        <v>233</v>
      </c>
      <c r="M320" s="19">
        <v>27.61</v>
      </c>
      <c r="N320" s="19">
        <v>2.61</v>
      </c>
      <c r="O320" s="19">
        <v>146.96</v>
      </c>
      <c r="P320" s="19">
        <v>1450</v>
      </c>
      <c r="Q320" s="19">
        <v>0.86627600000000005</v>
      </c>
      <c r="R320" s="495">
        <v>650458.11210799997</v>
      </c>
      <c r="S320" s="495"/>
      <c r="T320" s="49">
        <v>45789</v>
      </c>
      <c r="U320" s="496" t="s">
        <v>535</v>
      </c>
      <c r="V320" s="51" t="s">
        <v>61</v>
      </c>
      <c r="W320" s="138"/>
      <c r="X320" s="138"/>
      <c r="Y320" s="138"/>
      <c r="Z320" s="510">
        <v>45798</v>
      </c>
    </row>
    <row r="321" spans="2:26" ht="31" x14ac:dyDescent="0.35">
      <c r="B321" s="44"/>
      <c r="C321" s="48" t="s">
        <v>502</v>
      </c>
      <c r="D321" s="44" t="s">
        <v>77</v>
      </c>
      <c r="E321" s="44" t="s">
        <v>74</v>
      </c>
      <c r="F321" s="44" t="s">
        <v>279</v>
      </c>
      <c r="G321" s="44" t="s">
        <v>878</v>
      </c>
      <c r="H321" s="44" t="s">
        <v>901</v>
      </c>
      <c r="I321" s="44"/>
      <c r="J321" s="19">
        <f>M321*8</f>
        <v>251.2</v>
      </c>
      <c r="K321" s="19">
        <f>N321*4.4</f>
        <v>12.716000000000001</v>
      </c>
      <c r="L321" s="19">
        <f>SUBTOTAL(9,J321:K321)</f>
        <v>263.916</v>
      </c>
      <c r="M321" s="19">
        <v>31.4</v>
      </c>
      <c r="N321" s="19">
        <v>2.89</v>
      </c>
      <c r="O321" s="19">
        <v>164.7</v>
      </c>
      <c r="P321" s="19">
        <v>1802</v>
      </c>
      <c r="Q321" s="19">
        <v>0.86627600000000005</v>
      </c>
      <c r="R321" s="495">
        <v>752440.09410799993</v>
      </c>
      <c r="S321" s="495"/>
      <c r="T321" s="49">
        <v>45791</v>
      </c>
      <c r="U321" s="496" t="s">
        <v>535</v>
      </c>
      <c r="V321" s="51" t="s">
        <v>61</v>
      </c>
      <c r="W321" s="138"/>
      <c r="X321" s="138"/>
      <c r="Y321" s="138"/>
      <c r="Z321" s="510">
        <v>45807</v>
      </c>
    </row>
    <row r="322" spans="2:26" ht="15.5" x14ac:dyDescent="0.35">
      <c r="B322" s="44"/>
      <c r="C322" s="48" t="s">
        <v>490</v>
      </c>
      <c r="D322" s="44" t="s">
        <v>65</v>
      </c>
      <c r="E322" s="44" t="s">
        <v>74</v>
      </c>
      <c r="F322" s="44" t="s">
        <v>279</v>
      </c>
      <c r="G322" s="44" t="s">
        <v>878</v>
      </c>
      <c r="H322" s="44" t="s">
        <v>901</v>
      </c>
      <c r="I322" s="44"/>
      <c r="J322" s="19">
        <v>221</v>
      </c>
      <c r="K322" s="19">
        <v>12</v>
      </c>
      <c r="L322" s="19">
        <v>233</v>
      </c>
      <c r="M322" s="19">
        <v>27.61</v>
      </c>
      <c r="N322" s="19">
        <v>2.61</v>
      </c>
      <c r="O322" s="19">
        <v>146.96</v>
      </c>
      <c r="P322" s="19">
        <v>1450</v>
      </c>
      <c r="Q322" s="19">
        <v>0.86627600000000005</v>
      </c>
      <c r="R322" s="495">
        <v>650458.11210799997</v>
      </c>
      <c r="S322" s="495"/>
      <c r="T322" s="49">
        <v>45789</v>
      </c>
      <c r="U322" s="50" t="s">
        <v>360</v>
      </c>
      <c r="V322" s="51" t="s">
        <v>61</v>
      </c>
      <c r="W322" s="143"/>
      <c r="X322" s="138"/>
      <c r="Y322" s="138"/>
      <c r="Z322" s="510">
        <v>45800</v>
      </c>
    </row>
    <row r="323" spans="2:26" ht="15.5" x14ac:dyDescent="0.35">
      <c r="B323" s="44"/>
      <c r="C323" s="48" t="s">
        <v>510</v>
      </c>
      <c r="D323" s="44" t="s">
        <v>126</v>
      </c>
      <c r="E323" s="44" t="s">
        <v>74</v>
      </c>
      <c r="F323" s="44" t="s">
        <v>279</v>
      </c>
      <c r="G323" s="44" t="s">
        <v>878</v>
      </c>
      <c r="H323" s="44" t="s">
        <v>901</v>
      </c>
      <c r="I323" s="44"/>
      <c r="J323" s="19">
        <v>562</v>
      </c>
      <c r="K323" s="19">
        <v>26</v>
      </c>
      <c r="L323" s="19">
        <v>588</v>
      </c>
      <c r="M323" s="19">
        <v>70.22</v>
      </c>
      <c r="N323" s="19">
        <v>5.81</v>
      </c>
      <c r="O323" s="19">
        <v>352.73</v>
      </c>
      <c r="P323" s="19">
        <v>3400</v>
      </c>
      <c r="Q323" s="19">
        <v>1.7680549999999999</v>
      </c>
      <c r="R323" s="495">
        <v>1595805.5120649999</v>
      </c>
      <c r="S323" s="495"/>
      <c r="T323" s="49">
        <v>45822</v>
      </c>
      <c r="U323" s="50" t="s">
        <v>360</v>
      </c>
      <c r="V323" s="51" t="s">
        <v>61</v>
      </c>
      <c r="W323" s="143"/>
      <c r="X323" s="138"/>
      <c r="Y323" s="138"/>
      <c r="Z323" s="510">
        <v>45813</v>
      </c>
    </row>
    <row r="324" spans="2:26" ht="31" x14ac:dyDescent="0.35">
      <c r="B324" s="44"/>
      <c r="C324" s="48" t="s">
        <v>428</v>
      </c>
      <c r="D324" s="44" t="s">
        <v>79</v>
      </c>
      <c r="E324" s="44" t="s">
        <v>74</v>
      </c>
      <c r="F324" s="499" t="s">
        <v>279</v>
      </c>
      <c r="G324" s="44" t="s">
        <v>878</v>
      </c>
      <c r="H324" s="44" t="s">
        <v>901</v>
      </c>
      <c r="I324" s="44" t="s">
        <v>878</v>
      </c>
      <c r="J324" s="19">
        <v>221</v>
      </c>
      <c r="K324" s="19">
        <v>12</v>
      </c>
      <c r="L324" s="19">
        <v>233</v>
      </c>
      <c r="M324" s="19">
        <v>27.61</v>
      </c>
      <c r="N324" s="19">
        <v>2.61</v>
      </c>
      <c r="O324" s="19">
        <v>146.96</v>
      </c>
      <c r="P324" s="19">
        <v>1450</v>
      </c>
      <c r="Q324" s="19">
        <v>0.86627600000000005</v>
      </c>
      <c r="R324" s="495">
        <v>650458.11210799997</v>
      </c>
      <c r="S324" s="495"/>
      <c r="T324" s="498" t="s">
        <v>415</v>
      </c>
      <c r="U324" s="50" t="s">
        <v>537</v>
      </c>
      <c r="V324" s="18" t="s">
        <v>61</v>
      </c>
      <c r="W324" s="58"/>
      <c r="X324" s="58"/>
      <c r="Y324" s="58"/>
      <c r="Z324" s="510">
        <v>45773</v>
      </c>
    </row>
    <row r="325" spans="2:26" ht="31" x14ac:dyDescent="0.35">
      <c r="B325" s="44"/>
      <c r="C325" s="48" t="s">
        <v>423</v>
      </c>
      <c r="D325" s="44" t="s">
        <v>77</v>
      </c>
      <c r="E325" s="44" t="s">
        <v>74</v>
      </c>
      <c r="F325" s="499" t="s">
        <v>279</v>
      </c>
      <c r="G325" s="44" t="s">
        <v>878</v>
      </c>
      <c r="H325" s="44" t="s">
        <v>901</v>
      </c>
      <c r="I325" s="44"/>
      <c r="J325" s="19">
        <f>M325*8</f>
        <v>251.2</v>
      </c>
      <c r="K325" s="19">
        <f>N325*4.4</f>
        <v>12.716000000000001</v>
      </c>
      <c r="L325" s="19">
        <f>SUBTOTAL(9,J325:K325)</f>
        <v>263.916</v>
      </c>
      <c r="M325" s="19">
        <v>31.4</v>
      </c>
      <c r="N325" s="19">
        <v>2.89</v>
      </c>
      <c r="O325" s="19">
        <v>164.7</v>
      </c>
      <c r="P325" s="19">
        <v>1802</v>
      </c>
      <c r="Q325" s="19">
        <v>0.86627600000000005</v>
      </c>
      <c r="R325" s="495">
        <v>752440.09410799993</v>
      </c>
      <c r="S325" s="495"/>
      <c r="T325" s="498" t="s">
        <v>415</v>
      </c>
      <c r="U325" s="50" t="s">
        <v>537</v>
      </c>
      <c r="V325" s="51" t="s">
        <v>61</v>
      </c>
      <c r="W325" s="58"/>
      <c r="X325" s="58"/>
      <c r="Y325" s="58"/>
      <c r="Z325" s="510">
        <v>45767</v>
      </c>
    </row>
    <row r="326" spans="2:26" ht="31" x14ac:dyDescent="0.35">
      <c r="B326" s="506"/>
      <c r="C326" s="507" t="s">
        <v>424</v>
      </c>
      <c r="D326" s="506" t="s">
        <v>77</v>
      </c>
      <c r="E326" s="506" t="s">
        <v>101</v>
      </c>
      <c r="F326" s="620" t="s">
        <v>279</v>
      </c>
      <c r="G326" s="44" t="s">
        <v>878</v>
      </c>
      <c r="H326" s="44" t="s">
        <v>894</v>
      </c>
      <c r="I326" s="44" t="s">
        <v>878</v>
      </c>
      <c r="J326" s="19">
        <v>214</v>
      </c>
      <c r="K326" s="19">
        <v>12</v>
      </c>
      <c r="L326" s="19">
        <v>226</v>
      </c>
      <c r="M326" s="19">
        <v>26.74</v>
      </c>
      <c r="N326" s="19">
        <v>2.68</v>
      </c>
      <c r="O326" s="19">
        <v>219.54</v>
      </c>
      <c r="P326" s="19">
        <v>2473.94</v>
      </c>
      <c r="Q326" s="19">
        <v>0.86627600000000005</v>
      </c>
      <c r="R326" s="495">
        <v>705045.34674800001</v>
      </c>
      <c r="S326" s="622"/>
      <c r="T326" s="625" t="s">
        <v>415</v>
      </c>
      <c r="U326" s="508" t="s">
        <v>537</v>
      </c>
      <c r="V326" s="509" t="s">
        <v>61</v>
      </c>
      <c r="W326" s="58"/>
      <c r="X326" s="58"/>
      <c r="Y326" s="58"/>
      <c r="Z326" s="511">
        <v>45759</v>
      </c>
    </row>
    <row r="327" spans="2:26" ht="31" x14ac:dyDescent="0.35">
      <c r="B327" s="44"/>
      <c r="C327" s="48" t="s">
        <v>425</v>
      </c>
      <c r="D327" s="44" t="s">
        <v>77</v>
      </c>
      <c r="E327" s="44" t="s">
        <v>101</v>
      </c>
      <c r="F327" s="499" t="s">
        <v>279</v>
      </c>
      <c r="G327" s="44" t="s">
        <v>878</v>
      </c>
      <c r="H327" s="44" t="s">
        <v>894</v>
      </c>
      <c r="I327" s="44" t="s">
        <v>878</v>
      </c>
      <c r="J327" s="19">
        <v>214</v>
      </c>
      <c r="K327" s="19">
        <v>12</v>
      </c>
      <c r="L327" s="19">
        <v>226</v>
      </c>
      <c r="M327" s="19">
        <v>26.74</v>
      </c>
      <c r="N327" s="19">
        <v>2.68</v>
      </c>
      <c r="O327" s="19">
        <v>219.54</v>
      </c>
      <c r="P327" s="19">
        <v>2473.94</v>
      </c>
      <c r="Q327" s="19">
        <v>0.86627600000000005</v>
      </c>
      <c r="R327" s="495">
        <v>705045.34674800001</v>
      </c>
      <c r="S327" s="495"/>
      <c r="T327" s="498" t="s">
        <v>415</v>
      </c>
      <c r="U327" s="50" t="s">
        <v>537</v>
      </c>
      <c r="V327" s="51" t="s">
        <v>61</v>
      </c>
      <c r="W327" s="138"/>
      <c r="X327" s="138"/>
      <c r="Y327" s="138"/>
      <c r="Z327" s="510">
        <v>45763</v>
      </c>
    </row>
    <row r="328" spans="2:26" ht="15.5" x14ac:dyDescent="0.35">
      <c r="B328" s="44">
        <v>19</v>
      </c>
      <c r="C328" s="48" t="s">
        <v>516</v>
      </c>
      <c r="D328" s="44" t="s">
        <v>475</v>
      </c>
      <c r="E328" s="44" t="s">
        <v>101</v>
      </c>
      <c r="F328" s="44" t="s">
        <v>279</v>
      </c>
      <c r="G328" s="44" t="s">
        <v>878</v>
      </c>
      <c r="H328" s="44" t="s">
        <v>894</v>
      </c>
      <c r="I328" s="44"/>
      <c r="J328" s="19">
        <f>M328*8</f>
        <v>605.28</v>
      </c>
      <c r="K328" s="19">
        <f>N328*4.4</f>
        <v>27.984000000000005</v>
      </c>
      <c r="L328" s="19">
        <f>SUBTOTAL(9,J328:K328)</f>
        <v>633.26400000000001</v>
      </c>
      <c r="M328" s="19">
        <v>75.66</v>
      </c>
      <c r="N328" s="19">
        <v>6.36</v>
      </c>
      <c r="O328" s="19">
        <v>493.97</v>
      </c>
      <c r="P328" s="19">
        <v>5327.42</v>
      </c>
      <c r="Q328" s="19">
        <v>2.348757</v>
      </c>
      <c r="R328" s="495">
        <v>1817219.908731</v>
      </c>
      <c r="S328" s="495"/>
      <c r="T328" s="49">
        <v>45822</v>
      </c>
      <c r="U328" s="50" t="s">
        <v>94</v>
      </c>
      <c r="V328" s="51" t="s">
        <v>61</v>
      </c>
      <c r="W328" s="138"/>
      <c r="X328" s="138"/>
      <c r="Y328" s="138"/>
      <c r="Z328" s="510">
        <v>45821</v>
      </c>
    </row>
    <row r="329" spans="2:26" ht="15.5" x14ac:dyDescent="0.35">
      <c r="B329" s="44">
        <v>18</v>
      </c>
      <c r="C329" s="48" t="s">
        <v>508</v>
      </c>
      <c r="D329" s="44" t="s">
        <v>79</v>
      </c>
      <c r="E329" s="44" t="s">
        <v>101</v>
      </c>
      <c r="F329" s="44" t="s">
        <v>279</v>
      </c>
      <c r="G329" s="44" t="s">
        <v>878</v>
      </c>
      <c r="H329" s="44" t="s">
        <v>894</v>
      </c>
      <c r="I329" s="44"/>
      <c r="J329" s="19">
        <v>193</v>
      </c>
      <c r="K329" s="19">
        <v>11</v>
      </c>
      <c r="L329" s="19">
        <v>204</v>
      </c>
      <c r="M329" s="19">
        <v>24.04</v>
      </c>
      <c r="N329" s="19">
        <v>2.4500000000000002</v>
      </c>
      <c r="O329" s="19">
        <v>194.78</v>
      </c>
      <c r="P329" s="19">
        <v>1979.14</v>
      </c>
      <c r="Q329" s="19">
        <v>0.86627600000000005</v>
      </c>
      <c r="R329" s="495">
        <v>608271.66794800002</v>
      </c>
      <c r="S329" s="495"/>
      <c r="T329" s="49">
        <v>45822</v>
      </c>
      <c r="U329" s="50" t="s">
        <v>94</v>
      </c>
      <c r="V329" s="51" t="s">
        <v>61</v>
      </c>
      <c r="W329" s="138"/>
      <c r="X329" s="138"/>
      <c r="Y329" s="138"/>
      <c r="Z329" s="510">
        <v>45812</v>
      </c>
    </row>
    <row r="330" spans="2:26" ht="15.5" x14ac:dyDescent="0.35">
      <c r="B330" s="44">
        <v>20</v>
      </c>
      <c r="C330" s="48" t="s">
        <v>518</v>
      </c>
      <c r="D330" s="44" t="s">
        <v>65</v>
      </c>
      <c r="E330" s="44" t="s">
        <v>74</v>
      </c>
      <c r="F330" s="44" t="s">
        <v>279</v>
      </c>
      <c r="G330" s="44" t="s">
        <v>878</v>
      </c>
      <c r="H330" s="44" t="s">
        <v>901</v>
      </c>
      <c r="I330" s="44"/>
      <c r="J330" s="19">
        <v>221</v>
      </c>
      <c r="K330" s="19">
        <v>12</v>
      </c>
      <c r="L330" s="19">
        <v>233</v>
      </c>
      <c r="M330" s="19">
        <v>27.61</v>
      </c>
      <c r="N330" s="19">
        <v>2.61</v>
      </c>
      <c r="O330" s="19">
        <v>146.96</v>
      </c>
      <c r="P330" s="19">
        <v>1450</v>
      </c>
      <c r="Q330" s="19">
        <v>0.86627600000000005</v>
      </c>
      <c r="R330" s="495">
        <v>650458.11210799997</v>
      </c>
      <c r="S330" s="495"/>
      <c r="T330" s="49">
        <v>45822</v>
      </c>
      <c r="U330" s="50" t="s">
        <v>94</v>
      </c>
      <c r="V330" s="51" t="s">
        <v>61</v>
      </c>
      <c r="W330" s="138"/>
      <c r="X330" s="138"/>
      <c r="Y330" s="138"/>
      <c r="Z330" s="510">
        <v>45836</v>
      </c>
    </row>
    <row r="331" spans="2:26" ht="31" x14ac:dyDescent="0.35">
      <c r="B331" s="44"/>
      <c r="C331" s="48" t="s">
        <v>476</v>
      </c>
      <c r="D331" s="44" t="s">
        <v>65</v>
      </c>
      <c r="E331" s="44" t="s">
        <v>74</v>
      </c>
      <c r="F331" s="44" t="s">
        <v>279</v>
      </c>
      <c r="G331" s="44" t="s">
        <v>878</v>
      </c>
      <c r="H331" s="44" t="s">
        <v>901</v>
      </c>
      <c r="I331" s="44" t="s">
        <v>878</v>
      </c>
      <c r="J331" s="19">
        <v>221</v>
      </c>
      <c r="K331" s="19">
        <v>12</v>
      </c>
      <c r="L331" s="19">
        <v>233</v>
      </c>
      <c r="M331" s="19">
        <v>27.61</v>
      </c>
      <c r="N331" s="19">
        <v>2.61</v>
      </c>
      <c r="O331" s="19">
        <v>146.96</v>
      </c>
      <c r="P331" s="19">
        <v>1450</v>
      </c>
      <c r="Q331" s="19">
        <v>0.86627600000000005</v>
      </c>
      <c r="R331" s="495">
        <v>650458.11210799997</v>
      </c>
      <c r="S331" s="495"/>
      <c r="T331" s="49">
        <v>45781</v>
      </c>
      <c r="U331" s="50" t="s">
        <v>537</v>
      </c>
      <c r="V331" s="18" t="s">
        <v>61</v>
      </c>
      <c r="W331" s="138"/>
      <c r="X331" s="138"/>
      <c r="Y331" s="138"/>
      <c r="Z331" s="510">
        <v>45787</v>
      </c>
    </row>
    <row r="332" spans="2:26" ht="15.5" x14ac:dyDescent="0.35">
      <c r="B332" s="44">
        <v>17</v>
      </c>
      <c r="C332" s="48" t="s">
        <v>491</v>
      </c>
      <c r="D332" s="44" t="s">
        <v>79</v>
      </c>
      <c r="E332" s="44" t="s">
        <v>74</v>
      </c>
      <c r="F332" s="44" t="s">
        <v>279</v>
      </c>
      <c r="G332" s="44" t="s">
        <v>878</v>
      </c>
      <c r="H332" s="44" t="s">
        <v>901</v>
      </c>
      <c r="I332" s="44"/>
      <c r="J332" s="19">
        <v>221</v>
      </c>
      <c r="K332" s="19">
        <v>12</v>
      </c>
      <c r="L332" s="19">
        <v>233</v>
      </c>
      <c r="M332" s="19">
        <v>27.61</v>
      </c>
      <c r="N332" s="19">
        <v>2.61</v>
      </c>
      <c r="O332" s="19">
        <v>146.96</v>
      </c>
      <c r="P332" s="19">
        <v>1450</v>
      </c>
      <c r="Q332" s="19">
        <v>0.86627600000000005</v>
      </c>
      <c r="R332" s="495">
        <v>650458.11210799997</v>
      </c>
      <c r="S332" s="495"/>
      <c r="T332" s="49">
        <v>45789</v>
      </c>
      <c r="U332" s="50" t="s">
        <v>94</v>
      </c>
      <c r="V332" s="51" t="s">
        <v>61</v>
      </c>
      <c r="W332" s="138"/>
      <c r="X332" s="138"/>
      <c r="Y332" s="138"/>
      <c r="Z332" s="510">
        <v>45800</v>
      </c>
    </row>
    <row r="333" spans="2:26" ht="15.5" x14ac:dyDescent="0.35">
      <c r="B333" s="44">
        <v>16</v>
      </c>
      <c r="C333" s="48" t="s">
        <v>499</v>
      </c>
      <c r="D333" s="44" t="s">
        <v>79</v>
      </c>
      <c r="E333" s="44" t="s">
        <v>101</v>
      </c>
      <c r="F333" s="44" t="s">
        <v>279</v>
      </c>
      <c r="G333" s="44" t="s">
        <v>878</v>
      </c>
      <c r="H333" s="44" t="s">
        <v>894</v>
      </c>
      <c r="I333" s="44"/>
      <c r="J333" s="19">
        <v>193</v>
      </c>
      <c r="K333" s="19">
        <v>11</v>
      </c>
      <c r="L333" s="19">
        <v>204</v>
      </c>
      <c r="M333" s="19">
        <v>24.04</v>
      </c>
      <c r="N333" s="19">
        <v>2.4500000000000002</v>
      </c>
      <c r="O333" s="19">
        <v>194.78</v>
      </c>
      <c r="P333" s="19">
        <v>1979.14</v>
      </c>
      <c r="Q333" s="19">
        <v>0.86627600000000005</v>
      </c>
      <c r="R333" s="495">
        <v>608271.66794800002</v>
      </c>
      <c r="S333" s="495"/>
      <c r="T333" s="49">
        <v>45790</v>
      </c>
      <c r="U333" s="50" t="s">
        <v>94</v>
      </c>
      <c r="V333" s="51" t="s">
        <v>61</v>
      </c>
      <c r="W333" s="138"/>
      <c r="X333" s="138"/>
      <c r="Y333" s="138"/>
      <c r="Z333" s="510">
        <v>45806</v>
      </c>
    </row>
    <row r="334" spans="2:26" ht="25" customHeight="1" x14ac:dyDescent="0.35">
      <c r="B334" s="43"/>
      <c r="C334" s="551" t="s">
        <v>727</v>
      </c>
      <c r="D334" s="43" t="s">
        <v>126</v>
      </c>
      <c r="E334" s="43" t="s">
        <v>91</v>
      </c>
      <c r="F334" s="44" t="s">
        <v>279</v>
      </c>
      <c r="G334" s="43" t="s">
        <v>878</v>
      </c>
      <c r="H334" s="43" t="s">
        <v>894</v>
      </c>
      <c r="I334" s="43"/>
      <c r="J334" s="45"/>
      <c r="K334" s="45"/>
      <c r="L334" s="45"/>
      <c r="M334" s="45"/>
      <c r="N334" s="45"/>
      <c r="O334" s="45"/>
      <c r="P334" s="45"/>
      <c r="Q334" s="45"/>
      <c r="R334" s="514"/>
      <c r="S334" s="514"/>
      <c r="T334" s="49">
        <v>46036</v>
      </c>
      <c r="U334" s="50" t="s">
        <v>94</v>
      </c>
      <c r="V334" s="51" t="s">
        <v>61</v>
      </c>
      <c r="W334" s="58"/>
      <c r="X334" s="58"/>
      <c r="Y334" s="58"/>
      <c r="Z334" s="138">
        <v>46044</v>
      </c>
    </row>
    <row r="335" spans="2:26" ht="25" customHeight="1" x14ac:dyDescent="0.35">
      <c r="B335" s="43"/>
      <c r="C335" s="551" t="s">
        <v>728</v>
      </c>
      <c r="D335" s="43" t="s">
        <v>203</v>
      </c>
      <c r="E335" s="43" t="s">
        <v>58</v>
      </c>
      <c r="F335" s="43" t="s">
        <v>279</v>
      </c>
      <c r="G335" s="43"/>
      <c r="H335" s="43"/>
      <c r="I335" s="43"/>
      <c r="J335" s="19">
        <f>M335*8</f>
        <v>644.24</v>
      </c>
      <c r="K335" s="19">
        <f>N335*4.4</f>
        <v>32.736000000000004</v>
      </c>
      <c r="L335" s="19">
        <f>SUM(J335:K335)</f>
        <v>676.976</v>
      </c>
      <c r="M335" s="45">
        <v>80.53</v>
      </c>
      <c r="N335" s="45">
        <v>7.44</v>
      </c>
      <c r="O335" s="45">
        <v>459.56</v>
      </c>
      <c r="P335" s="45">
        <v>4404</v>
      </c>
      <c r="Q335" s="61">
        <v>1.768</v>
      </c>
      <c r="R335" s="514"/>
      <c r="S335" s="514"/>
      <c r="T335" s="49">
        <v>46005</v>
      </c>
      <c r="U335" s="50" t="s">
        <v>94</v>
      </c>
      <c r="V335" s="51" t="s">
        <v>61</v>
      </c>
      <c r="W335" s="58"/>
      <c r="X335" s="58"/>
      <c r="Y335" s="58"/>
      <c r="Z335" s="138">
        <v>46021</v>
      </c>
    </row>
    <row r="336" spans="2:26" ht="25" customHeight="1" x14ac:dyDescent="0.35">
      <c r="B336" s="43"/>
      <c r="C336" s="48" t="s">
        <v>729</v>
      </c>
      <c r="D336" s="44" t="s">
        <v>65</v>
      </c>
      <c r="E336" s="43" t="s">
        <v>91</v>
      </c>
      <c r="F336" s="44" t="s">
        <v>279</v>
      </c>
      <c r="G336" s="43"/>
      <c r="H336" s="43"/>
      <c r="I336" s="43"/>
      <c r="J336" s="19">
        <f>M336*8</f>
        <v>315.83999999999997</v>
      </c>
      <c r="K336" s="19">
        <f>N336*4.4</f>
        <v>19.624000000000002</v>
      </c>
      <c r="L336" s="19">
        <f>SUM(J336:K336)</f>
        <v>335.464</v>
      </c>
      <c r="M336" s="45">
        <v>39.479999999999997</v>
      </c>
      <c r="N336" s="45">
        <v>4.46</v>
      </c>
      <c r="O336" s="45">
        <v>352.81</v>
      </c>
      <c r="P336" s="45">
        <v>2945.01</v>
      </c>
      <c r="Q336" s="61">
        <v>0.86599999999999999</v>
      </c>
      <c r="R336" s="514"/>
      <c r="S336" s="514"/>
      <c r="T336" s="49">
        <v>46005</v>
      </c>
      <c r="U336" s="50" t="s">
        <v>94</v>
      </c>
      <c r="V336" s="51" t="s">
        <v>61</v>
      </c>
      <c r="W336" s="58"/>
      <c r="X336" s="58"/>
      <c r="Y336" s="58"/>
      <c r="Z336" s="138">
        <v>46006</v>
      </c>
    </row>
    <row r="337" spans="2:26" ht="25" customHeight="1" x14ac:dyDescent="0.35">
      <c r="B337" s="43">
        <v>24</v>
      </c>
      <c r="C337" s="48" t="s">
        <v>730</v>
      </c>
      <c r="D337" s="44" t="s">
        <v>65</v>
      </c>
      <c r="E337" s="44" t="s">
        <v>58</v>
      </c>
      <c r="F337" s="44" t="s">
        <v>279</v>
      </c>
      <c r="G337" s="19"/>
      <c r="H337" s="19"/>
      <c r="I337" s="19"/>
      <c r="J337" s="19">
        <f>M337*8</f>
        <v>332.32</v>
      </c>
      <c r="K337" s="19">
        <f>N337*4.4</f>
        <v>18.612000000000002</v>
      </c>
      <c r="L337" s="19">
        <f>SUM(J337:K337)</f>
        <v>350.93200000000002</v>
      </c>
      <c r="M337" s="19">
        <v>41.54</v>
      </c>
      <c r="N337" s="19">
        <v>4.2300000000000004</v>
      </c>
      <c r="O337" s="19">
        <v>250.46</v>
      </c>
      <c r="P337" s="19">
        <v>1909</v>
      </c>
      <c r="Q337" s="19">
        <v>0.86627600000000005</v>
      </c>
      <c r="R337" s="19"/>
      <c r="S337" s="19"/>
      <c r="T337" s="49">
        <v>45975</v>
      </c>
      <c r="U337" s="52" t="s">
        <v>94</v>
      </c>
      <c r="V337" s="51" t="s">
        <v>61</v>
      </c>
      <c r="W337" s="58"/>
      <c r="X337" s="58"/>
      <c r="Y337" s="58"/>
      <c r="Z337" s="138">
        <v>45987</v>
      </c>
    </row>
    <row r="338" spans="2:26" ht="25" customHeight="1" x14ac:dyDescent="0.35">
      <c r="B338" s="44"/>
      <c r="C338" s="48" t="s">
        <v>447</v>
      </c>
      <c r="D338" s="44" t="s">
        <v>65</v>
      </c>
      <c r="E338" s="44" t="s">
        <v>74</v>
      </c>
      <c r="F338" s="44" t="s">
        <v>279</v>
      </c>
      <c r="G338" s="44" t="s">
        <v>878</v>
      </c>
      <c r="H338" s="44" t="s">
        <v>901</v>
      </c>
      <c r="I338" s="44" t="s">
        <v>878</v>
      </c>
      <c r="J338" s="19">
        <v>221</v>
      </c>
      <c r="K338" s="19">
        <v>12</v>
      </c>
      <c r="L338" s="19">
        <v>233</v>
      </c>
      <c r="M338" s="19">
        <v>27.61</v>
      </c>
      <c r="N338" s="19">
        <v>2.61</v>
      </c>
      <c r="O338" s="19">
        <v>146.96</v>
      </c>
      <c r="P338" s="19">
        <v>1450</v>
      </c>
      <c r="Q338" s="19">
        <v>0.86627600000000005</v>
      </c>
      <c r="R338" s="495">
        <v>650458.11210799997</v>
      </c>
      <c r="S338" s="495"/>
      <c r="T338" s="498" t="s">
        <v>415</v>
      </c>
      <c r="U338" s="50" t="s">
        <v>449</v>
      </c>
      <c r="V338" s="51" t="s">
        <v>61</v>
      </c>
      <c r="W338" s="58"/>
      <c r="X338" s="58"/>
      <c r="Y338" s="58"/>
      <c r="Z338" s="510">
        <v>45773</v>
      </c>
    </row>
    <row r="339" spans="2:26" ht="25" customHeight="1" x14ac:dyDescent="0.35">
      <c r="B339" s="44"/>
      <c r="C339" s="48" t="s">
        <v>448</v>
      </c>
      <c r="D339" s="44" t="s">
        <v>79</v>
      </c>
      <c r="E339" s="44" t="s">
        <v>74</v>
      </c>
      <c r="F339" s="44" t="s">
        <v>279</v>
      </c>
      <c r="G339" s="44" t="s">
        <v>878</v>
      </c>
      <c r="H339" s="44" t="s">
        <v>901</v>
      </c>
      <c r="I339" s="44" t="s">
        <v>878</v>
      </c>
      <c r="J339" s="19">
        <v>221</v>
      </c>
      <c r="K339" s="19">
        <v>12</v>
      </c>
      <c r="L339" s="19">
        <v>233</v>
      </c>
      <c r="M339" s="19">
        <v>27.61</v>
      </c>
      <c r="N339" s="19">
        <v>2.61</v>
      </c>
      <c r="O339" s="19">
        <v>146.96</v>
      </c>
      <c r="P339" s="19">
        <v>1450</v>
      </c>
      <c r="Q339" s="19">
        <v>0.86627600000000005</v>
      </c>
      <c r="R339" s="495">
        <v>650458.11210799997</v>
      </c>
      <c r="S339" s="495"/>
      <c r="T339" s="498" t="s">
        <v>415</v>
      </c>
      <c r="U339" s="50" t="s">
        <v>449</v>
      </c>
      <c r="V339" s="51" t="s">
        <v>61</v>
      </c>
      <c r="W339" s="58"/>
      <c r="X339" s="58"/>
      <c r="Y339" s="58"/>
      <c r="Z339" s="510">
        <v>45771</v>
      </c>
    </row>
    <row r="340" spans="2:26" ht="25" customHeight="1" x14ac:dyDescent="0.35">
      <c r="B340" s="44"/>
      <c r="C340" s="48" t="s">
        <v>466</v>
      </c>
      <c r="D340" s="44" t="s">
        <v>475</v>
      </c>
      <c r="E340" s="44" t="s">
        <v>74</v>
      </c>
      <c r="F340" s="44" t="s">
        <v>279</v>
      </c>
      <c r="G340" s="44" t="s">
        <v>878</v>
      </c>
      <c r="H340" s="44" t="s">
        <v>901</v>
      </c>
      <c r="I340" s="44" t="s">
        <v>878</v>
      </c>
      <c r="J340" s="19">
        <f>M340*8</f>
        <v>614.16</v>
      </c>
      <c r="K340" s="19">
        <f>N340*4.4</f>
        <v>27.984000000000005</v>
      </c>
      <c r="L340" s="19">
        <f>SUM(J340:K340)</f>
        <v>642.14400000000001</v>
      </c>
      <c r="M340" s="19">
        <v>76.77</v>
      </c>
      <c r="N340" s="19">
        <v>6.36</v>
      </c>
      <c r="O340" s="19">
        <v>388.74</v>
      </c>
      <c r="P340" s="19">
        <v>3855</v>
      </c>
      <c r="Q340" s="19">
        <v>2.348757</v>
      </c>
      <c r="R340" s="495">
        <v>1765261</v>
      </c>
      <c r="S340" s="495"/>
      <c r="T340" s="49">
        <v>45778</v>
      </c>
      <c r="U340" s="50" t="s">
        <v>449</v>
      </c>
      <c r="V340" s="18" t="s">
        <v>61</v>
      </c>
      <c r="W340" s="58"/>
      <c r="X340" s="58"/>
      <c r="Y340" s="58"/>
      <c r="Z340" s="510">
        <v>45781</v>
      </c>
    </row>
    <row r="341" spans="2:26" ht="25" customHeight="1" x14ac:dyDescent="0.35">
      <c r="B341" s="44"/>
      <c r="C341" s="48" t="s">
        <v>459</v>
      </c>
      <c r="D341" s="44" t="s">
        <v>77</v>
      </c>
      <c r="E341" s="44" t="s">
        <v>74</v>
      </c>
      <c r="F341" s="44" t="s">
        <v>279</v>
      </c>
      <c r="G341" s="44" t="s">
        <v>878</v>
      </c>
      <c r="H341" s="44" t="s">
        <v>901</v>
      </c>
      <c r="I341" s="44" t="s">
        <v>878</v>
      </c>
      <c r="J341" s="19">
        <f>M341*8</f>
        <v>251.2</v>
      </c>
      <c r="K341" s="19">
        <f>N341*4.4</f>
        <v>12.716000000000001</v>
      </c>
      <c r="L341" s="19">
        <f>SUBTOTAL(9,J341:K341)</f>
        <v>263.916</v>
      </c>
      <c r="M341" s="19">
        <v>31.4</v>
      </c>
      <c r="N341" s="19">
        <v>2.89</v>
      </c>
      <c r="O341" s="19">
        <v>164.7</v>
      </c>
      <c r="P341" s="19">
        <v>1802</v>
      </c>
      <c r="Q341" s="19">
        <v>0.86627600000000005</v>
      </c>
      <c r="R341" s="495">
        <v>752440.09410799993</v>
      </c>
      <c r="S341" s="495"/>
      <c r="T341" s="498" t="s">
        <v>415</v>
      </c>
      <c r="U341" s="50" t="s">
        <v>449</v>
      </c>
      <c r="V341" s="51" t="s">
        <v>61</v>
      </c>
      <c r="W341" s="58"/>
      <c r="X341" s="58"/>
      <c r="Y341" s="58"/>
      <c r="Z341" s="510">
        <v>45777</v>
      </c>
    </row>
    <row r="342" spans="2:26" ht="25" customHeight="1" x14ac:dyDescent="0.35">
      <c r="B342" s="44"/>
      <c r="C342" s="48" t="s">
        <v>460</v>
      </c>
      <c r="D342" s="44" t="s">
        <v>77</v>
      </c>
      <c r="E342" s="44" t="s">
        <v>74</v>
      </c>
      <c r="F342" s="44" t="s">
        <v>279</v>
      </c>
      <c r="G342" s="44" t="s">
        <v>878</v>
      </c>
      <c r="H342" s="44" t="s">
        <v>901</v>
      </c>
      <c r="I342" s="44" t="s">
        <v>878</v>
      </c>
      <c r="J342" s="19">
        <f>M342*8</f>
        <v>251.2</v>
      </c>
      <c r="K342" s="19">
        <f>N342*4.4</f>
        <v>12.716000000000001</v>
      </c>
      <c r="L342" s="19">
        <f>SUBTOTAL(9,J342:K342)</f>
        <v>263.916</v>
      </c>
      <c r="M342" s="19">
        <v>31.4</v>
      </c>
      <c r="N342" s="19">
        <v>2.89</v>
      </c>
      <c r="O342" s="19">
        <v>164.7</v>
      </c>
      <c r="P342" s="19">
        <v>1802</v>
      </c>
      <c r="Q342" s="19">
        <v>0.86627600000000005</v>
      </c>
      <c r="R342" s="495">
        <v>752440.09410799993</v>
      </c>
      <c r="S342" s="495"/>
      <c r="T342" s="49">
        <v>45780</v>
      </c>
      <c r="U342" s="50" t="s">
        <v>449</v>
      </c>
      <c r="V342" s="51" t="s">
        <v>61</v>
      </c>
      <c r="W342" s="58"/>
      <c r="X342" s="58"/>
      <c r="Y342" s="58"/>
      <c r="Z342" s="510">
        <v>45783</v>
      </c>
    </row>
    <row r="343" spans="2:26" ht="25" customHeight="1" x14ac:dyDescent="0.35">
      <c r="B343" s="44"/>
      <c r="C343" s="48" t="s">
        <v>477</v>
      </c>
      <c r="D343" s="44" t="s">
        <v>65</v>
      </c>
      <c r="E343" s="44" t="s">
        <v>101</v>
      </c>
      <c r="F343" s="44" t="s">
        <v>279</v>
      </c>
      <c r="G343" s="44" t="s">
        <v>878</v>
      </c>
      <c r="H343" s="44" t="s">
        <v>894</v>
      </c>
      <c r="I343" s="44"/>
      <c r="J343" s="19">
        <v>193</v>
      </c>
      <c r="K343" s="19">
        <v>11</v>
      </c>
      <c r="L343" s="19">
        <v>204</v>
      </c>
      <c r="M343" s="19">
        <v>24.04</v>
      </c>
      <c r="N343" s="19">
        <v>2.4500000000000002</v>
      </c>
      <c r="O343" s="19">
        <v>194.78</v>
      </c>
      <c r="P343" s="19">
        <v>1979.14</v>
      </c>
      <c r="Q343" s="19">
        <v>0.86627600000000005</v>
      </c>
      <c r="R343" s="495">
        <v>608271.66794800002</v>
      </c>
      <c r="S343" s="495"/>
      <c r="T343" s="49">
        <v>45781</v>
      </c>
      <c r="U343" s="50" t="s">
        <v>449</v>
      </c>
      <c r="V343" s="18" t="s">
        <v>61</v>
      </c>
      <c r="W343" s="58"/>
      <c r="X343" s="58"/>
      <c r="Y343" s="58"/>
      <c r="Z343" s="510">
        <v>45787</v>
      </c>
    </row>
    <row r="344" spans="2:26" ht="25" customHeight="1" x14ac:dyDescent="0.35">
      <c r="B344" s="44"/>
      <c r="C344" s="48" t="s">
        <v>481</v>
      </c>
      <c r="D344" s="44" t="s">
        <v>126</v>
      </c>
      <c r="E344" s="44" t="s">
        <v>74</v>
      </c>
      <c r="F344" s="44" t="s">
        <v>279</v>
      </c>
      <c r="G344" s="44" t="s">
        <v>878</v>
      </c>
      <c r="H344" s="44" t="s">
        <v>901</v>
      </c>
      <c r="I344" s="44" t="s">
        <v>878</v>
      </c>
      <c r="J344" s="19">
        <v>562</v>
      </c>
      <c r="K344" s="19">
        <v>26</v>
      </c>
      <c r="L344" s="19">
        <v>588</v>
      </c>
      <c r="M344" s="19">
        <v>70.22</v>
      </c>
      <c r="N344" s="19">
        <v>5.81</v>
      </c>
      <c r="O344" s="19">
        <v>352.73</v>
      </c>
      <c r="P344" s="19">
        <v>3400</v>
      </c>
      <c r="Q344" s="19">
        <v>1.7680549999999999</v>
      </c>
      <c r="R344" s="495">
        <v>1595805.5120649999</v>
      </c>
      <c r="S344" s="495"/>
      <c r="T344" s="49">
        <v>45787</v>
      </c>
      <c r="U344" s="50" t="s">
        <v>449</v>
      </c>
      <c r="V344" s="51" t="s">
        <v>61</v>
      </c>
      <c r="W344" s="58"/>
      <c r="X344" s="58"/>
      <c r="Y344" s="58"/>
      <c r="Z344" s="510">
        <v>46157</v>
      </c>
    </row>
    <row r="345" spans="2:26" ht="25" customHeight="1" x14ac:dyDescent="0.35">
      <c r="B345" s="44"/>
      <c r="C345" s="48" t="s">
        <v>484</v>
      </c>
      <c r="D345" s="44" t="s">
        <v>77</v>
      </c>
      <c r="E345" s="44" t="s">
        <v>74</v>
      </c>
      <c r="F345" s="44" t="s">
        <v>279</v>
      </c>
      <c r="G345" s="44" t="s">
        <v>878</v>
      </c>
      <c r="H345" s="44" t="s">
        <v>901</v>
      </c>
      <c r="I345" s="44" t="s">
        <v>878</v>
      </c>
      <c r="J345" s="19">
        <f>M345*8</f>
        <v>251.2</v>
      </c>
      <c r="K345" s="19">
        <f>N345*4.4</f>
        <v>12.716000000000001</v>
      </c>
      <c r="L345" s="19">
        <f>SUBTOTAL(9,J345:K345)</f>
        <v>263.916</v>
      </c>
      <c r="M345" s="19">
        <v>31.4</v>
      </c>
      <c r="N345" s="19">
        <v>2.89</v>
      </c>
      <c r="O345" s="19">
        <v>164.7</v>
      </c>
      <c r="P345" s="19">
        <v>1802</v>
      </c>
      <c r="Q345" s="19">
        <v>0.86627600000000005</v>
      </c>
      <c r="R345" s="495">
        <v>752440.09410799993</v>
      </c>
      <c r="S345" s="495"/>
      <c r="T345" s="49">
        <v>45789</v>
      </c>
      <c r="U345" s="50" t="s">
        <v>449</v>
      </c>
      <c r="V345" s="51" t="s">
        <v>61</v>
      </c>
      <c r="W345" s="58"/>
      <c r="X345" s="58"/>
      <c r="Y345" s="58"/>
      <c r="Z345" s="510">
        <v>45794</v>
      </c>
    </row>
    <row r="346" spans="2:26" ht="25" customHeight="1" x14ac:dyDescent="0.35">
      <c r="B346" s="44"/>
      <c r="C346" s="48" t="s">
        <v>487</v>
      </c>
      <c r="D346" s="44" t="s">
        <v>65</v>
      </c>
      <c r="E346" s="44" t="s">
        <v>74</v>
      </c>
      <c r="F346" s="44" t="s">
        <v>279</v>
      </c>
      <c r="G346" s="44" t="s">
        <v>878</v>
      </c>
      <c r="H346" s="44" t="s">
        <v>901</v>
      </c>
      <c r="I346" s="44"/>
      <c r="J346" s="19">
        <v>221</v>
      </c>
      <c r="K346" s="19">
        <v>12</v>
      </c>
      <c r="L346" s="19">
        <v>233</v>
      </c>
      <c r="M346" s="19">
        <v>27.61</v>
      </c>
      <c r="N346" s="19">
        <v>2.61</v>
      </c>
      <c r="O346" s="19">
        <v>146.96</v>
      </c>
      <c r="P346" s="19">
        <v>1450</v>
      </c>
      <c r="Q346" s="19">
        <v>0.86627600000000005</v>
      </c>
      <c r="R346" s="495">
        <v>650458.11210799997</v>
      </c>
      <c r="S346" s="495"/>
      <c r="T346" s="49">
        <v>45789</v>
      </c>
      <c r="U346" s="50" t="s">
        <v>449</v>
      </c>
      <c r="V346" s="51" t="s">
        <v>61</v>
      </c>
      <c r="W346" s="58"/>
      <c r="X346" s="58"/>
      <c r="Y346" s="58"/>
      <c r="Z346" s="510">
        <v>45798</v>
      </c>
    </row>
    <row r="347" spans="2:26" ht="25" customHeight="1" x14ac:dyDescent="0.35">
      <c r="B347" s="506"/>
      <c r="C347" s="507" t="s">
        <v>492</v>
      </c>
      <c r="D347" s="506" t="s">
        <v>65</v>
      </c>
      <c r="E347" s="506" t="s">
        <v>101</v>
      </c>
      <c r="F347" s="506" t="s">
        <v>279</v>
      </c>
      <c r="G347" s="44" t="s">
        <v>878</v>
      </c>
      <c r="H347" s="44" t="s">
        <v>894</v>
      </c>
      <c r="I347" s="44"/>
      <c r="J347" s="19">
        <v>193</v>
      </c>
      <c r="K347" s="19">
        <v>11</v>
      </c>
      <c r="L347" s="19">
        <v>204</v>
      </c>
      <c r="M347" s="19">
        <v>24.04</v>
      </c>
      <c r="N347" s="19">
        <v>2.4500000000000002</v>
      </c>
      <c r="O347" s="19">
        <v>194.78</v>
      </c>
      <c r="P347" s="19">
        <v>1979.14</v>
      </c>
      <c r="Q347" s="19">
        <v>0.86627600000000005</v>
      </c>
      <c r="R347" s="495">
        <v>608271.66794800002</v>
      </c>
      <c r="S347" s="622"/>
      <c r="T347" s="212">
        <v>45789</v>
      </c>
      <c r="U347" s="508" t="s">
        <v>449</v>
      </c>
      <c r="V347" s="509" t="s">
        <v>61</v>
      </c>
      <c r="W347" s="58"/>
      <c r="X347" s="58"/>
      <c r="Y347" s="58"/>
      <c r="Z347" s="511">
        <v>45800</v>
      </c>
    </row>
    <row r="348" spans="2:26" ht="28.5" customHeight="1" x14ac:dyDescent="0.35">
      <c r="B348" s="44"/>
      <c r="C348" s="48" t="s">
        <v>497</v>
      </c>
      <c r="D348" s="44" t="s">
        <v>77</v>
      </c>
      <c r="E348" s="44" t="s">
        <v>101</v>
      </c>
      <c r="F348" s="44" t="s">
        <v>279</v>
      </c>
      <c r="G348" s="44" t="s">
        <v>878</v>
      </c>
      <c r="H348" s="44" t="s">
        <v>894</v>
      </c>
      <c r="I348" s="44"/>
      <c r="J348" s="19">
        <v>214</v>
      </c>
      <c r="K348" s="19">
        <v>12</v>
      </c>
      <c r="L348" s="19">
        <v>226</v>
      </c>
      <c r="M348" s="19">
        <v>26.74</v>
      </c>
      <c r="N348" s="19">
        <v>2.68</v>
      </c>
      <c r="O348" s="19">
        <v>219.54</v>
      </c>
      <c r="P348" s="19">
        <v>2473.94</v>
      </c>
      <c r="Q348" s="19">
        <v>0.86627600000000005</v>
      </c>
      <c r="R348" s="495">
        <v>705045.34674800001</v>
      </c>
      <c r="S348" s="495"/>
      <c r="T348" s="49">
        <v>45789</v>
      </c>
      <c r="U348" s="50" t="s">
        <v>449</v>
      </c>
      <c r="V348" s="51" t="s">
        <v>61</v>
      </c>
      <c r="W348" s="138"/>
      <c r="X348" s="138"/>
      <c r="Y348" s="138"/>
      <c r="Z348" s="510">
        <v>45804</v>
      </c>
    </row>
    <row r="349" spans="2:26" ht="15.5" x14ac:dyDescent="0.35">
      <c r="B349" s="44"/>
      <c r="C349" s="48" t="s">
        <v>500</v>
      </c>
      <c r="D349" s="44" t="s">
        <v>79</v>
      </c>
      <c r="E349" s="44" t="s">
        <v>101</v>
      </c>
      <c r="F349" s="44" t="s">
        <v>279</v>
      </c>
      <c r="G349" s="44" t="s">
        <v>878</v>
      </c>
      <c r="H349" s="44" t="s">
        <v>894</v>
      </c>
      <c r="I349" s="44"/>
      <c r="J349" s="19">
        <v>193</v>
      </c>
      <c r="K349" s="19">
        <v>11</v>
      </c>
      <c r="L349" s="19">
        <v>204</v>
      </c>
      <c r="M349" s="19">
        <v>24.04</v>
      </c>
      <c r="N349" s="19">
        <v>2.4500000000000002</v>
      </c>
      <c r="O349" s="19">
        <v>194.78</v>
      </c>
      <c r="P349" s="19">
        <v>1979.14</v>
      </c>
      <c r="Q349" s="19">
        <v>0.86627600000000005</v>
      </c>
      <c r="R349" s="495">
        <v>608271.66794800002</v>
      </c>
      <c r="S349" s="495"/>
      <c r="T349" s="49">
        <v>45789</v>
      </c>
      <c r="U349" s="50" t="s">
        <v>449</v>
      </c>
      <c r="V349" s="51" t="s">
        <v>61</v>
      </c>
      <c r="W349" s="138"/>
      <c r="X349" s="138"/>
      <c r="Y349" s="138"/>
      <c r="Z349" s="510">
        <v>45806</v>
      </c>
    </row>
    <row r="350" spans="2:26" ht="15.5" x14ac:dyDescent="0.35">
      <c r="B350" s="44"/>
      <c r="C350" s="48" t="s">
        <v>503</v>
      </c>
      <c r="D350" s="44" t="s">
        <v>79</v>
      </c>
      <c r="E350" s="44" t="s">
        <v>101</v>
      </c>
      <c r="F350" s="44" t="s">
        <v>279</v>
      </c>
      <c r="G350" s="44" t="s">
        <v>878</v>
      </c>
      <c r="H350" s="44" t="s">
        <v>894</v>
      </c>
      <c r="I350" s="44" t="s">
        <v>878</v>
      </c>
      <c r="J350" s="19">
        <v>193</v>
      </c>
      <c r="K350" s="19">
        <v>11</v>
      </c>
      <c r="L350" s="19">
        <v>204</v>
      </c>
      <c r="M350" s="19">
        <v>24.04</v>
      </c>
      <c r="N350" s="19">
        <v>2.4500000000000002</v>
      </c>
      <c r="O350" s="19">
        <v>194.78</v>
      </c>
      <c r="P350" s="19">
        <v>1979.14</v>
      </c>
      <c r="Q350" s="19">
        <v>0.86627600000000005</v>
      </c>
      <c r="R350" s="495">
        <v>608271.66794800002</v>
      </c>
      <c r="S350" s="495"/>
      <c r="T350" s="49">
        <v>45791</v>
      </c>
      <c r="U350" s="50" t="s">
        <v>449</v>
      </c>
      <c r="V350" s="51" t="s">
        <v>61</v>
      </c>
      <c r="W350" s="138"/>
      <c r="X350" s="138"/>
      <c r="Y350" s="138"/>
      <c r="Z350" s="510">
        <v>45808</v>
      </c>
    </row>
    <row r="351" spans="2:26" ht="15.5" x14ac:dyDescent="0.35">
      <c r="B351" s="44"/>
      <c r="C351" s="48" t="s">
        <v>507</v>
      </c>
      <c r="D351" s="44" t="s">
        <v>65</v>
      </c>
      <c r="E351" s="44" t="s">
        <v>101</v>
      </c>
      <c r="F351" s="44" t="s">
        <v>279</v>
      </c>
      <c r="G351" s="44" t="s">
        <v>878</v>
      </c>
      <c r="H351" s="44" t="s">
        <v>894</v>
      </c>
      <c r="I351" s="44" t="s">
        <v>878</v>
      </c>
      <c r="J351" s="19">
        <v>193</v>
      </c>
      <c r="K351" s="19">
        <v>11</v>
      </c>
      <c r="L351" s="19">
        <v>204</v>
      </c>
      <c r="M351" s="19">
        <v>24.04</v>
      </c>
      <c r="N351" s="19">
        <v>2.4500000000000002</v>
      </c>
      <c r="O351" s="19">
        <v>194.78</v>
      </c>
      <c r="P351" s="19">
        <v>1979.14</v>
      </c>
      <c r="Q351" s="19">
        <v>0.86627600000000005</v>
      </c>
      <c r="R351" s="495">
        <v>608271.66794800002</v>
      </c>
      <c r="S351" s="495"/>
      <c r="T351" s="49">
        <v>45822</v>
      </c>
      <c r="U351" s="50" t="s">
        <v>449</v>
      </c>
      <c r="V351" s="51" t="s">
        <v>61</v>
      </c>
      <c r="W351" s="138"/>
      <c r="X351" s="138"/>
      <c r="Y351" s="138"/>
      <c r="Z351" s="510">
        <v>45811</v>
      </c>
    </row>
    <row r="352" spans="2:26" ht="28.5" customHeight="1" x14ac:dyDescent="0.35">
      <c r="B352" s="44"/>
      <c r="C352" s="48" t="s">
        <v>495</v>
      </c>
      <c r="D352" s="44" t="s">
        <v>65</v>
      </c>
      <c r="E352" s="44" t="s">
        <v>101</v>
      </c>
      <c r="F352" s="44" t="s">
        <v>279</v>
      </c>
      <c r="G352" s="44" t="s">
        <v>878</v>
      </c>
      <c r="H352" s="44" t="s">
        <v>894</v>
      </c>
      <c r="I352" s="44"/>
      <c r="J352" s="19">
        <v>193</v>
      </c>
      <c r="K352" s="19">
        <v>11</v>
      </c>
      <c r="L352" s="19">
        <v>204</v>
      </c>
      <c r="M352" s="19">
        <v>24.04</v>
      </c>
      <c r="N352" s="19">
        <v>2.4500000000000002</v>
      </c>
      <c r="O352" s="19">
        <v>194.78</v>
      </c>
      <c r="P352" s="19">
        <v>1979.14</v>
      </c>
      <c r="Q352" s="19">
        <v>0.86627600000000005</v>
      </c>
      <c r="R352" s="495">
        <v>608271.66794800002</v>
      </c>
      <c r="S352" s="495"/>
      <c r="T352" s="49">
        <v>45789</v>
      </c>
      <c r="U352" s="50" t="s">
        <v>97</v>
      </c>
      <c r="V352" s="51" t="s">
        <v>61</v>
      </c>
      <c r="W352" s="138">
        <v>45802</v>
      </c>
      <c r="X352" s="138"/>
      <c r="Y352" s="138"/>
      <c r="Z352" s="510">
        <v>45802</v>
      </c>
    </row>
    <row r="353" spans="2:26" ht="15.5" x14ac:dyDescent="0.35">
      <c r="B353" s="44"/>
      <c r="C353" s="48" t="s">
        <v>482</v>
      </c>
      <c r="D353" s="44" t="s">
        <v>126</v>
      </c>
      <c r="E353" s="44" t="s">
        <v>101</v>
      </c>
      <c r="F353" s="44" t="s">
        <v>279</v>
      </c>
      <c r="G353" s="44" t="s">
        <v>878</v>
      </c>
      <c r="H353" s="44" t="s">
        <v>894</v>
      </c>
      <c r="I353" s="44" t="s">
        <v>878</v>
      </c>
      <c r="J353" s="19">
        <v>565</v>
      </c>
      <c r="K353" s="19">
        <v>26</v>
      </c>
      <c r="L353" s="19">
        <v>591</v>
      </c>
      <c r="M353" s="19">
        <v>70.56</v>
      </c>
      <c r="N353" s="19">
        <v>5.83</v>
      </c>
      <c r="O353" s="19">
        <v>454.86</v>
      </c>
      <c r="P353" s="19">
        <v>5149</v>
      </c>
      <c r="Q353" s="19">
        <v>1.7680549999999999</v>
      </c>
      <c r="R353" s="495">
        <v>1662016.3703449999</v>
      </c>
      <c r="S353" s="495"/>
      <c r="T353" s="49">
        <v>45788</v>
      </c>
      <c r="U353" s="50" t="s">
        <v>97</v>
      </c>
      <c r="V353" s="51" t="s">
        <v>61</v>
      </c>
      <c r="W353" s="138"/>
      <c r="X353" s="138"/>
      <c r="Y353" s="138"/>
      <c r="Z353" s="510">
        <v>45795</v>
      </c>
    </row>
    <row r="354" spans="2:26" ht="15.5" x14ac:dyDescent="0.35">
      <c r="B354" s="44"/>
      <c r="C354" s="48" t="s">
        <v>473</v>
      </c>
      <c r="D354" s="44" t="s">
        <v>65</v>
      </c>
      <c r="E354" s="44" t="s">
        <v>74</v>
      </c>
      <c r="F354" s="44" t="s">
        <v>279</v>
      </c>
      <c r="G354" s="44" t="s">
        <v>878</v>
      </c>
      <c r="H354" s="44" t="s">
        <v>901</v>
      </c>
      <c r="I354" s="44" t="s">
        <v>878</v>
      </c>
      <c r="J354" s="19">
        <v>221</v>
      </c>
      <c r="K354" s="19">
        <v>12</v>
      </c>
      <c r="L354" s="19">
        <v>233</v>
      </c>
      <c r="M354" s="19">
        <v>27.61</v>
      </c>
      <c r="N354" s="19">
        <v>2.61</v>
      </c>
      <c r="O354" s="19">
        <v>146.96</v>
      </c>
      <c r="P354" s="19">
        <v>1450</v>
      </c>
      <c r="Q354" s="19">
        <v>0.86627600000000005</v>
      </c>
      <c r="R354" s="495">
        <v>650458.11210799997</v>
      </c>
      <c r="S354" s="495"/>
      <c r="T354" s="49">
        <v>45780</v>
      </c>
      <c r="U354" s="50" t="s">
        <v>97</v>
      </c>
      <c r="V354" s="18" t="s">
        <v>61</v>
      </c>
      <c r="W354" s="138"/>
      <c r="X354" s="138"/>
      <c r="Y354" s="138"/>
      <c r="Z354" s="510">
        <v>45785</v>
      </c>
    </row>
    <row r="355" spans="2:26" ht="26.5" customHeight="1" x14ac:dyDescent="0.35">
      <c r="B355" s="43"/>
      <c r="C355" s="48" t="s">
        <v>733</v>
      </c>
      <c r="D355" s="44" t="s">
        <v>63</v>
      </c>
      <c r="E355" s="43" t="s">
        <v>74</v>
      </c>
      <c r="F355" s="44" t="s">
        <v>279</v>
      </c>
      <c r="G355" s="19" t="s">
        <v>878</v>
      </c>
      <c r="H355" s="44" t="s">
        <v>901</v>
      </c>
      <c r="I355" s="44"/>
      <c r="J355" s="19">
        <f>M355*8</f>
        <v>251.2</v>
      </c>
      <c r="K355" s="19">
        <f>N355*4.4</f>
        <v>12.716000000000001</v>
      </c>
      <c r="L355" s="19">
        <f>SUM(J355:K355)</f>
        <v>263.916</v>
      </c>
      <c r="M355" s="19">
        <v>31.4</v>
      </c>
      <c r="N355" s="19">
        <v>2.89</v>
      </c>
      <c r="O355" s="19">
        <v>164.7</v>
      </c>
      <c r="P355" s="19">
        <v>1802</v>
      </c>
      <c r="Q355" s="19">
        <v>0.86627600000000005</v>
      </c>
      <c r="R355" s="19"/>
      <c r="S355" s="19"/>
      <c r="T355" s="49">
        <v>45944</v>
      </c>
      <c r="U355" s="50" t="s">
        <v>97</v>
      </c>
      <c r="V355" s="51" t="s">
        <v>61</v>
      </c>
      <c r="W355" s="138"/>
      <c r="X355" s="138"/>
      <c r="Y355" s="138"/>
      <c r="Z355" s="510">
        <v>45946</v>
      </c>
    </row>
    <row r="356" spans="2:26" ht="24.5" customHeight="1" x14ac:dyDescent="0.35">
      <c r="B356" s="44"/>
      <c r="C356" s="48" t="s">
        <v>501</v>
      </c>
      <c r="D356" s="44" t="s">
        <v>77</v>
      </c>
      <c r="E356" s="44" t="s">
        <v>74</v>
      </c>
      <c r="F356" s="44" t="s">
        <v>279</v>
      </c>
      <c r="G356" s="44" t="s">
        <v>878</v>
      </c>
      <c r="H356" s="44" t="s">
        <v>901</v>
      </c>
      <c r="I356" s="44"/>
      <c r="J356" s="19">
        <f>M356*8</f>
        <v>251.2</v>
      </c>
      <c r="K356" s="19">
        <f>N356*4.4</f>
        <v>12.716000000000001</v>
      </c>
      <c r="L356" s="19">
        <f>SUBTOTAL(9,J356:K356)</f>
        <v>263.916</v>
      </c>
      <c r="M356" s="19">
        <v>31.4</v>
      </c>
      <c r="N356" s="19">
        <v>2.89</v>
      </c>
      <c r="O356" s="19">
        <v>164.7</v>
      </c>
      <c r="P356" s="19">
        <v>1802</v>
      </c>
      <c r="Q356" s="19">
        <v>0.86627600000000005</v>
      </c>
      <c r="R356" s="622">
        <v>752440.09410799993</v>
      </c>
      <c r="S356" s="622"/>
      <c r="T356" s="49">
        <v>45790</v>
      </c>
      <c r="U356" s="50" t="s">
        <v>97</v>
      </c>
      <c r="V356" s="51" t="s">
        <v>61</v>
      </c>
      <c r="W356" s="138"/>
      <c r="X356" s="138"/>
      <c r="Y356" s="138"/>
      <c r="Z356" s="510">
        <v>45807</v>
      </c>
    </row>
    <row r="357" spans="2:26" ht="15.5" x14ac:dyDescent="0.35">
      <c r="B357" s="506"/>
      <c r="C357" s="507" t="s">
        <v>532</v>
      </c>
      <c r="D357" s="506" t="s">
        <v>79</v>
      </c>
      <c r="E357" s="506" t="s">
        <v>74</v>
      </c>
      <c r="F357" s="506" t="s">
        <v>279</v>
      </c>
      <c r="G357" s="506" t="s">
        <v>878</v>
      </c>
      <c r="H357" s="44" t="s">
        <v>901</v>
      </c>
      <c r="I357" s="44"/>
      <c r="J357" s="19">
        <v>221</v>
      </c>
      <c r="K357" s="19">
        <v>12</v>
      </c>
      <c r="L357" s="19">
        <v>233</v>
      </c>
      <c r="M357" s="214">
        <v>27.61</v>
      </c>
      <c r="N357" s="214">
        <v>2.61</v>
      </c>
      <c r="O357" s="214">
        <v>146.96</v>
      </c>
      <c r="P357" s="214">
        <v>1450</v>
      </c>
      <c r="Q357" s="214">
        <v>0.86627600000000005</v>
      </c>
      <c r="R357" s="495">
        <v>650458.11210799997</v>
      </c>
      <c r="S357" s="622"/>
      <c r="T357" s="212">
        <v>45914</v>
      </c>
      <c r="U357" s="508" t="s">
        <v>97</v>
      </c>
      <c r="V357" s="509" t="s">
        <v>61</v>
      </c>
      <c r="W357" s="58"/>
      <c r="X357" s="58"/>
      <c r="Y357" s="58"/>
      <c r="Z357" s="511">
        <v>45904</v>
      </c>
    </row>
    <row r="358" spans="2:26" ht="26" customHeight="1" x14ac:dyDescent="0.35">
      <c r="B358" s="44"/>
      <c r="C358" s="48" t="s">
        <v>541</v>
      </c>
      <c r="D358" s="44" t="s">
        <v>65</v>
      </c>
      <c r="E358" s="44" t="s">
        <v>74</v>
      </c>
      <c r="F358" s="44" t="s">
        <v>279</v>
      </c>
      <c r="G358" s="44" t="s">
        <v>878</v>
      </c>
      <c r="H358" s="44" t="s">
        <v>901</v>
      </c>
      <c r="I358" s="44"/>
      <c r="J358" s="19">
        <v>221</v>
      </c>
      <c r="K358" s="19">
        <v>12</v>
      </c>
      <c r="L358" s="19">
        <v>233</v>
      </c>
      <c r="M358" s="19">
        <v>27.61</v>
      </c>
      <c r="N358" s="19">
        <v>2.61</v>
      </c>
      <c r="O358" s="19">
        <v>146.96</v>
      </c>
      <c r="P358" s="19">
        <v>1450</v>
      </c>
      <c r="Q358" s="19">
        <v>0.86627600000000005</v>
      </c>
      <c r="R358" s="623">
        <v>650458.11210799997</v>
      </c>
      <c r="S358" s="623"/>
      <c r="T358" s="49">
        <v>45914</v>
      </c>
      <c r="U358" s="50" t="s">
        <v>97</v>
      </c>
      <c r="V358" s="51" t="s">
        <v>61</v>
      </c>
      <c r="W358" s="138"/>
      <c r="X358" s="138"/>
      <c r="Y358" s="138"/>
      <c r="Z358" s="510">
        <v>45912</v>
      </c>
    </row>
    <row r="359" spans="2:26" ht="28" customHeight="1" x14ac:dyDescent="0.35">
      <c r="B359" s="44"/>
      <c r="C359" s="48" t="s">
        <v>542</v>
      </c>
      <c r="D359" s="44" t="s">
        <v>77</v>
      </c>
      <c r="E359" s="44" t="s">
        <v>74</v>
      </c>
      <c r="F359" s="44" t="s">
        <v>279</v>
      </c>
      <c r="G359" s="44" t="s">
        <v>878</v>
      </c>
      <c r="H359" s="44" t="s">
        <v>901</v>
      </c>
      <c r="I359" s="44"/>
      <c r="J359" s="19">
        <f>M359*8</f>
        <v>251.2</v>
      </c>
      <c r="K359" s="19">
        <f>N359*4.4</f>
        <v>12.716000000000001</v>
      </c>
      <c r="L359" s="19">
        <f>SUBTOTAL(9,J359:K359)</f>
        <v>263.916</v>
      </c>
      <c r="M359" s="19">
        <v>31.4</v>
      </c>
      <c r="N359" s="19">
        <v>2.89</v>
      </c>
      <c r="O359" s="19">
        <v>164.7</v>
      </c>
      <c r="P359" s="19">
        <v>1802</v>
      </c>
      <c r="Q359" s="19">
        <v>0.86627600000000005</v>
      </c>
      <c r="R359" s="495">
        <v>752440.09410799993</v>
      </c>
      <c r="S359" s="495"/>
      <c r="T359" s="49">
        <v>45914</v>
      </c>
      <c r="U359" s="50" t="s">
        <v>97</v>
      </c>
      <c r="V359" s="51" t="s">
        <v>61</v>
      </c>
      <c r="W359" s="138"/>
      <c r="X359" s="138"/>
      <c r="Y359" s="138"/>
      <c r="Z359" s="510">
        <v>45923</v>
      </c>
    </row>
    <row r="360" spans="2:26" ht="29.5" customHeight="1" x14ac:dyDescent="0.35">
      <c r="B360" s="44"/>
      <c r="C360" s="48" t="s">
        <v>553</v>
      </c>
      <c r="D360" s="44" t="s">
        <v>77</v>
      </c>
      <c r="E360" s="44" t="s">
        <v>74</v>
      </c>
      <c r="F360" s="44" t="s">
        <v>279</v>
      </c>
      <c r="G360" s="44" t="s">
        <v>878</v>
      </c>
      <c r="H360" s="44" t="s">
        <v>901</v>
      </c>
      <c r="I360" s="44"/>
      <c r="J360" s="19">
        <f>M360*8</f>
        <v>251.2</v>
      </c>
      <c r="K360" s="19">
        <f>N360*4.4</f>
        <v>12.716000000000001</v>
      </c>
      <c r="L360" s="19">
        <f>SUBTOTAL(9,J360:K360)</f>
        <v>263.916</v>
      </c>
      <c r="M360" s="19">
        <v>31.4</v>
      </c>
      <c r="N360" s="19">
        <v>2.89</v>
      </c>
      <c r="O360" s="19">
        <v>164.7</v>
      </c>
      <c r="P360" s="19">
        <v>1802</v>
      </c>
      <c r="Q360" s="19">
        <v>0.86627600000000005</v>
      </c>
      <c r="R360" s="495">
        <v>752440.09410799993</v>
      </c>
      <c r="S360" s="495"/>
      <c r="T360" s="49">
        <v>45914</v>
      </c>
      <c r="U360" s="50" t="s">
        <v>97</v>
      </c>
      <c r="V360" s="51" t="s">
        <v>61</v>
      </c>
      <c r="W360" s="138"/>
      <c r="X360" s="138"/>
      <c r="Y360" s="138"/>
      <c r="Z360" s="510">
        <v>45929</v>
      </c>
    </row>
    <row r="361" spans="2:26" ht="27.5" customHeight="1" x14ac:dyDescent="0.35">
      <c r="B361" s="44"/>
      <c r="C361" s="48" t="s">
        <v>551</v>
      </c>
      <c r="D361" s="44" t="s">
        <v>79</v>
      </c>
      <c r="E361" s="44" t="s">
        <v>74</v>
      </c>
      <c r="F361" s="44" t="s">
        <v>279</v>
      </c>
      <c r="G361" s="44" t="s">
        <v>878</v>
      </c>
      <c r="H361" s="44" t="s">
        <v>901</v>
      </c>
      <c r="I361" s="44"/>
      <c r="J361" s="19">
        <v>221</v>
      </c>
      <c r="K361" s="19">
        <v>12</v>
      </c>
      <c r="L361" s="19">
        <v>233</v>
      </c>
      <c r="M361" s="19">
        <v>27.61</v>
      </c>
      <c r="N361" s="19">
        <v>2.61</v>
      </c>
      <c r="O361" s="19">
        <v>146.96</v>
      </c>
      <c r="P361" s="19">
        <v>1450</v>
      </c>
      <c r="Q361" s="19">
        <v>0.86627600000000005</v>
      </c>
      <c r="R361" s="495">
        <v>650458.11210799997</v>
      </c>
      <c r="S361" s="495"/>
      <c r="T361" s="49">
        <v>45914</v>
      </c>
      <c r="U361" s="50" t="s">
        <v>531</v>
      </c>
      <c r="V361" s="51" t="s">
        <v>61</v>
      </c>
      <c r="W361" s="58"/>
      <c r="X361" s="58"/>
      <c r="Y361" s="58"/>
      <c r="Z361" s="510">
        <v>45926</v>
      </c>
    </row>
    <row r="362" spans="2:26" ht="29" x14ac:dyDescent="0.35">
      <c r="B362" s="43"/>
      <c r="C362" s="48" t="s">
        <v>736</v>
      </c>
      <c r="D362" s="44" t="s">
        <v>65</v>
      </c>
      <c r="E362" s="44" t="s">
        <v>74</v>
      </c>
      <c r="F362" s="44" t="s">
        <v>279</v>
      </c>
      <c r="G362" s="43"/>
      <c r="H362" s="43"/>
      <c r="I362" s="43"/>
      <c r="J362" s="19">
        <f>M362*8</f>
        <v>220.88</v>
      </c>
      <c r="K362" s="19">
        <f>N362*4.4</f>
        <v>11.484</v>
      </c>
      <c r="L362" s="19">
        <f>SUM(J362:K362)</f>
        <v>232.364</v>
      </c>
      <c r="M362" s="45">
        <v>27.61</v>
      </c>
      <c r="N362" s="45">
        <v>2.61</v>
      </c>
      <c r="O362" s="45">
        <v>146.96</v>
      </c>
      <c r="P362" s="45">
        <v>1450</v>
      </c>
      <c r="Q362" s="61">
        <v>0.86599999999999999</v>
      </c>
      <c r="T362" s="49">
        <v>46005</v>
      </c>
      <c r="U362" s="52" t="s">
        <v>841</v>
      </c>
      <c r="V362" s="51" t="s">
        <v>61</v>
      </c>
      <c r="W362" s="58"/>
      <c r="X362" s="58"/>
      <c r="Y362" s="58"/>
      <c r="Z362" s="138">
        <v>46001</v>
      </c>
    </row>
    <row r="363" spans="2:26" ht="15.5" x14ac:dyDescent="0.35">
      <c r="B363" s="506"/>
      <c r="C363" s="507" t="s">
        <v>543</v>
      </c>
      <c r="D363" s="506" t="s">
        <v>65</v>
      </c>
      <c r="E363" s="506" t="s">
        <v>74</v>
      </c>
      <c r="F363" s="506" t="s">
        <v>279</v>
      </c>
      <c r="G363" s="506" t="s">
        <v>878</v>
      </c>
      <c r="H363" s="44" t="s">
        <v>901</v>
      </c>
      <c r="I363" s="506"/>
      <c r="J363" s="214">
        <v>221</v>
      </c>
      <c r="K363" s="214">
        <v>12</v>
      </c>
      <c r="L363" s="214">
        <v>233</v>
      </c>
      <c r="M363" s="214">
        <v>27.61</v>
      </c>
      <c r="N363" s="214">
        <v>2.61</v>
      </c>
      <c r="O363" s="214">
        <v>146.96</v>
      </c>
      <c r="P363" s="214">
        <v>1450</v>
      </c>
      <c r="Q363" s="214">
        <v>0.86627600000000005</v>
      </c>
      <c r="R363" s="495">
        <v>650458.11210799997</v>
      </c>
      <c r="S363" s="622"/>
      <c r="T363" s="212">
        <v>45914</v>
      </c>
      <c r="U363" s="508" t="s">
        <v>531</v>
      </c>
      <c r="V363" s="509" t="s">
        <v>61</v>
      </c>
      <c r="W363" s="58"/>
      <c r="X363" s="58"/>
      <c r="Y363" s="58"/>
      <c r="Z363" s="511">
        <v>45912</v>
      </c>
    </row>
    <row r="364" spans="2:26" ht="26" customHeight="1" x14ac:dyDescent="0.35">
      <c r="B364" s="44"/>
      <c r="C364" s="48" t="s">
        <v>530</v>
      </c>
      <c r="D364" s="44" t="s">
        <v>65</v>
      </c>
      <c r="E364" s="44" t="s">
        <v>74</v>
      </c>
      <c r="F364" s="44" t="s">
        <v>279</v>
      </c>
      <c r="G364" s="44"/>
      <c r="H364" s="44"/>
      <c r="I364" s="44"/>
      <c r="J364" s="19">
        <v>221</v>
      </c>
      <c r="K364" s="19">
        <v>12</v>
      </c>
      <c r="L364" s="19">
        <v>233</v>
      </c>
      <c r="M364" s="19">
        <v>27.61</v>
      </c>
      <c r="N364" s="19">
        <v>2.61</v>
      </c>
      <c r="O364" s="19">
        <v>146.96</v>
      </c>
      <c r="P364" s="19">
        <v>1450</v>
      </c>
      <c r="Q364" s="19">
        <v>0.86627600000000005</v>
      </c>
      <c r="R364" s="623">
        <v>650458.11210799997</v>
      </c>
      <c r="S364" s="623"/>
      <c r="T364" s="49">
        <v>45883</v>
      </c>
      <c r="U364" s="50" t="s">
        <v>531</v>
      </c>
      <c r="V364" s="51" t="s">
        <v>61</v>
      </c>
      <c r="W364" s="138"/>
      <c r="X364" s="138"/>
      <c r="Y364" s="138"/>
      <c r="Z364" s="510">
        <v>45898</v>
      </c>
    </row>
    <row r="365" spans="2:26" ht="27.5" customHeight="1" x14ac:dyDescent="0.35">
      <c r="B365" s="43"/>
      <c r="C365" s="48" t="s">
        <v>825</v>
      </c>
      <c r="D365" s="44" t="s">
        <v>77</v>
      </c>
      <c r="E365" s="43" t="s">
        <v>74</v>
      </c>
      <c r="F365" s="44" t="s">
        <v>279</v>
      </c>
      <c r="G365" s="19"/>
      <c r="H365" s="19"/>
      <c r="I365" s="19"/>
      <c r="J365" s="19">
        <f t="shared" ref="J365:J372" si="3">M365*8</f>
        <v>0</v>
      </c>
      <c r="K365" s="19">
        <f t="shared" ref="K365:K372" si="4">N365*4.4</f>
        <v>0</v>
      </c>
      <c r="L365" s="19">
        <f t="shared" ref="L365:L372" si="5">SUM(J365:K365)</f>
        <v>0</v>
      </c>
      <c r="M365" s="19"/>
      <c r="N365" s="19"/>
      <c r="O365" s="19"/>
      <c r="P365" s="19"/>
      <c r="Q365" s="19"/>
      <c r="R365" s="19"/>
      <c r="S365" s="19"/>
      <c r="T365" s="49">
        <v>46036</v>
      </c>
      <c r="U365" s="52" t="s">
        <v>531</v>
      </c>
      <c r="V365" s="51" t="s">
        <v>61</v>
      </c>
      <c r="W365" s="138"/>
      <c r="X365" s="138"/>
      <c r="Y365" s="138"/>
      <c r="Z365" s="138">
        <v>46033</v>
      </c>
    </row>
    <row r="366" spans="2:26" ht="25.5" customHeight="1" x14ac:dyDescent="0.35">
      <c r="B366" s="43"/>
      <c r="C366" s="48" t="s">
        <v>739</v>
      </c>
      <c r="D366" s="44" t="s">
        <v>740</v>
      </c>
      <c r="E366" s="44" t="s">
        <v>101</v>
      </c>
      <c r="F366" s="44" t="s">
        <v>279</v>
      </c>
      <c r="G366" s="19" t="s">
        <v>878</v>
      </c>
      <c r="H366" s="19" t="s">
        <v>894</v>
      </c>
      <c r="I366" s="19"/>
      <c r="J366" s="19">
        <f t="shared" si="3"/>
        <v>642.72</v>
      </c>
      <c r="K366" s="19">
        <f t="shared" si="4"/>
        <v>32.736000000000004</v>
      </c>
      <c r="L366" s="19">
        <f t="shared" si="5"/>
        <v>675.45600000000002</v>
      </c>
      <c r="M366" s="19">
        <v>80.34</v>
      </c>
      <c r="N366" s="19">
        <v>7.44</v>
      </c>
      <c r="O366" s="19">
        <v>573.44000000000005</v>
      </c>
      <c r="P366" s="19">
        <v>7856</v>
      </c>
      <c r="Q366" s="19">
        <v>2.2349999999999999</v>
      </c>
      <c r="R366" s="19"/>
      <c r="S366" s="19"/>
      <c r="T366" s="49">
        <v>45944</v>
      </c>
      <c r="U366" s="50" t="s">
        <v>97</v>
      </c>
      <c r="V366" s="51" t="s">
        <v>61</v>
      </c>
      <c r="W366" s="138"/>
      <c r="X366" s="138"/>
      <c r="Y366" s="138"/>
      <c r="Z366" s="510">
        <v>45960</v>
      </c>
    </row>
    <row r="367" spans="2:26" ht="15.5" x14ac:dyDescent="0.35">
      <c r="B367" s="44"/>
      <c r="C367" s="48" t="s">
        <v>741</v>
      </c>
      <c r="D367" s="44" t="s">
        <v>640</v>
      </c>
      <c r="E367" s="44" t="s">
        <v>74</v>
      </c>
      <c r="F367" s="44" t="s">
        <v>279</v>
      </c>
      <c r="G367" s="44" t="s">
        <v>878</v>
      </c>
      <c r="H367" s="44" t="s">
        <v>901</v>
      </c>
      <c r="I367" s="44"/>
      <c r="J367" s="19">
        <f t="shared" si="3"/>
        <v>1008.24</v>
      </c>
      <c r="K367" s="19">
        <f t="shared" si="4"/>
        <v>49.764000000000003</v>
      </c>
      <c r="L367" s="19">
        <f t="shared" si="5"/>
        <v>1058.0039999999999</v>
      </c>
      <c r="M367" s="19">
        <v>126.03</v>
      </c>
      <c r="N367" s="19">
        <v>11.31</v>
      </c>
      <c r="O367" s="19">
        <v>716</v>
      </c>
      <c r="P367" s="19">
        <v>11510</v>
      </c>
      <c r="Q367" s="602">
        <v>3.1589999999999998</v>
      </c>
      <c r="R367" s="624"/>
      <c r="S367" s="624"/>
      <c r="T367" s="49">
        <v>46005</v>
      </c>
      <c r="U367" s="50" t="s">
        <v>97</v>
      </c>
      <c r="V367" s="51" t="s">
        <v>61</v>
      </c>
      <c r="W367" s="518"/>
      <c r="X367" s="510"/>
      <c r="Y367" s="510"/>
      <c r="Z367" s="138">
        <v>46015</v>
      </c>
    </row>
    <row r="368" spans="2:26" ht="28.5" customHeight="1" x14ac:dyDescent="0.35">
      <c r="B368" s="43"/>
      <c r="C368" s="48" t="s">
        <v>742</v>
      </c>
      <c r="D368" s="44" t="s">
        <v>65</v>
      </c>
      <c r="E368" s="44" t="s">
        <v>74</v>
      </c>
      <c r="F368" s="44" t="s">
        <v>279</v>
      </c>
      <c r="G368" s="19" t="s">
        <v>878</v>
      </c>
      <c r="H368" s="44" t="s">
        <v>901</v>
      </c>
      <c r="I368" s="44"/>
      <c r="J368" s="19">
        <f t="shared" si="3"/>
        <v>220.88</v>
      </c>
      <c r="K368" s="19">
        <f t="shared" si="4"/>
        <v>11.484</v>
      </c>
      <c r="L368" s="19">
        <f t="shared" si="5"/>
        <v>232.364</v>
      </c>
      <c r="M368" s="19">
        <v>27.61</v>
      </c>
      <c r="N368" s="19">
        <v>2.61</v>
      </c>
      <c r="O368" s="19">
        <v>146.96</v>
      </c>
      <c r="P368" s="19">
        <v>1450</v>
      </c>
      <c r="Q368" s="19">
        <v>0.86627600000000005</v>
      </c>
      <c r="R368" s="19"/>
      <c r="S368" s="19"/>
      <c r="T368" s="49">
        <v>45975</v>
      </c>
      <c r="U368" s="50" t="s">
        <v>97</v>
      </c>
      <c r="V368" s="51" t="s">
        <v>61</v>
      </c>
      <c r="W368" s="58"/>
      <c r="X368" s="58"/>
      <c r="Y368" s="58"/>
      <c r="Z368" s="138">
        <v>45979</v>
      </c>
    </row>
    <row r="369" spans="2:26" ht="15.5" x14ac:dyDescent="0.35">
      <c r="B369" s="43"/>
      <c r="C369" s="48" t="s">
        <v>743</v>
      </c>
      <c r="D369" s="44" t="s">
        <v>79</v>
      </c>
      <c r="E369" s="43"/>
      <c r="F369" s="43"/>
      <c r="G369" s="19"/>
      <c r="H369" s="44" t="s">
        <v>901</v>
      </c>
      <c r="I369" s="44"/>
      <c r="J369" s="19">
        <f t="shared" si="3"/>
        <v>0</v>
      </c>
      <c r="K369" s="19">
        <f t="shared" si="4"/>
        <v>0</v>
      </c>
      <c r="L369" s="19">
        <f t="shared" si="5"/>
        <v>0</v>
      </c>
      <c r="M369" s="19"/>
      <c r="N369" s="19"/>
      <c r="O369" s="19"/>
      <c r="P369" s="19"/>
      <c r="Q369" s="19"/>
      <c r="R369" s="19"/>
      <c r="S369" s="19"/>
      <c r="T369" s="49">
        <v>45975</v>
      </c>
      <c r="U369" s="52"/>
      <c r="V369" s="47"/>
      <c r="W369" s="58"/>
      <c r="X369" s="58"/>
      <c r="Y369" s="58"/>
      <c r="Z369" s="138"/>
    </row>
    <row r="370" spans="2:26" ht="15.5" x14ac:dyDescent="0.35">
      <c r="B370" s="43"/>
      <c r="C370" s="48" t="s">
        <v>745</v>
      </c>
      <c r="D370" s="44" t="s">
        <v>79</v>
      </c>
      <c r="E370" s="44" t="s">
        <v>74</v>
      </c>
      <c r="F370" s="44" t="s">
        <v>279</v>
      </c>
      <c r="G370" s="19" t="s">
        <v>878</v>
      </c>
      <c r="H370" s="44" t="s">
        <v>901</v>
      </c>
      <c r="I370" s="44"/>
      <c r="J370" s="19">
        <f t="shared" si="3"/>
        <v>220.88</v>
      </c>
      <c r="K370" s="19">
        <f t="shared" si="4"/>
        <v>11.484</v>
      </c>
      <c r="L370" s="19">
        <f t="shared" si="5"/>
        <v>232.364</v>
      </c>
      <c r="M370" s="19">
        <v>27.61</v>
      </c>
      <c r="N370" s="19">
        <v>2.61</v>
      </c>
      <c r="O370" s="19">
        <v>146.96</v>
      </c>
      <c r="P370" s="19">
        <v>1450</v>
      </c>
      <c r="Q370" s="19">
        <v>0.86627600000000005</v>
      </c>
      <c r="R370" s="19"/>
      <c r="S370" s="19"/>
      <c r="T370" s="49">
        <v>45975</v>
      </c>
      <c r="U370" s="50" t="s">
        <v>97</v>
      </c>
      <c r="V370" s="51" t="s">
        <v>61</v>
      </c>
      <c r="W370" s="58"/>
      <c r="X370" s="58"/>
      <c r="Y370" s="58"/>
      <c r="Z370" s="138">
        <v>45988</v>
      </c>
    </row>
    <row r="371" spans="2:26" ht="27" customHeight="1" x14ac:dyDescent="0.35">
      <c r="B371" s="43"/>
      <c r="C371" s="48" t="s">
        <v>746</v>
      </c>
      <c r="D371" s="44" t="s">
        <v>79</v>
      </c>
      <c r="E371" s="44" t="s">
        <v>58</v>
      </c>
      <c r="F371" s="49" t="s">
        <v>279</v>
      </c>
      <c r="G371" s="19" t="s">
        <v>878</v>
      </c>
      <c r="H371" s="44" t="s">
        <v>901</v>
      </c>
      <c r="I371" s="44"/>
      <c r="J371" s="19">
        <f t="shared" si="3"/>
        <v>332.32</v>
      </c>
      <c r="K371" s="19">
        <f t="shared" si="4"/>
        <v>18.612000000000002</v>
      </c>
      <c r="L371" s="19">
        <f t="shared" si="5"/>
        <v>350.93200000000002</v>
      </c>
      <c r="M371" s="19">
        <v>41.54</v>
      </c>
      <c r="N371" s="19">
        <v>4.2300000000000004</v>
      </c>
      <c r="O371" s="19">
        <v>250.46</v>
      </c>
      <c r="P371" s="19">
        <v>1909</v>
      </c>
      <c r="Q371" s="602">
        <v>0.86599999999999999</v>
      </c>
      <c r="R371" s="19"/>
      <c r="S371" s="19"/>
      <c r="T371" s="49">
        <v>46005</v>
      </c>
      <c r="U371" s="50" t="s">
        <v>97</v>
      </c>
      <c r="V371" s="51" t="s">
        <v>61</v>
      </c>
      <c r="W371" s="58"/>
      <c r="X371" s="58"/>
      <c r="Y371" s="58"/>
      <c r="Z371" s="138">
        <v>45997</v>
      </c>
    </row>
    <row r="372" spans="2:26" ht="29" customHeight="1" x14ac:dyDescent="0.35">
      <c r="B372" s="43"/>
      <c r="C372" s="48" t="s">
        <v>747</v>
      </c>
      <c r="D372" s="44" t="s">
        <v>65</v>
      </c>
      <c r="E372" s="44" t="s">
        <v>74</v>
      </c>
      <c r="F372" s="44" t="s">
        <v>279</v>
      </c>
      <c r="G372" s="19" t="s">
        <v>878</v>
      </c>
      <c r="H372" s="44" t="s">
        <v>901</v>
      </c>
      <c r="I372" s="44"/>
      <c r="J372" s="19">
        <f t="shared" si="3"/>
        <v>233.65600000000001</v>
      </c>
      <c r="K372" s="19">
        <f t="shared" si="4"/>
        <v>11.470800000000002</v>
      </c>
      <c r="L372" s="19">
        <f t="shared" si="5"/>
        <v>245.1268</v>
      </c>
      <c r="M372" s="19">
        <v>29.207000000000001</v>
      </c>
      <c r="N372" s="19">
        <v>2.6070000000000002</v>
      </c>
      <c r="O372" s="19">
        <v>146.96</v>
      </c>
      <c r="P372" s="19">
        <v>1798</v>
      </c>
      <c r="Q372" s="19">
        <v>0.91200000000000003</v>
      </c>
      <c r="R372" s="19"/>
      <c r="S372" s="19"/>
      <c r="T372" s="49">
        <v>45975</v>
      </c>
      <c r="U372" s="50" t="s">
        <v>97</v>
      </c>
      <c r="V372" s="51" t="s">
        <v>61</v>
      </c>
      <c r="W372" s="58"/>
      <c r="X372" s="58"/>
      <c r="Y372" s="58"/>
      <c r="Z372" s="138">
        <v>45971</v>
      </c>
    </row>
    <row r="373" spans="2:26" ht="29" customHeight="1" x14ac:dyDescent="0.35">
      <c r="B373" s="43"/>
      <c r="C373" s="551" t="s">
        <v>748</v>
      </c>
      <c r="D373" s="43" t="s">
        <v>197</v>
      </c>
      <c r="E373" s="43" t="s">
        <v>74</v>
      </c>
      <c r="F373" s="44" t="s">
        <v>279</v>
      </c>
      <c r="G373" s="43"/>
      <c r="H373" s="43"/>
      <c r="I373" s="43"/>
      <c r="J373" s="45"/>
      <c r="K373" s="45"/>
      <c r="L373" s="45"/>
      <c r="M373" s="45"/>
      <c r="N373" s="45"/>
      <c r="O373" s="45"/>
      <c r="P373" s="45"/>
      <c r="Q373" s="45"/>
      <c r="R373" s="514"/>
      <c r="S373" s="514"/>
      <c r="T373" s="49">
        <v>46023</v>
      </c>
      <c r="U373" s="52" t="s">
        <v>97</v>
      </c>
      <c r="V373" s="18" t="s">
        <v>61</v>
      </c>
      <c r="W373" s="58"/>
      <c r="X373" s="58"/>
      <c r="Y373" s="58"/>
      <c r="Z373" s="138">
        <v>46047</v>
      </c>
    </row>
    <row r="374" spans="2:26" ht="26.5" customHeight="1" x14ac:dyDescent="0.35">
      <c r="B374" s="43"/>
      <c r="C374" s="48" t="s">
        <v>620</v>
      </c>
      <c r="D374" s="44" t="s">
        <v>63</v>
      </c>
      <c r="E374" s="44" t="s">
        <v>74</v>
      </c>
      <c r="F374" s="44" t="s">
        <v>278</v>
      </c>
      <c r="G374" s="19"/>
      <c r="H374" s="19"/>
      <c r="I374" s="19"/>
      <c r="J374" s="19">
        <f t="shared" ref="J374:J381" si="6">M374*8</f>
        <v>251.2</v>
      </c>
      <c r="K374" s="19">
        <f t="shared" ref="K374:K381" si="7">N374*4.4</f>
        <v>12.716000000000001</v>
      </c>
      <c r="L374" s="19">
        <f t="shared" ref="L374:L381" si="8">SUM(J374:K374)</f>
        <v>263.916</v>
      </c>
      <c r="M374" s="19">
        <v>31.4</v>
      </c>
      <c r="N374" s="19">
        <v>2.89</v>
      </c>
      <c r="O374" s="19">
        <v>164.7</v>
      </c>
      <c r="P374" s="19">
        <v>1802</v>
      </c>
      <c r="Q374" s="19">
        <v>0.86627600000000005</v>
      </c>
      <c r="R374" s="19"/>
      <c r="S374" s="19"/>
      <c r="T374" s="49">
        <v>45975</v>
      </c>
      <c r="U374" s="52" t="s">
        <v>379</v>
      </c>
      <c r="V374" s="51" t="s">
        <v>61</v>
      </c>
      <c r="W374" s="58"/>
      <c r="X374" s="58"/>
      <c r="Y374" s="58"/>
      <c r="Z374" s="138">
        <v>45972</v>
      </c>
    </row>
    <row r="375" spans="2:26" ht="27" customHeight="1" x14ac:dyDescent="0.35">
      <c r="B375" s="43"/>
      <c r="C375" s="48" t="s">
        <v>621</v>
      </c>
      <c r="D375" s="44" t="s">
        <v>63</v>
      </c>
      <c r="E375" s="44" t="s">
        <v>91</v>
      </c>
      <c r="F375" s="44" t="s">
        <v>278</v>
      </c>
      <c r="G375" s="19"/>
      <c r="H375" s="19"/>
      <c r="I375" s="19"/>
      <c r="J375" s="19">
        <f t="shared" si="6"/>
        <v>418.88</v>
      </c>
      <c r="K375" s="19">
        <f t="shared" si="7"/>
        <v>23.891999999999999</v>
      </c>
      <c r="L375" s="19">
        <f t="shared" si="8"/>
        <v>442.77199999999999</v>
      </c>
      <c r="M375" s="19">
        <v>52.36</v>
      </c>
      <c r="N375" s="19">
        <v>5.43</v>
      </c>
      <c r="O375" s="19">
        <v>425.04</v>
      </c>
      <c r="P375" s="19">
        <v>2850</v>
      </c>
      <c r="Q375" s="19">
        <v>0.86627600000000005</v>
      </c>
      <c r="R375" s="19"/>
      <c r="S375" s="19"/>
      <c r="T375" s="49">
        <v>45975</v>
      </c>
      <c r="U375" s="52" t="s">
        <v>379</v>
      </c>
      <c r="V375" s="51" t="s">
        <v>61</v>
      </c>
      <c r="W375" s="58"/>
      <c r="X375" s="58"/>
      <c r="Y375" s="58"/>
      <c r="Z375" s="138">
        <v>45970</v>
      </c>
    </row>
    <row r="376" spans="2:26" ht="28.5" customHeight="1" x14ac:dyDescent="0.35">
      <c r="B376" s="43"/>
      <c r="C376" s="48" t="s">
        <v>622</v>
      </c>
      <c r="D376" s="44" t="s">
        <v>65</v>
      </c>
      <c r="E376" s="44" t="s">
        <v>58</v>
      </c>
      <c r="F376" s="44" t="s">
        <v>278</v>
      </c>
      <c r="G376" s="19"/>
      <c r="H376" s="19"/>
      <c r="I376" s="19"/>
      <c r="J376" s="19">
        <f t="shared" si="6"/>
        <v>332.32</v>
      </c>
      <c r="K376" s="19">
        <f t="shared" si="7"/>
        <v>18.612000000000002</v>
      </c>
      <c r="L376" s="19">
        <f t="shared" si="8"/>
        <v>350.93200000000002</v>
      </c>
      <c r="M376" s="19">
        <v>41.54</v>
      </c>
      <c r="N376" s="19">
        <v>4.2300000000000004</v>
      </c>
      <c r="O376" s="19">
        <v>250.46</v>
      </c>
      <c r="P376" s="19">
        <v>1909</v>
      </c>
      <c r="Q376" s="19">
        <v>0.86627600000000005</v>
      </c>
      <c r="R376" s="19"/>
      <c r="S376" s="19"/>
      <c r="T376" s="49">
        <v>45975</v>
      </c>
      <c r="U376" s="52" t="s">
        <v>379</v>
      </c>
      <c r="V376" s="51" t="s">
        <v>61</v>
      </c>
      <c r="W376" s="138"/>
      <c r="X376" s="58"/>
      <c r="Y376" s="58"/>
      <c r="Z376" s="510">
        <v>45967</v>
      </c>
    </row>
    <row r="377" spans="2:26" ht="27" customHeight="1" x14ac:dyDescent="0.35">
      <c r="B377" s="43"/>
      <c r="C377" s="48" t="s">
        <v>623</v>
      </c>
      <c r="D377" s="44" t="s">
        <v>65</v>
      </c>
      <c r="E377" s="43" t="s">
        <v>91</v>
      </c>
      <c r="F377" s="44" t="s">
        <v>278</v>
      </c>
      <c r="G377" s="19"/>
      <c r="H377" s="19"/>
      <c r="I377" s="19"/>
      <c r="J377" s="19">
        <f t="shared" si="6"/>
        <v>382.96</v>
      </c>
      <c r="K377" s="19">
        <f t="shared" si="7"/>
        <v>22.616</v>
      </c>
      <c r="L377" s="19">
        <f t="shared" si="8"/>
        <v>405.57599999999996</v>
      </c>
      <c r="M377" s="19">
        <v>47.87</v>
      </c>
      <c r="N377" s="19">
        <v>5.14</v>
      </c>
      <c r="O377" s="19">
        <v>403.72</v>
      </c>
      <c r="P377" s="19">
        <v>2476</v>
      </c>
      <c r="Q377" s="19">
        <v>0.86627600000000005</v>
      </c>
      <c r="R377" s="19"/>
      <c r="S377" s="19"/>
      <c r="T377" s="49">
        <v>45975</v>
      </c>
      <c r="U377" s="52" t="s">
        <v>379</v>
      </c>
      <c r="V377" s="51" t="s">
        <v>61</v>
      </c>
      <c r="W377" s="143"/>
      <c r="X377" s="58"/>
      <c r="Y377" s="58"/>
      <c r="Z377" s="510">
        <v>45962</v>
      </c>
    </row>
    <row r="378" spans="2:26" ht="27" customHeight="1" x14ac:dyDescent="0.35">
      <c r="B378" s="646"/>
      <c r="C378" s="507" t="s">
        <v>626</v>
      </c>
      <c r="D378" s="506" t="s">
        <v>65</v>
      </c>
      <c r="E378" s="646" t="s">
        <v>91</v>
      </c>
      <c r="F378" s="506" t="s">
        <v>278</v>
      </c>
      <c r="G378" s="214"/>
      <c r="H378" s="214"/>
      <c r="I378" s="214"/>
      <c r="J378" s="214">
        <f t="shared" si="6"/>
        <v>382.96</v>
      </c>
      <c r="K378" s="214">
        <f t="shared" si="7"/>
        <v>22.616</v>
      </c>
      <c r="L378" s="214">
        <f t="shared" si="8"/>
        <v>405.57599999999996</v>
      </c>
      <c r="M378" s="214">
        <v>47.87</v>
      </c>
      <c r="N378" s="214">
        <v>5.14</v>
      </c>
      <c r="O378" s="214">
        <v>403.72</v>
      </c>
      <c r="P378" s="214">
        <v>2476</v>
      </c>
      <c r="Q378" s="214">
        <v>0.86627600000000005</v>
      </c>
      <c r="R378" s="214"/>
      <c r="S378" s="214"/>
      <c r="T378" s="212">
        <v>45975</v>
      </c>
      <c r="U378" s="647" t="s">
        <v>379</v>
      </c>
      <c r="V378" s="509" t="s">
        <v>61</v>
      </c>
      <c r="W378" s="648"/>
      <c r="X378" s="58"/>
      <c r="Y378" s="58"/>
      <c r="Z378" s="511">
        <v>45964</v>
      </c>
    </row>
    <row r="379" spans="2:26" ht="29" customHeight="1" x14ac:dyDescent="0.35">
      <c r="B379" s="43"/>
      <c r="C379" s="48" t="s">
        <v>627</v>
      </c>
      <c r="D379" s="44" t="s">
        <v>65</v>
      </c>
      <c r="E379" s="44" t="s">
        <v>58</v>
      </c>
      <c r="F379" s="44" t="s">
        <v>278</v>
      </c>
      <c r="G379" s="19"/>
      <c r="H379" s="19"/>
      <c r="I379" s="19"/>
      <c r="J379" s="19">
        <f t="shared" si="6"/>
        <v>332.32</v>
      </c>
      <c r="K379" s="19">
        <f t="shared" si="7"/>
        <v>18.612000000000002</v>
      </c>
      <c r="L379" s="19">
        <f t="shared" si="8"/>
        <v>350.93200000000002</v>
      </c>
      <c r="M379" s="19">
        <v>41.54</v>
      </c>
      <c r="N379" s="19">
        <v>4.2300000000000004</v>
      </c>
      <c r="O379" s="19">
        <v>250.46</v>
      </c>
      <c r="P379" s="19">
        <v>1909</v>
      </c>
      <c r="Q379" s="19">
        <v>0.86627600000000005</v>
      </c>
      <c r="R379" s="19"/>
      <c r="S379" s="19"/>
      <c r="T379" s="49">
        <v>45944</v>
      </c>
      <c r="U379" s="52" t="s">
        <v>379</v>
      </c>
      <c r="V379" s="51" t="s">
        <v>61</v>
      </c>
      <c r="W379" s="138"/>
      <c r="X379" s="138"/>
      <c r="Y379" s="138"/>
      <c r="Z379" s="510">
        <v>45955</v>
      </c>
    </row>
    <row r="380" spans="2:26" ht="28.5" customHeight="1" x14ac:dyDescent="0.35">
      <c r="B380" s="43"/>
      <c r="C380" s="48" t="s">
        <v>628</v>
      </c>
      <c r="D380" s="44" t="s">
        <v>65</v>
      </c>
      <c r="E380" s="44" t="s">
        <v>91</v>
      </c>
      <c r="F380" s="44" t="s">
        <v>278</v>
      </c>
      <c r="G380" s="19"/>
      <c r="H380" s="19"/>
      <c r="I380" s="19"/>
      <c r="J380" s="19">
        <f t="shared" si="6"/>
        <v>382.96</v>
      </c>
      <c r="K380" s="19">
        <f t="shared" si="7"/>
        <v>22.616</v>
      </c>
      <c r="L380" s="19">
        <f t="shared" si="8"/>
        <v>405.57599999999996</v>
      </c>
      <c r="M380" s="19">
        <v>47.87</v>
      </c>
      <c r="N380" s="19">
        <v>5.14</v>
      </c>
      <c r="O380" s="19">
        <v>403.72</v>
      </c>
      <c r="P380" s="19">
        <v>2476</v>
      </c>
      <c r="Q380" s="19">
        <v>0.86627600000000005</v>
      </c>
      <c r="R380" s="19"/>
      <c r="S380" s="19"/>
      <c r="T380" s="49">
        <v>45975</v>
      </c>
      <c r="U380" s="52" t="s">
        <v>379</v>
      </c>
      <c r="V380" s="51" t="s">
        <v>61</v>
      </c>
      <c r="W380" s="138"/>
      <c r="X380" s="138"/>
      <c r="Y380" s="138"/>
      <c r="Z380" s="138">
        <v>45977</v>
      </c>
    </row>
    <row r="381" spans="2:26" ht="25.5" customHeight="1" x14ac:dyDescent="0.35">
      <c r="B381" s="43"/>
      <c r="C381" s="48" t="s">
        <v>629</v>
      </c>
      <c r="D381" s="44" t="s">
        <v>63</v>
      </c>
      <c r="E381" s="44" t="s">
        <v>91</v>
      </c>
      <c r="F381" s="44" t="s">
        <v>278</v>
      </c>
      <c r="G381" s="19"/>
      <c r="H381" s="19"/>
      <c r="I381" s="19"/>
      <c r="J381" s="19">
        <f t="shared" si="6"/>
        <v>418.88</v>
      </c>
      <c r="K381" s="19">
        <f t="shared" si="7"/>
        <v>23.891999999999999</v>
      </c>
      <c r="L381" s="19">
        <f t="shared" si="8"/>
        <v>442.77199999999999</v>
      </c>
      <c r="M381" s="19">
        <v>52.36</v>
      </c>
      <c r="N381" s="19">
        <v>5.43</v>
      </c>
      <c r="O381" s="19">
        <v>425.04</v>
      </c>
      <c r="P381" s="19">
        <v>2850</v>
      </c>
      <c r="Q381" s="19">
        <v>0.86627600000000005</v>
      </c>
      <c r="R381" s="19"/>
      <c r="S381" s="19"/>
      <c r="T381" s="49">
        <v>45944</v>
      </c>
      <c r="U381" s="52" t="s">
        <v>379</v>
      </c>
      <c r="V381" s="51" t="s">
        <v>61</v>
      </c>
      <c r="W381" s="510"/>
      <c r="X381" s="510"/>
      <c r="Y381" s="510"/>
      <c r="Z381" s="510">
        <v>45947</v>
      </c>
    </row>
    <row r="382" spans="2:26" ht="25.5" customHeight="1" x14ac:dyDescent="0.35">
      <c r="B382" s="43"/>
      <c r="C382" s="551" t="s">
        <v>679</v>
      </c>
      <c r="D382" s="43" t="s">
        <v>200</v>
      </c>
      <c r="E382" s="43"/>
      <c r="F382" s="43" t="s">
        <v>278</v>
      </c>
      <c r="G382" s="43"/>
      <c r="H382" s="43"/>
      <c r="I382" s="43"/>
      <c r="J382" s="45"/>
      <c r="K382" s="45"/>
      <c r="L382" s="45"/>
      <c r="M382" s="45"/>
      <c r="N382" s="45"/>
      <c r="O382" s="45"/>
      <c r="P382" s="45"/>
      <c r="Q382" s="45"/>
      <c r="R382" s="514"/>
      <c r="S382" s="514"/>
      <c r="T382" s="49">
        <v>46067</v>
      </c>
      <c r="U382" s="52" t="s">
        <v>60</v>
      </c>
      <c r="V382" s="51" t="s">
        <v>61</v>
      </c>
      <c r="W382" s="143"/>
      <c r="X382" s="138"/>
      <c r="Y382" s="138"/>
      <c r="Z382" s="138">
        <v>46072</v>
      </c>
    </row>
    <row r="383" spans="2:26" ht="24.5" customHeight="1" x14ac:dyDescent="0.35">
      <c r="B383" s="43"/>
      <c r="C383" s="551" t="s">
        <v>686</v>
      </c>
      <c r="D383" s="43" t="s">
        <v>659</v>
      </c>
      <c r="E383" s="43"/>
      <c r="F383" s="44" t="s">
        <v>882</v>
      </c>
      <c r="G383" s="43"/>
      <c r="H383" s="43"/>
      <c r="I383" s="43"/>
      <c r="J383" s="45"/>
      <c r="K383" s="45"/>
      <c r="L383" s="45"/>
      <c r="M383" s="45"/>
      <c r="N383" s="45"/>
      <c r="O383" s="45"/>
      <c r="P383" s="45"/>
      <c r="Q383" s="45"/>
      <c r="R383" s="514"/>
      <c r="S383" s="514"/>
      <c r="T383" s="49">
        <v>46067</v>
      </c>
      <c r="U383" s="52" t="s">
        <v>60</v>
      </c>
      <c r="V383" s="51" t="s">
        <v>61</v>
      </c>
      <c r="W383" s="138"/>
      <c r="X383" s="138"/>
      <c r="Y383" s="138"/>
      <c r="Z383" s="138">
        <v>46074</v>
      </c>
    </row>
    <row r="384" spans="2:26" ht="23.5" customHeight="1" x14ac:dyDescent="0.35">
      <c r="B384" s="43"/>
      <c r="C384" s="551" t="s">
        <v>676</v>
      </c>
      <c r="D384" s="43" t="s">
        <v>79</v>
      </c>
      <c r="E384" s="43"/>
      <c r="F384" s="44" t="s">
        <v>882</v>
      </c>
      <c r="G384" s="43"/>
      <c r="H384" s="43"/>
      <c r="I384" s="43"/>
      <c r="J384" s="45"/>
      <c r="K384" s="45"/>
      <c r="L384" s="45"/>
      <c r="M384" s="45"/>
      <c r="N384" s="45"/>
      <c r="O384" s="45"/>
      <c r="P384" s="45"/>
      <c r="Q384" s="45"/>
      <c r="R384" s="514"/>
      <c r="S384" s="514"/>
      <c r="T384" s="49">
        <v>46067</v>
      </c>
      <c r="U384" s="52" t="s">
        <v>60</v>
      </c>
      <c r="V384" s="51" t="s">
        <v>61</v>
      </c>
      <c r="W384" s="138"/>
      <c r="X384" s="138"/>
      <c r="Y384" s="138"/>
      <c r="Z384" s="138">
        <v>46077</v>
      </c>
    </row>
    <row r="385" spans="23:26" x14ac:dyDescent="0.35">
      <c r="W385" s="58"/>
      <c r="X385" s="58"/>
      <c r="Y385" s="58"/>
      <c r="Z385" s="58"/>
    </row>
    <row r="386" spans="23:26" x14ac:dyDescent="0.35">
      <c r="W386" s="58"/>
      <c r="X386" s="58"/>
      <c r="Y386" s="58"/>
      <c r="Z386" s="58"/>
    </row>
    <row r="387" spans="23:26" x14ac:dyDescent="0.35">
      <c r="W387" s="58"/>
      <c r="X387" s="58"/>
      <c r="Y387" s="58"/>
      <c r="Z387" s="58"/>
    </row>
    <row r="388" spans="23:26" x14ac:dyDescent="0.35">
      <c r="W388" s="58"/>
      <c r="X388" s="58"/>
      <c r="Y388" s="58"/>
      <c r="Z388" s="58"/>
    </row>
    <row r="389" spans="23:26" x14ac:dyDescent="0.35">
      <c r="W389" s="58"/>
      <c r="X389" s="58"/>
      <c r="Y389" s="58"/>
      <c r="Z389" s="58"/>
    </row>
    <row r="390" spans="23:26" x14ac:dyDescent="0.35">
      <c r="W390" s="58"/>
      <c r="X390" s="58"/>
      <c r="Y390" s="58"/>
      <c r="Z390" s="58"/>
    </row>
    <row r="391" spans="23:26" x14ac:dyDescent="0.35">
      <c r="W391" s="58"/>
      <c r="X391" s="58"/>
      <c r="Y391" s="58"/>
      <c r="Z391" s="58"/>
    </row>
    <row r="392" spans="23:26" x14ac:dyDescent="0.35">
      <c r="W392" s="58"/>
      <c r="X392" s="58"/>
      <c r="Y392" s="58"/>
      <c r="Z392" s="58"/>
    </row>
    <row r="393" spans="23:26" x14ac:dyDescent="0.35">
      <c r="W393" s="58"/>
      <c r="X393" s="58"/>
      <c r="Y393" s="58"/>
      <c r="Z393" s="58"/>
    </row>
    <row r="394" spans="23:26" x14ac:dyDescent="0.35">
      <c r="W394" s="58"/>
      <c r="X394" s="58"/>
      <c r="Y394" s="58"/>
      <c r="Z394" s="58"/>
    </row>
    <row r="395" spans="23:26" x14ac:dyDescent="0.35">
      <c r="W395" s="58"/>
      <c r="X395" s="58"/>
      <c r="Y395" s="58"/>
      <c r="Z395" s="58"/>
    </row>
    <row r="396" spans="23:26" x14ac:dyDescent="0.35">
      <c r="W396" s="58"/>
      <c r="X396" s="58"/>
      <c r="Y396" s="58"/>
      <c r="Z396" s="58"/>
    </row>
    <row r="397" spans="23:26" x14ac:dyDescent="0.35">
      <c r="W397" s="58"/>
      <c r="X397" s="58"/>
      <c r="Y397" s="58"/>
      <c r="Z397" s="58"/>
    </row>
    <row r="398" spans="23:26" x14ac:dyDescent="0.35">
      <c r="W398" s="58"/>
      <c r="X398" s="58"/>
      <c r="Y398" s="58"/>
      <c r="Z398" s="58"/>
    </row>
    <row r="399" spans="23:26" x14ac:dyDescent="0.35">
      <c r="W399" s="58"/>
      <c r="X399" s="58"/>
      <c r="Y399" s="58"/>
      <c r="Z399" s="58"/>
    </row>
    <row r="400" spans="23:26" x14ac:dyDescent="0.35">
      <c r="W400" s="58"/>
      <c r="X400" s="58"/>
      <c r="Y400" s="58"/>
      <c r="Z400" s="58"/>
    </row>
    <row r="401" spans="23:26" x14ac:dyDescent="0.35">
      <c r="W401" s="58"/>
      <c r="X401" s="58"/>
      <c r="Y401" s="58"/>
      <c r="Z401" s="58"/>
    </row>
    <row r="402" spans="23:26" x14ac:dyDescent="0.35">
      <c r="W402" s="58"/>
      <c r="X402" s="58"/>
      <c r="Y402" s="58"/>
      <c r="Z402" s="58"/>
    </row>
    <row r="403" spans="23:26" x14ac:dyDescent="0.35">
      <c r="W403" s="58"/>
      <c r="X403" s="58"/>
      <c r="Y403" s="58"/>
      <c r="Z403" s="58"/>
    </row>
    <row r="404" spans="23:26" x14ac:dyDescent="0.35">
      <c r="W404" s="58"/>
      <c r="X404" s="58"/>
      <c r="Y404" s="58"/>
      <c r="Z404" s="58"/>
    </row>
    <row r="405" spans="23:26" x14ac:dyDescent="0.35">
      <c r="W405" s="58"/>
      <c r="X405" s="58"/>
      <c r="Y405" s="58"/>
      <c r="Z405" s="58"/>
    </row>
    <row r="406" spans="23:26" x14ac:dyDescent="0.35">
      <c r="W406" s="58"/>
      <c r="X406" s="58"/>
      <c r="Y406" s="58"/>
      <c r="Z406" s="58"/>
    </row>
    <row r="407" spans="23:26" x14ac:dyDescent="0.35">
      <c r="W407" s="58"/>
      <c r="X407" s="58"/>
      <c r="Y407" s="58"/>
      <c r="Z407" s="58"/>
    </row>
    <row r="408" spans="23:26" x14ac:dyDescent="0.35">
      <c r="W408" s="58"/>
      <c r="X408" s="58"/>
      <c r="Y408" s="58"/>
      <c r="Z408" s="58"/>
    </row>
    <row r="409" spans="23:26" x14ac:dyDescent="0.35">
      <c r="W409" s="58"/>
      <c r="X409" s="58"/>
      <c r="Y409" s="58"/>
      <c r="Z409" s="58"/>
    </row>
    <row r="410" spans="23:26" x14ac:dyDescent="0.35">
      <c r="W410" s="58"/>
      <c r="X410" s="58"/>
      <c r="Y410" s="58"/>
      <c r="Z410" s="58"/>
    </row>
    <row r="411" spans="23:26" x14ac:dyDescent="0.35">
      <c r="W411" s="58"/>
      <c r="X411" s="58"/>
      <c r="Y411" s="58"/>
      <c r="Z411" s="58"/>
    </row>
    <row r="412" spans="23:26" x14ac:dyDescent="0.35">
      <c r="W412" s="58"/>
      <c r="X412" s="58"/>
      <c r="Y412" s="58"/>
      <c r="Z412" s="58"/>
    </row>
    <row r="413" spans="23:26" x14ac:dyDescent="0.35">
      <c r="W413" s="58"/>
      <c r="X413" s="58"/>
      <c r="Y413" s="58"/>
      <c r="Z413" s="58"/>
    </row>
    <row r="414" spans="23:26" x14ac:dyDescent="0.35">
      <c r="W414" s="58"/>
      <c r="X414" s="58"/>
      <c r="Y414" s="58"/>
      <c r="Z414" s="58"/>
    </row>
    <row r="415" spans="23:26" x14ac:dyDescent="0.35">
      <c r="W415" s="58"/>
      <c r="X415" s="58"/>
      <c r="Y415" s="58"/>
      <c r="Z415" s="58"/>
    </row>
    <row r="416" spans="23:26" x14ac:dyDescent="0.35">
      <c r="W416" s="58"/>
      <c r="X416" s="58"/>
      <c r="Y416" s="58"/>
      <c r="Z416" s="58"/>
    </row>
    <row r="417" spans="23:26" x14ac:dyDescent="0.35">
      <c r="W417" s="58"/>
      <c r="X417" s="58"/>
      <c r="Y417" s="58"/>
      <c r="Z417" s="58"/>
    </row>
    <row r="418" spans="23:26" x14ac:dyDescent="0.35">
      <c r="W418" s="58"/>
      <c r="X418" s="58"/>
      <c r="Y418" s="58"/>
      <c r="Z418" s="58"/>
    </row>
    <row r="419" spans="23:26" x14ac:dyDescent="0.35">
      <c r="W419" s="58"/>
      <c r="X419" s="58"/>
      <c r="Y419" s="58"/>
      <c r="Z419" s="58"/>
    </row>
    <row r="420" spans="23:26" x14ac:dyDescent="0.35">
      <c r="W420" s="58"/>
      <c r="X420" s="58"/>
      <c r="Y420" s="58"/>
      <c r="Z420" s="58"/>
    </row>
    <row r="421" spans="23:26" x14ac:dyDescent="0.35">
      <c r="W421" s="58"/>
      <c r="X421" s="58"/>
      <c r="Y421" s="58"/>
      <c r="Z421" s="58"/>
    </row>
    <row r="422" spans="23:26" x14ac:dyDescent="0.35">
      <c r="W422" s="58"/>
      <c r="X422" s="58"/>
      <c r="Y422" s="58"/>
      <c r="Z422" s="58"/>
    </row>
    <row r="423" spans="23:26" x14ac:dyDescent="0.35">
      <c r="W423" s="58"/>
      <c r="X423" s="58"/>
      <c r="Y423" s="58"/>
      <c r="Z423" s="58"/>
    </row>
    <row r="424" spans="23:26" x14ac:dyDescent="0.35">
      <c r="W424" s="58"/>
      <c r="X424" s="58"/>
      <c r="Y424" s="58"/>
      <c r="Z424" s="58"/>
    </row>
    <row r="425" spans="23:26" x14ac:dyDescent="0.35">
      <c r="W425" s="58"/>
      <c r="X425" s="58"/>
      <c r="Y425" s="58"/>
      <c r="Z425" s="58"/>
    </row>
  </sheetData>
  <mergeCells count="80">
    <mergeCell ref="B27:G27"/>
    <mergeCell ref="H25:H26"/>
    <mergeCell ref="I25:I26"/>
    <mergeCell ref="Z25:Z26"/>
    <mergeCell ref="S25:S26"/>
    <mergeCell ref="O25:O26"/>
    <mergeCell ref="P25:P26"/>
    <mergeCell ref="Q25:Q26"/>
    <mergeCell ref="R25:R26"/>
    <mergeCell ref="T25:T26"/>
    <mergeCell ref="U25:U26"/>
    <mergeCell ref="B23:Z23"/>
    <mergeCell ref="B24:AA24"/>
    <mergeCell ref="B25:B26"/>
    <mergeCell ref="C25:C26"/>
    <mergeCell ref="D25:D26"/>
    <mergeCell ref="E25:E26"/>
    <mergeCell ref="F25:F26"/>
    <mergeCell ref="G25:G26"/>
    <mergeCell ref="J25:L25"/>
    <mergeCell ref="M25:N25"/>
    <mergeCell ref="V25:V26"/>
    <mergeCell ref="W25:X25"/>
    <mergeCell ref="AA25:AA26"/>
    <mergeCell ref="B22:Z22"/>
    <mergeCell ref="C15:D15"/>
    <mergeCell ref="E15:F15"/>
    <mergeCell ref="O15:T15"/>
    <mergeCell ref="B16:B18"/>
    <mergeCell ref="C16:D16"/>
    <mergeCell ref="E16:F16"/>
    <mergeCell ref="O16:T16"/>
    <mergeCell ref="C17:D17"/>
    <mergeCell ref="E17:F17"/>
    <mergeCell ref="O17:T17"/>
    <mergeCell ref="C18:D18"/>
    <mergeCell ref="E18:F18"/>
    <mergeCell ref="O18:T18"/>
    <mergeCell ref="B20:T20"/>
    <mergeCell ref="B21:T21"/>
    <mergeCell ref="C12:D12"/>
    <mergeCell ref="E12:F12"/>
    <mergeCell ref="O12:T12"/>
    <mergeCell ref="B13:B15"/>
    <mergeCell ref="C13:D13"/>
    <mergeCell ref="E13:F13"/>
    <mergeCell ref="O13:T13"/>
    <mergeCell ref="C14:D14"/>
    <mergeCell ref="E14:F14"/>
    <mergeCell ref="O14:T14"/>
    <mergeCell ref="B9:B11"/>
    <mergeCell ref="C9:D9"/>
    <mergeCell ref="E9:F9"/>
    <mergeCell ref="O9:T9"/>
    <mergeCell ref="C10:D10"/>
    <mergeCell ref="E10:F10"/>
    <mergeCell ref="O10:T10"/>
    <mergeCell ref="C11:D11"/>
    <mergeCell ref="E11:F11"/>
    <mergeCell ref="O11:T11"/>
    <mergeCell ref="C7:D7"/>
    <mergeCell ref="E7:F7"/>
    <mergeCell ref="O7:T7"/>
    <mergeCell ref="C8:D8"/>
    <mergeCell ref="E8:F8"/>
    <mergeCell ref="O8:T8"/>
    <mergeCell ref="C5:D5"/>
    <mergeCell ref="E5:F5"/>
    <mergeCell ref="O5:T5"/>
    <mergeCell ref="C6:D6"/>
    <mergeCell ref="E6:F6"/>
    <mergeCell ref="O6:T6"/>
    <mergeCell ref="B4:J4"/>
    <mergeCell ref="K4:N4"/>
    <mergeCell ref="O4:T4"/>
    <mergeCell ref="B1:T1"/>
    <mergeCell ref="B2:T2"/>
    <mergeCell ref="B3:J3"/>
    <mergeCell ref="K3:N3"/>
    <mergeCell ref="O3:T3"/>
  </mergeCells>
  <conditionalFormatting sqref="C1:C21 C172 C175:C202 C23:C163 C204:C1048576">
    <cfRule type="duplicateValues" dxfId="2013" priority="364"/>
  </conditionalFormatting>
  <conditionalFormatting sqref="C28:C29">
    <cfRule type="duplicateValues" dxfId="2012" priority="362"/>
  </conditionalFormatting>
  <conditionalFormatting sqref="C30">
    <cfRule type="duplicateValues" dxfId="2011" priority="363"/>
  </conditionalFormatting>
  <conditionalFormatting sqref="C31">
    <cfRule type="duplicateValues" dxfId="2010" priority="358"/>
    <cfRule type="duplicateValues" dxfId="2009" priority="357"/>
  </conditionalFormatting>
  <conditionalFormatting sqref="C32">
    <cfRule type="duplicateValues" dxfId="2008" priority="360"/>
    <cfRule type="duplicateValues" dxfId="2007" priority="361"/>
  </conditionalFormatting>
  <conditionalFormatting sqref="C35">
    <cfRule type="duplicateValues" dxfId="2006" priority="359"/>
  </conditionalFormatting>
  <conditionalFormatting sqref="C36:C39">
    <cfRule type="duplicateValues" dxfId="2005" priority="355"/>
    <cfRule type="duplicateValues" dxfId="2004" priority="354"/>
    <cfRule type="duplicateValues" dxfId="2003" priority="356"/>
  </conditionalFormatting>
  <conditionalFormatting sqref="C40">
    <cfRule type="duplicateValues" dxfId="2002" priority="353"/>
    <cfRule type="duplicateValues" dxfId="2001" priority="352"/>
    <cfRule type="duplicateValues" dxfId="2000" priority="351"/>
  </conditionalFormatting>
  <conditionalFormatting sqref="C41:C42">
    <cfRule type="duplicateValues" dxfId="1999" priority="350"/>
    <cfRule type="duplicateValues" dxfId="1998" priority="349"/>
    <cfRule type="duplicateValues" dxfId="1997" priority="348"/>
  </conditionalFormatting>
  <conditionalFormatting sqref="C43 C45">
    <cfRule type="duplicateValues" dxfId="1996" priority="346"/>
  </conditionalFormatting>
  <conditionalFormatting sqref="C43">
    <cfRule type="duplicateValues" dxfId="1995" priority="347"/>
    <cfRule type="duplicateValues" dxfId="1994" priority="345"/>
  </conditionalFormatting>
  <conditionalFormatting sqref="C44">
    <cfRule type="duplicateValues" dxfId="1993" priority="344"/>
    <cfRule type="duplicateValues" dxfId="1992" priority="343"/>
    <cfRule type="duplicateValues" dxfId="1991" priority="342"/>
  </conditionalFormatting>
  <conditionalFormatting sqref="C46">
    <cfRule type="duplicateValues" dxfId="1990" priority="340"/>
    <cfRule type="duplicateValues" dxfId="1989" priority="339"/>
    <cfRule type="duplicateValues" dxfId="1988" priority="341"/>
  </conditionalFormatting>
  <conditionalFormatting sqref="C47">
    <cfRule type="duplicateValues" dxfId="1987" priority="338"/>
    <cfRule type="duplicateValues" dxfId="1986" priority="337"/>
    <cfRule type="duplicateValues" dxfId="1985" priority="336"/>
  </conditionalFormatting>
  <conditionalFormatting sqref="C48">
    <cfRule type="duplicateValues" dxfId="1984" priority="334"/>
    <cfRule type="duplicateValues" dxfId="1983" priority="335"/>
    <cfRule type="duplicateValues" dxfId="1982" priority="333"/>
  </conditionalFormatting>
  <conditionalFormatting sqref="C49">
    <cfRule type="duplicateValues" dxfId="1981" priority="331"/>
    <cfRule type="duplicateValues" dxfId="1980" priority="332"/>
    <cfRule type="duplicateValues" dxfId="1979" priority="330"/>
  </conditionalFormatting>
  <conditionalFormatting sqref="C50">
    <cfRule type="duplicateValues" dxfId="1978" priority="327"/>
    <cfRule type="duplicateValues" dxfId="1977" priority="328"/>
    <cfRule type="duplicateValues" dxfId="1976" priority="329"/>
  </conditionalFormatting>
  <conditionalFormatting sqref="C51">
    <cfRule type="duplicateValues" dxfId="1975" priority="324"/>
    <cfRule type="duplicateValues" dxfId="1974" priority="325"/>
    <cfRule type="duplicateValues" dxfId="1973" priority="326"/>
  </conditionalFormatting>
  <conditionalFormatting sqref="C52">
    <cfRule type="duplicateValues" dxfId="1972" priority="322"/>
    <cfRule type="duplicateValues" dxfId="1971" priority="321"/>
    <cfRule type="duplicateValues" dxfId="1970" priority="323"/>
  </conditionalFormatting>
  <conditionalFormatting sqref="C53:C54">
    <cfRule type="duplicateValues" dxfId="1969" priority="318"/>
    <cfRule type="duplicateValues" dxfId="1968" priority="319"/>
    <cfRule type="duplicateValues" dxfId="1967" priority="320"/>
  </conditionalFormatting>
  <conditionalFormatting sqref="C57">
    <cfRule type="duplicateValues" dxfId="1966" priority="315"/>
    <cfRule type="duplicateValues" dxfId="1965" priority="316"/>
    <cfRule type="duplicateValues" dxfId="1964" priority="317"/>
  </conditionalFormatting>
  <conditionalFormatting sqref="C58">
    <cfRule type="duplicateValues" dxfId="1963" priority="314"/>
    <cfRule type="duplicateValues" dxfId="1962" priority="313"/>
    <cfRule type="duplicateValues" dxfId="1961" priority="312"/>
  </conditionalFormatting>
  <conditionalFormatting sqref="C59">
    <cfRule type="duplicateValues" dxfId="1960" priority="311"/>
    <cfRule type="duplicateValues" dxfId="1959" priority="310"/>
    <cfRule type="duplicateValues" dxfId="1958" priority="309"/>
  </conditionalFormatting>
  <conditionalFormatting sqref="C60">
    <cfRule type="duplicateValues" dxfId="1957" priority="308"/>
    <cfRule type="duplicateValues" dxfId="1956" priority="307"/>
    <cfRule type="duplicateValues" dxfId="1955" priority="306"/>
  </conditionalFormatting>
  <conditionalFormatting sqref="C62">
    <cfRule type="duplicateValues" dxfId="1954" priority="303"/>
    <cfRule type="duplicateValues" dxfId="1953" priority="304"/>
    <cfRule type="duplicateValues" dxfId="1952" priority="305"/>
  </conditionalFormatting>
  <conditionalFormatting sqref="C63">
    <cfRule type="duplicateValues" dxfId="1951" priority="300"/>
    <cfRule type="duplicateValues" dxfId="1950" priority="301"/>
    <cfRule type="duplicateValues" dxfId="1949" priority="302"/>
  </conditionalFormatting>
  <conditionalFormatting sqref="C64">
    <cfRule type="duplicateValues" dxfId="1948" priority="297"/>
    <cfRule type="duplicateValues" dxfId="1947" priority="299"/>
    <cfRule type="duplicateValues" dxfId="1946" priority="298"/>
  </conditionalFormatting>
  <conditionalFormatting sqref="C65:C66">
    <cfRule type="duplicateValues" dxfId="1945" priority="296"/>
    <cfRule type="duplicateValues" dxfId="1944" priority="294"/>
    <cfRule type="duplicateValues" dxfId="1943" priority="295"/>
  </conditionalFormatting>
  <conditionalFormatting sqref="C67">
    <cfRule type="duplicateValues" dxfId="1942" priority="291"/>
    <cfRule type="duplicateValues" dxfId="1941" priority="292"/>
    <cfRule type="duplicateValues" dxfId="1940" priority="293"/>
  </conditionalFormatting>
  <conditionalFormatting sqref="C68">
    <cfRule type="duplicateValues" dxfId="1939" priority="288"/>
    <cfRule type="duplicateValues" dxfId="1938" priority="287"/>
    <cfRule type="duplicateValues" dxfId="1937" priority="290"/>
    <cfRule type="duplicateValues" dxfId="1936" priority="289"/>
  </conditionalFormatting>
  <conditionalFormatting sqref="C69">
    <cfRule type="duplicateValues" dxfId="1935" priority="286"/>
    <cfRule type="duplicateValues" dxfId="1934" priority="285"/>
    <cfRule type="duplicateValues" dxfId="1933" priority="284"/>
    <cfRule type="duplicateValues" dxfId="1932" priority="283"/>
  </conditionalFormatting>
  <conditionalFormatting sqref="C70">
    <cfRule type="duplicateValues" dxfId="1931" priority="280"/>
    <cfRule type="duplicateValues" dxfId="1930" priority="282"/>
    <cfRule type="duplicateValues" dxfId="1929" priority="281"/>
    <cfRule type="duplicateValues" dxfId="1928" priority="279"/>
  </conditionalFormatting>
  <conditionalFormatting sqref="C71:C73">
    <cfRule type="duplicateValues" dxfId="1927" priority="276"/>
    <cfRule type="duplicateValues" dxfId="1926" priority="275"/>
    <cfRule type="duplicateValues" dxfId="1925" priority="278"/>
    <cfRule type="duplicateValues" dxfId="1924" priority="277"/>
  </conditionalFormatting>
  <conditionalFormatting sqref="C74:C77">
    <cfRule type="duplicateValues" dxfId="1923" priority="273"/>
    <cfRule type="duplicateValues" dxfId="1922" priority="272"/>
    <cfRule type="duplicateValues" dxfId="1921" priority="271"/>
    <cfRule type="duplicateValues" dxfId="1920" priority="274"/>
  </conditionalFormatting>
  <conditionalFormatting sqref="C78">
    <cfRule type="duplicateValues" dxfId="1919" priority="270"/>
    <cfRule type="duplicateValues" dxfId="1918" priority="269"/>
    <cfRule type="duplicateValues" dxfId="1917" priority="268"/>
    <cfRule type="duplicateValues" dxfId="1916" priority="267"/>
  </conditionalFormatting>
  <conditionalFormatting sqref="C79">
    <cfRule type="duplicateValues" dxfId="1915" priority="263"/>
    <cfRule type="duplicateValues" dxfId="1914" priority="266"/>
    <cfRule type="duplicateValues" dxfId="1913" priority="265"/>
    <cfRule type="duplicateValues" dxfId="1912" priority="264"/>
  </conditionalFormatting>
  <conditionalFormatting sqref="C80:C82">
    <cfRule type="duplicateValues" dxfId="1911" priority="260"/>
    <cfRule type="duplicateValues" dxfId="1910" priority="259"/>
    <cfRule type="duplicateValues" dxfId="1909" priority="262"/>
    <cfRule type="duplicateValues" dxfId="1908" priority="261"/>
  </conditionalFormatting>
  <conditionalFormatting sqref="C83">
    <cfRule type="duplicateValues" dxfId="1907" priority="256"/>
    <cfRule type="duplicateValues" dxfId="1906" priority="255"/>
    <cfRule type="duplicateValues" dxfId="1905" priority="258"/>
    <cfRule type="duplicateValues" dxfId="1904" priority="257"/>
  </conditionalFormatting>
  <conditionalFormatting sqref="C87">
    <cfRule type="duplicateValues" dxfId="1903" priority="252"/>
    <cfRule type="duplicateValues" dxfId="1902" priority="254"/>
    <cfRule type="duplicateValues" dxfId="1901" priority="253"/>
    <cfRule type="duplicateValues" dxfId="1900" priority="251"/>
  </conditionalFormatting>
  <conditionalFormatting sqref="C92">
    <cfRule type="duplicateValues" dxfId="1899" priority="249"/>
    <cfRule type="duplicateValues" dxfId="1898" priority="250"/>
    <cfRule type="duplicateValues" dxfId="1897" priority="248"/>
    <cfRule type="duplicateValues" dxfId="1896" priority="247"/>
  </conditionalFormatting>
  <conditionalFormatting sqref="C96:C98">
    <cfRule type="duplicateValues" dxfId="1895" priority="243"/>
    <cfRule type="duplicateValues" dxfId="1894" priority="244"/>
    <cfRule type="duplicateValues" dxfId="1893" priority="245"/>
    <cfRule type="duplicateValues" dxfId="1892" priority="246"/>
  </conditionalFormatting>
  <conditionalFormatting sqref="C99">
    <cfRule type="duplicateValues" dxfId="1891" priority="242"/>
    <cfRule type="duplicateValues" dxfId="1890" priority="241"/>
    <cfRule type="duplicateValues" dxfId="1889" priority="240"/>
    <cfRule type="duplicateValues" dxfId="1888" priority="239"/>
  </conditionalFormatting>
  <conditionalFormatting sqref="C101:C102">
    <cfRule type="duplicateValues" dxfId="1887" priority="238"/>
    <cfRule type="duplicateValues" dxfId="1886" priority="235"/>
    <cfRule type="duplicateValues" dxfId="1885" priority="236"/>
    <cfRule type="duplicateValues" dxfId="1884" priority="237"/>
  </conditionalFormatting>
  <conditionalFormatting sqref="C103:C104">
    <cfRule type="duplicateValues" dxfId="1883" priority="233"/>
    <cfRule type="duplicateValues" dxfId="1882" priority="234"/>
    <cfRule type="duplicateValues" dxfId="1881" priority="232"/>
    <cfRule type="duplicateValues" dxfId="1880" priority="231"/>
  </conditionalFormatting>
  <conditionalFormatting sqref="C105">
    <cfRule type="duplicateValues" dxfId="1879" priority="230"/>
    <cfRule type="duplicateValues" dxfId="1878" priority="229"/>
    <cfRule type="duplicateValues" dxfId="1877" priority="228"/>
    <cfRule type="duplicateValues" dxfId="1876" priority="227"/>
  </conditionalFormatting>
  <conditionalFormatting sqref="C106">
    <cfRule type="duplicateValues" dxfId="1875" priority="226"/>
    <cfRule type="duplicateValues" dxfId="1874" priority="225"/>
    <cfRule type="duplicateValues" dxfId="1873" priority="224"/>
    <cfRule type="duplicateValues" dxfId="1872" priority="223"/>
  </conditionalFormatting>
  <conditionalFormatting sqref="C110">
    <cfRule type="duplicateValues" dxfId="1871" priority="222"/>
    <cfRule type="duplicateValues" dxfId="1870" priority="221"/>
    <cfRule type="duplicateValues" dxfId="1869" priority="220"/>
    <cfRule type="duplicateValues" dxfId="1868" priority="219"/>
  </conditionalFormatting>
  <conditionalFormatting sqref="C114:C117 C120 C122:C123 C125">
    <cfRule type="duplicateValues" dxfId="1867" priority="218"/>
    <cfRule type="duplicateValues" dxfId="1866" priority="217"/>
    <cfRule type="duplicateValues" dxfId="1865" priority="216"/>
  </conditionalFormatting>
  <conditionalFormatting sqref="C114:C117 C120 C122:C125">
    <cfRule type="expression" dxfId="1864" priority="365" stopIfTrue="1">
      <formula>AND(COUNTIF($C$2:$C$65326, C114)+COUNTIF(#REF!, C114)&gt;1,NOT(ISBLANK(C114)))</formula>
    </cfRule>
    <cfRule type="expression" dxfId="1863" priority="366" stopIfTrue="1">
      <formula>AND(COUNTIF($C$239:$C$65326,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1862" priority="368" stopIfTrue="1">
      <formula>AND(COUNTIF($E$285:$E$65330, C116)+COUNTIF($E$267:$E$268, C116)+COUNTIF($E$230:$E$230, C116)+COUNTIF($E$190:$E$193, C116)+COUNTIF($E$167:$E$168, C116)+COUNTIF($E$140:$E$141, C116)+COUNTIF($E$121:$E$121, C116)+COUNTIF($E$106:$E$107, C116)+COUNTIF(#REF!, C116)+COUNTIF(#REF!, C116)+COUNTIF(#REF!, C116)+COUNTIF($E$11:$E$27, C116)+COUNTIF(#REF!, C116)+COUNTIF($E$2:$E$27, C116)&gt;1,NOT(ISBLANK(C116)))</formula>
    </cfRule>
    <cfRule type="expression" dxfId="1861" priority="367" stopIfTrue="1">
      <formula>AND(COUNTIF($E$2:$E$65330, C116)+COUNTIF(#REF!, C116)&gt;1,NOT(ISBLANK(C116)))</formula>
    </cfRule>
  </conditionalFormatting>
  <conditionalFormatting sqref="C116:C117">
    <cfRule type="expression" dxfId="1860" priority="369" stopIfTrue="1">
      <formula>AND(COUNTIF($E$2:$E$65320, C116)+COUNTIF(#REF!, C116)&gt;1,NOT(ISBLANK(C116)))</formula>
    </cfRule>
    <cfRule type="expression" dxfId="1859" priority="370" stopIfTrue="1">
      <formula>AND(COUNTIF($E$275:$E$65320,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1858" priority="215"/>
    <cfRule type="duplicateValues" dxfId="1857" priority="214"/>
    <cfRule type="duplicateValues" dxfId="1856" priority="213"/>
    <cfRule type="duplicateValues" dxfId="1855" priority="212"/>
  </conditionalFormatting>
  <conditionalFormatting sqref="C119">
    <cfRule type="duplicateValues" dxfId="1854" priority="209"/>
    <cfRule type="duplicateValues" dxfId="1853" priority="211"/>
    <cfRule type="duplicateValues" dxfId="1852" priority="210"/>
    <cfRule type="duplicateValues" dxfId="1851" priority="208"/>
  </conditionalFormatting>
  <conditionalFormatting sqref="C120 C122:C124">
    <cfRule type="expression" dxfId="1850" priority="371" stopIfTrue="1">
      <formula>AND(COUNTIF($C$258:$C$65345,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1849" priority="372" stopIfTrue="1">
      <formula>AND(COUNTIF($C$2:$C$65345, C120)+COUNTIF(#REF!, C120)&gt;1,NOT(ISBLANK(C120)))</formula>
    </cfRule>
  </conditionalFormatting>
  <conditionalFormatting sqref="C121">
    <cfRule type="duplicateValues" dxfId="1848" priority="207"/>
    <cfRule type="duplicateValues" dxfId="1847" priority="206"/>
    <cfRule type="duplicateValues" dxfId="1846" priority="205"/>
    <cfRule type="duplicateValues" dxfId="1845" priority="204"/>
  </conditionalFormatting>
  <conditionalFormatting sqref="C124">
    <cfRule type="duplicateValues" dxfId="1844" priority="203"/>
    <cfRule type="duplicateValues" dxfId="1843" priority="202"/>
    <cfRule type="duplicateValues" dxfId="1842" priority="201"/>
    <cfRule type="duplicateValues" dxfId="1841" priority="200"/>
  </conditionalFormatting>
  <conditionalFormatting sqref="C125">
    <cfRule type="expression" dxfId="1840" priority="374" stopIfTrue="1">
      <formula>AND(COUNTIF($C$1:$C$65349, C125)+COUNTIF(#REF!, C125)&gt;1,NOT(ISBLANK(C125)))</formula>
    </cfRule>
    <cfRule type="expression" dxfId="1839" priority="373" stopIfTrue="1">
      <formula>AND(COUNTIF($C$262:$C$65349, C125)+COUNTIF($C$242:$C$243, C125)+COUNTIF($C$208:$C$209, C125)+COUNTIF($C$165:$C$168, C125)+COUNTIF($C$142:$C$143, C125)+COUNTIF($C$117:$C$118, C125)+COUNTIF($C$96:$C$96, C125)+COUNTIF(#REF!, C125)+COUNTIF(#REF!, C125)+COUNTIF(#REF!, C125)+COUNTIF(#REF!, C125)+COUNTIF($C$6:$C$6, C125)+COUNTIF($B$8:$B$20, C125)+COUNTIF($C$1:$C$5, C125)&gt;1,NOT(ISBLANK(C125)))</formula>
    </cfRule>
  </conditionalFormatting>
  <conditionalFormatting sqref="C126:C127">
    <cfRule type="duplicateValues" dxfId="1838" priority="199"/>
    <cfRule type="duplicateValues" dxfId="1837" priority="198"/>
    <cfRule type="duplicateValues" dxfId="1836" priority="197"/>
    <cfRule type="duplicateValues" dxfId="1835" priority="196"/>
  </conditionalFormatting>
  <conditionalFormatting sqref="C128">
    <cfRule type="duplicateValues" dxfId="1834" priority="192"/>
    <cfRule type="duplicateValues" dxfId="1833" priority="193"/>
    <cfRule type="duplicateValues" dxfId="1832" priority="195"/>
    <cfRule type="duplicateValues" dxfId="1831" priority="194"/>
  </conditionalFormatting>
  <conditionalFormatting sqref="C129:C130">
    <cfRule type="duplicateValues" dxfId="1830" priority="188"/>
    <cfRule type="duplicateValues" dxfId="1829" priority="189"/>
    <cfRule type="duplicateValues" dxfId="1828" priority="190"/>
    <cfRule type="duplicateValues" dxfId="1827" priority="191"/>
  </conditionalFormatting>
  <conditionalFormatting sqref="C131">
    <cfRule type="duplicateValues" dxfId="1826" priority="186"/>
    <cfRule type="duplicateValues" dxfId="1825" priority="187"/>
    <cfRule type="duplicateValues" dxfId="1824" priority="185"/>
    <cfRule type="duplicateValues" dxfId="1823" priority="184"/>
  </conditionalFormatting>
  <conditionalFormatting sqref="C133">
    <cfRule type="duplicateValues" dxfId="1822" priority="179"/>
    <cfRule type="duplicateValues" dxfId="1821" priority="178"/>
    <cfRule type="duplicateValues" dxfId="1820" priority="177"/>
    <cfRule type="duplicateValues" dxfId="1819" priority="176"/>
  </conditionalFormatting>
  <conditionalFormatting sqref="C134">
    <cfRule type="duplicateValues" dxfId="1818" priority="172"/>
    <cfRule type="duplicateValues" dxfId="1817" priority="175"/>
    <cfRule type="duplicateValues" dxfId="1816" priority="174"/>
    <cfRule type="duplicateValues" dxfId="1815" priority="173"/>
  </conditionalFormatting>
  <conditionalFormatting sqref="C135">
    <cfRule type="duplicateValues" dxfId="1814" priority="169"/>
    <cfRule type="duplicateValues" dxfId="1813" priority="168"/>
    <cfRule type="duplicateValues" dxfId="1812" priority="167"/>
    <cfRule type="duplicateValues" dxfId="1811" priority="171"/>
    <cfRule type="duplicateValues" dxfId="1810" priority="170"/>
  </conditionalFormatting>
  <conditionalFormatting sqref="C136">
    <cfRule type="duplicateValues" dxfId="1809" priority="166"/>
    <cfRule type="duplicateValues" dxfId="1808" priority="165"/>
    <cfRule type="duplicateValues" dxfId="1807" priority="164"/>
    <cfRule type="duplicateValues" dxfId="1806" priority="163"/>
    <cfRule type="duplicateValues" dxfId="1805" priority="162"/>
  </conditionalFormatting>
  <conditionalFormatting sqref="C137">
    <cfRule type="duplicateValues" dxfId="1804" priority="161"/>
    <cfRule type="duplicateValues" dxfId="1803" priority="160"/>
    <cfRule type="duplicateValues" dxfId="1802" priority="159"/>
    <cfRule type="duplicateValues" dxfId="1801" priority="158"/>
    <cfRule type="duplicateValues" dxfId="1800" priority="157"/>
  </conditionalFormatting>
  <conditionalFormatting sqref="C138">
    <cfRule type="duplicateValues" dxfId="1799" priority="156"/>
    <cfRule type="duplicateValues" dxfId="1798" priority="155"/>
    <cfRule type="duplicateValues" dxfId="1797" priority="154"/>
    <cfRule type="duplicateValues" dxfId="1796" priority="153"/>
    <cfRule type="duplicateValues" dxfId="1795" priority="152"/>
  </conditionalFormatting>
  <conditionalFormatting sqref="C139">
    <cfRule type="duplicateValues" dxfId="1794" priority="149"/>
    <cfRule type="duplicateValues" dxfId="1793" priority="148"/>
    <cfRule type="duplicateValues" dxfId="1792" priority="147"/>
    <cfRule type="duplicateValues" dxfId="1791" priority="151"/>
    <cfRule type="duplicateValues" dxfId="1790" priority="150"/>
  </conditionalFormatting>
  <conditionalFormatting sqref="C140">
    <cfRule type="duplicateValues" dxfId="1789" priority="146"/>
    <cfRule type="duplicateValues" dxfId="1788" priority="145"/>
    <cfRule type="duplicateValues" dxfId="1787" priority="144"/>
    <cfRule type="duplicateValues" dxfId="1786" priority="143"/>
    <cfRule type="duplicateValues" dxfId="1785" priority="142"/>
  </conditionalFormatting>
  <conditionalFormatting sqref="C141">
    <cfRule type="duplicateValues" dxfId="1784" priority="134"/>
    <cfRule type="duplicateValues" dxfId="1783" priority="133"/>
    <cfRule type="duplicateValues" dxfId="1782" priority="132"/>
    <cfRule type="duplicateValues" dxfId="1781" priority="136"/>
    <cfRule type="duplicateValues" dxfId="1780" priority="135"/>
  </conditionalFormatting>
  <conditionalFormatting sqref="C142">
    <cfRule type="duplicateValues" dxfId="1779" priority="128"/>
    <cfRule type="duplicateValues" dxfId="1778" priority="129"/>
    <cfRule type="duplicateValues" dxfId="1777" priority="127"/>
    <cfRule type="duplicateValues" dxfId="1776" priority="131"/>
    <cfRule type="duplicateValues" dxfId="1775" priority="130"/>
  </conditionalFormatting>
  <conditionalFormatting sqref="C143">
    <cfRule type="duplicateValues" dxfId="1774" priority="126"/>
    <cfRule type="duplicateValues" dxfId="1773" priority="122"/>
    <cfRule type="duplicateValues" dxfId="1772" priority="125"/>
    <cfRule type="duplicateValues" dxfId="1771" priority="124"/>
    <cfRule type="duplicateValues" dxfId="1770" priority="123"/>
  </conditionalFormatting>
  <conditionalFormatting sqref="C144">
    <cfRule type="duplicateValues" dxfId="1769" priority="121"/>
    <cfRule type="duplicateValues" dxfId="1768" priority="117"/>
    <cfRule type="duplicateValues" dxfId="1767" priority="118"/>
    <cfRule type="duplicateValues" dxfId="1766" priority="119"/>
    <cfRule type="duplicateValues" dxfId="1765" priority="120"/>
  </conditionalFormatting>
  <conditionalFormatting sqref="C145">
    <cfRule type="duplicateValues" dxfId="1764" priority="112"/>
    <cfRule type="duplicateValues" dxfId="1763" priority="113"/>
    <cfRule type="duplicateValues" dxfId="1762" priority="115"/>
    <cfRule type="duplicateValues" dxfId="1761" priority="116"/>
    <cfRule type="duplicateValues" dxfId="1760" priority="114"/>
  </conditionalFormatting>
  <conditionalFormatting sqref="C146">
    <cfRule type="duplicateValues" dxfId="1759" priority="108"/>
    <cfRule type="duplicateValues" dxfId="1758" priority="109"/>
    <cfRule type="duplicateValues" dxfId="1757" priority="110"/>
    <cfRule type="duplicateValues" dxfId="1756" priority="111"/>
    <cfRule type="duplicateValues" dxfId="1755" priority="107"/>
  </conditionalFormatting>
  <conditionalFormatting sqref="C147">
    <cfRule type="duplicateValues" dxfId="1754" priority="106"/>
    <cfRule type="duplicateValues" dxfId="1753" priority="105"/>
    <cfRule type="duplicateValues" dxfId="1752" priority="104"/>
    <cfRule type="duplicateValues" dxfId="1751" priority="103"/>
    <cfRule type="duplicateValues" dxfId="1750" priority="102"/>
  </conditionalFormatting>
  <conditionalFormatting sqref="C148">
    <cfRule type="duplicateValues" dxfId="1749" priority="101"/>
    <cfRule type="duplicateValues" dxfId="1748" priority="100"/>
    <cfRule type="duplicateValues" dxfId="1747" priority="99"/>
    <cfRule type="duplicateValues" dxfId="1746" priority="98"/>
    <cfRule type="duplicateValues" dxfId="1745" priority="97"/>
  </conditionalFormatting>
  <conditionalFormatting sqref="C149:C151">
    <cfRule type="duplicateValues" dxfId="1744" priority="94"/>
    <cfRule type="duplicateValues" dxfId="1743" priority="93"/>
    <cfRule type="duplicateValues" dxfId="1742" priority="92"/>
    <cfRule type="duplicateValues" dxfId="1741" priority="95"/>
    <cfRule type="duplicateValues" dxfId="1740" priority="96"/>
  </conditionalFormatting>
  <conditionalFormatting sqref="C152 C1:C21 C122:C123 C125 C172 C175:C202 C23:C120 C204:C1048576">
    <cfRule type="duplicateValues" dxfId="1739" priority="375"/>
  </conditionalFormatting>
  <conditionalFormatting sqref="C152 C1:C21 C172 C175:C202 C23:C134 C204:C1048576">
    <cfRule type="duplicateValues" dxfId="1738" priority="376"/>
  </conditionalFormatting>
  <conditionalFormatting sqref="C152 C55:C56 C33:C35 C24:C26 C28:C29 C61 C84:C86 C88:C91 C93:C95 C100 C107:C109 C111:C113 C172 C175:C202 C204:C1048576">
    <cfRule type="duplicateValues" dxfId="1737" priority="377"/>
  </conditionalFormatting>
  <conditionalFormatting sqref="C152 C55:C56 C33:C35 C24:C26 C28:C30 C61 C84:C86 C88:C91 C93:C95 C100 C107:C109 C111:C113 C172 C175:C202 C204:C1048576">
    <cfRule type="duplicateValues" dxfId="1736" priority="378"/>
  </conditionalFormatting>
  <conditionalFormatting sqref="C152 C55:C56 C33:C35 C61 C84:C86 C88:C91 C93:C95 C100 C107:C109 C111:C113 C172 C175:C202 C204:C1048576">
    <cfRule type="duplicateValues" dxfId="1735" priority="379"/>
  </conditionalFormatting>
  <conditionalFormatting sqref="C153">
    <cfRule type="duplicateValues" dxfId="1734" priority="89"/>
    <cfRule type="duplicateValues" dxfId="1733" priority="91"/>
    <cfRule type="duplicateValues" dxfId="1732" priority="90"/>
    <cfRule type="duplicateValues" dxfId="1731" priority="87"/>
    <cfRule type="duplicateValues" dxfId="1730" priority="88"/>
  </conditionalFormatting>
  <conditionalFormatting sqref="C154">
    <cfRule type="duplicateValues" dxfId="1729" priority="83"/>
    <cfRule type="duplicateValues" dxfId="1728" priority="86"/>
    <cfRule type="duplicateValues" dxfId="1727" priority="85"/>
    <cfRule type="duplicateValues" dxfId="1726" priority="84"/>
    <cfRule type="duplicateValues" dxfId="1725" priority="82"/>
  </conditionalFormatting>
  <conditionalFormatting sqref="C155">
    <cfRule type="duplicateValues" dxfId="1724" priority="80"/>
    <cfRule type="duplicateValues" dxfId="1723" priority="79"/>
    <cfRule type="duplicateValues" dxfId="1722" priority="78"/>
    <cfRule type="duplicateValues" dxfId="1721" priority="77"/>
    <cfRule type="duplicateValues" dxfId="1720" priority="81"/>
  </conditionalFormatting>
  <conditionalFormatting sqref="C156">
    <cfRule type="duplicateValues" dxfId="1719" priority="76"/>
    <cfRule type="duplicateValues" dxfId="1718" priority="74"/>
    <cfRule type="duplicateValues" dxfId="1717" priority="73"/>
    <cfRule type="duplicateValues" dxfId="1716" priority="72"/>
    <cfRule type="duplicateValues" dxfId="1715" priority="75"/>
  </conditionalFormatting>
  <conditionalFormatting sqref="C157:C158">
    <cfRule type="duplicateValues" dxfId="1714" priority="71"/>
    <cfRule type="duplicateValues" dxfId="1713" priority="70"/>
    <cfRule type="duplicateValues" dxfId="1712" priority="69"/>
    <cfRule type="duplicateValues" dxfId="1711" priority="68"/>
    <cfRule type="duplicateValues" dxfId="1710" priority="67"/>
  </conditionalFormatting>
  <conditionalFormatting sqref="C159">
    <cfRule type="duplicateValues" dxfId="1709" priority="65"/>
    <cfRule type="duplicateValues" dxfId="1708" priority="66"/>
    <cfRule type="duplicateValues" dxfId="1707" priority="64"/>
    <cfRule type="duplicateValues" dxfId="1706" priority="63"/>
    <cfRule type="duplicateValues" dxfId="1705" priority="62"/>
  </conditionalFormatting>
  <conditionalFormatting sqref="C160">
    <cfRule type="duplicateValues" dxfId="1704" priority="61"/>
    <cfRule type="duplicateValues" dxfId="1703" priority="60"/>
    <cfRule type="duplicateValues" dxfId="1702" priority="59"/>
    <cfRule type="duplicateValues" dxfId="1701" priority="58"/>
    <cfRule type="duplicateValues" dxfId="1700" priority="57"/>
  </conditionalFormatting>
  <conditionalFormatting sqref="C161">
    <cfRule type="duplicateValues" dxfId="1699" priority="56"/>
    <cfRule type="duplicateValues" dxfId="1698" priority="55"/>
    <cfRule type="duplicateValues" dxfId="1697" priority="54"/>
    <cfRule type="duplicateValues" dxfId="1696" priority="53"/>
    <cfRule type="duplicateValues" dxfId="1695" priority="52"/>
  </conditionalFormatting>
  <conditionalFormatting sqref="C162">
    <cfRule type="duplicateValues" dxfId="1694" priority="49"/>
    <cfRule type="duplicateValues" dxfId="1693" priority="47"/>
    <cfRule type="duplicateValues" dxfId="1692" priority="48"/>
    <cfRule type="duplicateValues" dxfId="1691" priority="51"/>
    <cfRule type="duplicateValues" dxfId="1690" priority="50"/>
  </conditionalFormatting>
  <conditionalFormatting sqref="C163">
    <cfRule type="duplicateValues" dxfId="1689" priority="46"/>
    <cfRule type="duplicateValues" dxfId="1688" priority="45"/>
    <cfRule type="duplicateValues" dxfId="1687" priority="44"/>
    <cfRule type="duplicateValues" dxfId="1686" priority="43"/>
    <cfRule type="duplicateValues" dxfId="1685" priority="42"/>
  </conditionalFormatting>
  <conditionalFormatting sqref="C164:C165">
    <cfRule type="duplicateValues" dxfId="1684" priority="39"/>
    <cfRule type="duplicateValues" dxfId="1683" priority="38"/>
    <cfRule type="duplicateValues" dxfId="1682" priority="37"/>
    <cfRule type="duplicateValues" dxfId="1681" priority="41"/>
    <cfRule type="duplicateValues" dxfId="1680" priority="40"/>
  </conditionalFormatting>
  <conditionalFormatting sqref="C166">
    <cfRule type="duplicateValues" dxfId="1679" priority="34"/>
    <cfRule type="duplicateValues" dxfId="1678" priority="36"/>
    <cfRule type="duplicateValues" dxfId="1677" priority="35"/>
    <cfRule type="duplicateValues" dxfId="1676" priority="33"/>
    <cfRule type="duplicateValues" dxfId="1675" priority="32"/>
  </conditionalFormatting>
  <conditionalFormatting sqref="C167">
    <cfRule type="duplicateValues" dxfId="1674" priority="31"/>
    <cfRule type="duplicateValues" dxfId="1673" priority="30"/>
    <cfRule type="duplicateValues" dxfId="1672" priority="29"/>
    <cfRule type="duplicateValues" dxfId="1671" priority="28"/>
    <cfRule type="duplicateValues" dxfId="1670" priority="27"/>
  </conditionalFormatting>
  <conditionalFormatting sqref="C168">
    <cfRule type="duplicateValues" dxfId="1669" priority="22"/>
    <cfRule type="duplicateValues" dxfId="1668" priority="24"/>
    <cfRule type="duplicateValues" dxfId="1667" priority="26"/>
    <cfRule type="duplicateValues" dxfId="1666" priority="25"/>
    <cfRule type="duplicateValues" dxfId="1665" priority="23"/>
  </conditionalFormatting>
  <conditionalFormatting sqref="C169:C170">
    <cfRule type="duplicateValues" dxfId="1664" priority="17"/>
    <cfRule type="duplicateValues" dxfId="1663" priority="19"/>
    <cfRule type="duplicateValues" dxfId="1662" priority="20"/>
    <cfRule type="duplicateValues" dxfId="1661" priority="21"/>
    <cfRule type="duplicateValues" dxfId="1660" priority="18"/>
  </conditionalFormatting>
  <conditionalFormatting sqref="C171">
    <cfRule type="duplicateValues" dxfId="1659" priority="14"/>
    <cfRule type="duplicateValues" dxfId="1658" priority="15"/>
    <cfRule type="duplicateValues" dxfId="1657" priority="16"/>
    <cfRule type="duplicateValues" dxfId="1656" priority="13"/>
    <cfRule type="duplicateValues" dxfId="1655" priority="12"/>
  </conditionalFormatting>
  <conditionalFormatting sqref="C173:C174">
    <cfRule type="duplicateValues" dxfId="1654" priority="11"/>
    <cfRule type="duplicateValues" dxfId="1653" priority="10"/>
    <cfRule type="duplicateValues" dxfId="1652" priority="9"/>
    <cfRule type="duplicateValues" dxfId="1651" priority="8"/>
    <cfRule type="duplicateValues" dxfId="1650" priority="7"/>
  </conditionalFormatting>
  <conditionalFormatting sqref="C203">
    <cfRule type="duplicateValues" dxfId="1649" priority="3"/>
    <cfRule type="duplicateValues" dxfId="1648" priority="2"/>
    <cfRule type="duplicateValues" dxfId="1647" priority="1"/>
    <cfRule type="duplicateValues" dxfId="1646" priority="4"/>
    <cfRule type="duplicateValues" dxfId="1645" priority="5"/>
  </conditionalFormatting>
  <conditionalFormatting sqref="C132:D132">
    <cfRule type="duplicateValues" dxfId="1644" priority="183"/>
    <cfRule type="duplicateValues" dxfId="1643" priority="180"/>
    <cfRule type="duplicateValues" dxfId="1642" priority="181"/>
    <cfRule type="duplicateValues" dxfId="1641" priority="182"/>
  </conditionalFormatting>
  <conditionalFormatting sqref="V1:V20 Z21 V23:V1048576">
    <cfRule type="containsText" dxfId="1640" priority="6" operator="containsText" text="Complete">
      <formula>NOT(ISERROR(SEARCH("Complete",V1)))</formula>
    </cfRule>
  </conditionalFormatting>
  <conditionalFormatting sqref="W21">
    <cfRule type="duplicateValues" dxfId="1639" priority="140"/>
    <cfRule type="duplicateValues" dxfId="1638" priority="138"/>
    <cfRule type="duplicateValues" dxfId="1637" priority="139"/>
    <cfRule type="duplicateValues" dxfId="1636" priority="137"/>
    <cfRule type="duplicateValues" dxfId="1635" priority="14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C819-86E8-486D-9895-D7008D4BC1DF}">
  <dimension ref="A1:AL504"/>
  <sheetViews>
    <sheetView topLeftCell="A274" zoomScale="57" workbookViewId="0">
      <selection activeCell="AG237" sqref="AG237"/>
    </sheetView>
  </sheetViews>
  <sheetFormatPr defaultColWidth="9.1796875" defaultRowHeight="14.5" x14ac:dyDescent="0.35"/>
  <cols>
    <col min="1" max="1" width="3" style="247" customWidth="1"/>
    <col min="2" max="2" width="7.1796875" style="247" customWidth="1"/>
    <col min="3" max="3" width="6.7265625" style="247" customWidth="1"/>
    <col min="4" max="16" width="7.1796875" style="247" customWidth="1"/>
    <col min="17" max="17" width="7.7265625" style="399" customWidth="1"/>
    <col min="18" max="29" width="7.1796875" style="247" customWidth="1"/>
    <col min="30" max="30" width="6.7265625" style="247" customWidth="1"/>
    <col min="31" max="31" width="6.81640625" style="247" customWidth="1"/>
    <col min="32" max="32" width="1.453125" style="247" customWidth="1"/>
    <col min="33" max="33" width="6.453125" style="247" customWidth="1"/>
    <col min="34" max="34" width="5.7265625" style="247" customWidth="1"/>
    <col min="35" max="35" width="6.54296875" style="247" customWidth="1"/>
    <col min="36" max="36" width="5.7265625" style="247" customWidth="1"/>
    <col min="37" max="37" width="6.7265625" style="247" hidden="1" customWidth="1"/>
    <col min="38" max="38" width="9.1796875" style="247" hidden="1" customWidth="1"/>
    <col min="39" max="16384" width="9.1796875" style="247"/>
  </cols>
  <sheetData>
    <row r="1" spans="1:37" s="227" customFormat="1" ht="15" thickBot="1" x14ac:dyDescent="0.4">
      <c r="A1" s="224"/>
      <c r="B1" s="224"/>
      <c r="C1" s="224"/>
      <c r="D1" s="224"/>
      <c r="E1" s="224"/>
      <c r="F1" s="224"/>
      <c r="G1" s="224"/>
      <c r="H1" s="224"/>
      <c r="I1" s="224"/>
      <c r="J1" s="224"/>
      <c r="K1" s="224"/>
      <c r="L1" s="224"/>
      <c r="M1" s="224"/>
      <c r="N1" s="224"/>
      <c r="O1" s="224"/>
      <c r="P1" s="224"/>
      <c r="Q1" s="225"/>
      <c r="R1" s="224"/>
      <c r="S1" s="224"/>
      <c r="T1" s="224"/>
      <c r="U1" s="224"/>
      <c r="V1" s="224"/>
      <c r="W1" s="224"/>
      <c r="X1" s="224"/>
      <c r="Y1" s="224"/>
      <c r="Z1" s="224"/>
      <c r="AA1" s="224"/>
      <c r="AB1" s="224"/>
      <c r="AC1" s="224"/>
      <c r="AD1" s="224"/>
      <c r="AE1" s="224"/>
      <c r="AF1" s="224"/>
      <c r="AG1" s="224"/>
      <c r="AH1" s="224"/>
      <c r="AI1" s="224"/>
      <c r="AJ1" s="224"/>
      <c r="AK1" s="226"/>
    </row>
    <row r="2" spans="1:37" s="227" customFormat="1" ht="18" customHeight="1" x14ac:dyDescent="0.35">
      <c r="A2" s="224"/>
      <c r="B2" s="228"/>
      <c r="C2" s="229"/>
      <c r="D2" s="229"/>
      <c r="E2" s="230"/>
      <c r="F2" s="229"/>
      <c r="G2" s="229"/>
      <c r="H2" s="229"/>
      <c r="I2" s="229"/>
      <c r="J2" s="229"/>
      <c r="K2" s="229"/>
      <c r="L2" s="229"/>
      <c r="M2" s="965" t="s">
        <v>606</v>
      </c>
      <c r="N2" s="965"/>
      <c r="O2" s="965"/>
      <c r="P2" s="965"/>
      <c r="Q2" s="965"/>
      <c r="R2" s="965"/>
      <c r="S2" s="229"/>
      <c r="T2" s="229"/>
      <c r="U2" s="813"/>
      <c r="V2" s="815"/>
      <c r="W2" s="813"/>
      <c r="X2" s="813"/>
      <c r="Y2" s="813"/>
      <c r="Z2" s="813"/>
      <c r="AA2" s="813"/>
      <c r="AB2" s="813"/>
      <c r="AC2" s="813"/>
      <c r="AD2" s="813"/>
      <c r="AE2" s="813"/>
      <c r="AF2" s="813"/>
      <c r="AG2" s="813"/>
      <c r="AH2" s="813"/>
      <c r="AI2" s="813"/>
      <c r="AJ2" s="817"/>
      <c r="AK2" s="226"/>
    </row>
    <row r="3" spans="1:37" s="227" customFormat="1" ht="18.5" x14ac:dyDescent="0.35">
      <c r="A3" s="224"/>
      <c r="B3" s="231"/>
      <c r="C3" s="403"/>
      <c r="D3" s="403"/>
      <c r="E3" s="403"/>
      <c r="F3" s="403"/>
      <c r="G3" s="403"/>
      <c r="H3" s="403"/>
      <c r="I3" s="403"/>
      <c r="J3" s="403"/>
      <c r="K3" s="403"/>
      <c r="L3" s="403"/>
      <c r="M3" s="403"/>
      <c r="N3" s="403"/>
      <c r="O3" s="403"/>
      <c r="P3" s="403"/>
      <c r="Q3" s="404"/>
      <c r="R3" s="403"/>
      <c r="S3" s="403"/>
      <c r="T3" s="403"/>
      <c r="U3" s="814"/>
      <c r="V3" s="816"/>
      <c r="W3" s="814"/>
      <c r="X3" s="814"/>
      <c r="Y3" s="814"/>
      <c r="Z3" s="814"/>
      <c r="AA3" s="814"/>
      <c r="AB3" s="814"/>
      <c r="AC3" s="814"/>
      <c r="AD3" s="814"/>
      <c r="AE3" s="814"/>
      <c r="AF3" s="814"/>
      <c r="AG3" s="814"/>
      <c r="AH3" s="814"/>
      <c r="AI3" s="814"/>
      <c r="AJ3" s="818"/>
      <c r="AK3" s="226"/>
    </row>
    <row r="4" spans="1:37" s="227" customFormat="1" ht="18.5" x14ac:dyDescent="0.35">
      <c r="A4" s="224"/>
      <c r="B4" s="231"/>
      <c r="C4" s="403"/>
      <c r="D4" s="403"/>
      <c r="E4" s="403"/>
      <c r="F4" s="403"/>
      <c r="G4" s="403"/>
      <c r="H4" s="403"/>
      <c r="I4" s="403"/>
      <c r="J4" s="403"/>
      <c r="K4" s="403"/>
      <c r="L4" s="403"/>
      <c r="M4" s="405"/>
      <c r="N4" s="403"/>
      <c r="O4" s="403"/>
      <c r="P4" s="403"/>
      <c r="Q4" s="404"/>
      <c r="R4" s="403"/>
      <c r="S4" s="403"/>
      <c r="T4" s="403"/>
      <c r="U4" s="814"/>
      <c r="V4" s="406"/>
      <c r="W4" s="403"/>
      <c r="X4" s="403"/>
      <c r="Y4" s="403"/>
      <c r="Z4" s="403"/>
      <c r="AA4" s="403"/>
      <c r="AB4" s="403"/>
      <c r="AC4" s="403"/>
      <c r="AD4" s="403"/>
      <c r="AE4" s="403"/>
      <c r="AF4" s="403"/>
      <c r="AG4" s="403"/>
      <c r="AH4" s="403"/>
      <c r="AI4" s="403"/>
      <c r="AJ4" s="232"/>
      <c r="AK4" s="226"/>
    </row>
    <row r="5" spans="1:37" s="227" customFormat="1" ht="18.5" x14ac:dyDescent="0.35">
      <c r="A5" s="224"/>
      <c r="B5" s="233" t="s">
        <v>607</v>
      </c>
      <c r="C5" s="407"/>
      <c r="D5" s="966">
        <v>45981</v>
      </c>
      <c r="E5" s="966"/>
      <c r="F5" s="966"/>
      <c r="G5" s="966"/>
      <c r="H5" s="966"/>
      <c r="I5" s="966"/>
      <c r="J5" s="408"/>
      <c r="K5" s="408"/>
      <c r="L5" s="408"/>
      <c r="M5" s="408"/>
      <c r="N5" s="408"/>
      <c r="O5" s="408"/>
      <c r="P5" s="408"/>
      <c r="Q5" s="409"/>
      <c r="R5" s="408"/>
      <c r="S5" s="408"/>
      <c r="T5" s="408"/>
      <c r="U5" s="820"/>
      <c r="V5" s="820"/>
      <c r="W5" s="403"/>
      <c r="X5" s="403"/>
      <c r="Y5" s="403"/>
      <c r="Z5" s="403"/>
      <c r="AA5" s="403"/>
      <c r="AB5" s="403"/>
      <c r="AC5" s="403"/>
      <c r="AD5" s="403"/>
      <c r="AE5" s="403"/>
      <c r="AF5" s="403"/>
      <c r="AG5" s="403"/>
      <c r="AH5" s="403"/>
      <c r="AI5" s="403"/>
      <c r="AJ5" s="234"/>
      <c r="AK5" s="226"/>
    </row>
    <row r="6" spans="1:37" s="227" customFormat="1" ht="18.5" x14ac:dyDescent="0.35">
      <c r="A6" s="224"/>
      <c r="B6" s="233" t="s">
        <v>608</v>
      </c>
      <c r="C6" s="407"/>
      <c r="D6" s="224"/>
      <c r="E6" s="407" t="s">
        <v>609</v>
      </c>
      <c r="F6" s="407"/>
      <c r="G6" s="407"/>
      <c r="H6" s="407"/>
      <c r="I6" s="407"/>
      <c r="J6" s="407"/>
      <c r="K6" s="407"/>
      <c r="L6" s="407"/>
      <c r="M6" s="407"/>
      <c r="N6" s="407"/>
      <c r="O6" s="407"/>
      <c r="P6" s="407"/>
      <c r="Q6" s="404"/>
      <c r="R6" s="407"/>
      <c r="S6" s="407"/>
      <c r="T6" s="407"/>
      <c r="U6" s="407"/>
      <c r="V6" s="410"/>
      <c r="W6" s="407"/>
      <c r="X6" s="407"/>
      <c r="Y6" s="407"/>
      <c r="Z6" s="407"/>
      <c r="AA6" s="407"/>
      <c r="AB6" s="407"/>
      <c r="AC6" s="407"/>
      <c r="AD6" s="407"/>
      <c r="AE6" s="407"/>
      <c r="AF6" s="407"/>
      <c r="AG6" s="407"/>
      <c r="AH6" s="407"/>
      <c r="AI6" s="407"/>
      <c r="AJ6" s="235"/>
      <c r="AK6" s="226"/>
    </row>
    <row r="7" spans="1:37" s="227" customFormat="1" ht="15.5" x14ac:dyDescent="0.35">
      <c r="A7" s="224"/>
      <c r="B7" s="233" t="s">
        <v>610</v>
      </c>
      <c r="C7" s="407"/>
      <c r="D7" s="407"/>
      <c r="E7" s="224"/>
      <c r="F7" s="799" t="s">
        <v>611</v>
      </c>
      <c r="G7" s="799"/>
      <c r="H7" s="799"/>
      <c r="I7" s="799"/>
      <c r="J7" s="799"/>
      <c r="K7" s="407"/>
      <c r="L7" s="407"/>
      <c r="M7" s="407"/>
      <c r="N7" s="407"/>
      <c r="O7" s="407"/>
      <c r="P7" s="407"/>
      <c r="Q7" s="404"/>
      <c r="R7" s="407"/>
      <c r="S7" s="407"/>
      <c r="T7" s="407"/>
      <c r="U7" s="407"/>
      <c r="V7" s="407"/>
      <c r="W7" s="407"/>
      <c r="X7" s="407"/>
      <c r="Y7" s="407"/>
      <c r="Z7" s="407"/>
      <c r="AA7" s="407"/>
      <c r="AB7" s="407"/>
      <c r="AC7" s="407"/>
      <c r="AD7" s="407"/>
      <c r="AE7" s="407"/>
      <c r="AF7" s="407"/>
      <c r="AG7" s="407"/>
      <c r="AH7" s="407"/>
      <c r="AI7" s="407"/>
      <c r="AJ7" s="235"/>
      <c r="AK7" s="226"/>
    </row>
    <row r="8" spans="1:37" s="227" customFormat="1" ht="15" thickBot="1" x14ac:dyDescent="0.4">
      <c r="A8" s="224"/>
      <c r="B8" s="236" t="s">
        <v>612</v>
      </c>
      <c r="C8" s="237"/>
      <c r="D8" s="237"/>
      <c r="E8" s="238"/>
      <c r="F8" s="237" t="s">
        <v>613</v>
      </c>
      <c r="G8" s="237"/>
      <c r="H8" s="237"/>
      <c r="I8" s="237"/>
      <c r="J8" s="237"/>
      <c r="K8" s="237"/>
      <c r="L8" s="237"/>
      <c r="M8" s="237"/>
      <c r="N8" s="237"/>
      <c r="O8" s="237"/>
      <c r="P8" s="237"/>
      <c r="Q8" s="239"/>
      <c r="R8" s="237"/>
      <c r="S8" s="237"/>
      <c r="T8" s="237"/>
      <c r="U8" s="237"/>
      <c r="V8" s="237"/>
      <c r="W8" s="237"/>
      <c r="X8" s="237"/>
      <c r="Y8" s="237"/>
      <c r="Z8" s="237"/>
      <c r="AA8" s="237"/>
      <c r="AB8" s="237"/>
      <c r="AC8" s="237"/>
      <c r="AD8" s="237"/>
      <c r="AE8" s="237"/>
      <c r="AF8" s="237"/>
      <c r="AG8" s="407"/>
      <c r="AH8" s="407"/>
      <c r="AI8" s="407"/>
      <c r="AJ8" s="240"/>
      <c r="AK8" s="226"/>
    </row>
    <row r="9" spans="1:37" s="227" customFormat="1" x14ac:dyDescent="0.35">
      <c r="A9" s="224"/>
      <c r="B9" s="233"/>
      <c r="C9" s="407"/>
      <c r="D9" s="407"/>
      <c r="E9" s="224"/>
      <c r="F9" s="407"/>
      <c r="G9" s="407"/>
      <c r="H9" s="407"/>
      <c r="I9" s="407"/>
      <c r="J9" s="407"/>
      <c r="K9" s="407"/>
      <c r="L9" s="407"/>
      <c r="M9" s="407"/>
      <c r="N9" s="407"/>
      <c r="O9" s="407"/>
      <c r="P9" s="407"/>
      <c r="Q9" s="404"/>
      <c r="R9" s="407"/>
      <c r="S9" s="407"/>
      <c r="T9" s="407"/>
      <c r="U9" s="407"/>
      <c r="V9" s="407"/>
      <c r="W9" s="407"/>
      <c r="X9" s="407"/>
      <c r="Y9" s="407"/>
      <c r="Z9" s="407"/>
      <c r="AA9" s="407"/>
      <c r="AB9" s="407"/>
      <c r="AC9" s="407"/>
      <c r="AD9" s="407"/>
      <c r="AE9" s="407"/>
      <c r="AF9" s="407"/>
      <c r="AG9" s="800" t="s">
        <v>614</v>
      </c>
      <c r="AH9" s="802" t="s">
        <v>615</v>
      </c>
      <c r="AI9" s="802" t="s">
        <v>616</v>
      </c>
      <c r="AJ9" s="804" t="s">
        <v>617</v>
      </c>
      <c r="AK9" s="226"/>
    </row>
    <row r="10" spans="1:37" s="227" customFormat="1" ht="15" thickBot="1" x14ac:dyDescent="0.4">
      <c r="A10" s="224"/>
      <c r="B10" s="233"/>
      <c r="C10" s="407"/>
      <c r="D10" s="407"/>
      <c r="E10" s="224"/>
      <c r="F10" s="407"/>
      <c r="G10" s="407"/>
      <c r="H10" s="407"/>
      <c r="I10" s="224"/>
      <c r="J10" s="224"/>
      <c r="K10" s="224"/>
      <c r="L10" s="224"/>
      <c r="M10" s="224"/>
      <c r="N10" s="224"/>
      <c r="O10" s="224"/>
      <c r="P10" s="224"/>
      <c r="Q10" s="224"/>
      <c r="R10" s="224"/>
      <c r="S10" s="224"/>
      <c r="T10" s="224"/>
      <c r="V10" s="411" t="s">
        <v>618</v>
      </c>
      <c r="W10" s="407"/>
      <c r="X10" s="407"/>
      <c r="Y10" s="407"/>
      <c r="Z10" s="407"/>
      <c r="AA10" s="407"/>
      <c r="AB10" s="404"/>
      <c r="AC10" s="407"/>
      <c r="AD10" s="407"/>
      <c r="AE10" s="407"/>
      <c r="AF10" s="407"/>
      <c r="AG10" s="801"/>
      <c r="AH10" s="803"/>
      <c r="AI10" s="803"/>
      <c r="AJ10" s="805"/>
      <c r="AK10" s="226"/>
    </row>
    <row r="11" spans="1:37" s="227" customFormat="1" ht="15" thickBot="1" x14ac:dyDescent="0.4">
      <c r="A11" s="224"/>
      <c r="B11" s="233"/>
      <c r="C11" s="407"/>
      <c r="D11" s="407"/>
      <c r="E11" s="224"/>
      <c r="F11" s="407"/>
      <c r="G11" s="407"/>
      <c r="H11" s="407"/>
      <c r="I11" s="224"/>
      <c r="J11" s="224"/>
      <c r="K11" s="224"/>
      <c r="L11" s="224"/>
      <c r="M11" s="224"/>
      <c r="N11" s="224"/>
      <c r="O11" s="224"/>
      <c r="P11" s="224"/>
      <c r="Q11" s="224"/>
      <c r="R11" s="224"/>
      <c r="S11" s="224"/>
      <c r="T11" s="407"/>
      <c r="U11" s="411"/>
      <c r="V11" s="411" t="s">
        <v>619</v>
      </c>
      <c r="W11" s="411"/>
      <c r="X11" s="411" t="s">
        <v>620</v>
      </c>
      <c r="Y11" s="411"/>
      <c r="Z11" s="411" t="s">
        <v>621</v>
      </c>
      <c r="AA11" s="411"/>
      <c r="AB11" s="411" t="s">
        <v>622</v>
      </c>
      <c r="AC11" s="411"/>
      <c r="AD11" s="411" t="s">
        <v>623</v>
      </c>
      <c r="AE11" s="407"/>
      <c r="AF11" s="407"/>
      <c r="AG11" s="241">
        <v>4</v>
      </c>
      <c r="AH11" s="242">
        <v>0</v>
      </c>
      <c r="AI11" s="242">
        <v>0</v>
      </c>
      <c r="AJ11" s="243"/>
      <c r="AK11" s="226"/>
    </row>
    <row r="12" spans="1:37" s="227" customFormat="1" x14ac:dyDescent="0.35">
      <c r="A12" s="224"/>
      <c r="B12" s="233"/>
      <c r="C12" s="407"/>
      <c r="D12" s="407"/>
      <c r="E12" s="224"/>
      <c r="F12" s="407"/>
      <c r="G12" s="407"/>
      <c r="H12" s="407"/>
      <c r="I12" s="224"/>
      <c r="J12" s="224"/>
      <c r="K12" s="224"/>
      <c r="L12" s="224"/>
      <c r="M12" s="224"/>
      <c r="N12" s="224"/>
      <c r="O12" s="224"/>
      <c r="P12" s="224"/>
      <c r="Q12" s="224"/>
      <c r="R12" s="224"/>
      <c r="S12" s="224"/>
      <c r="T12" s="407"/>
      <c r="U12" s="400"/>
      <c r="V12" s="400"/>
      <c r="W12" s="400"/>
      <c r="X12" s="400"/>
      <c r="Y12" s="400"/>
      <c r="Z12" s="400">
        <v>1</v>
      </c>
      <c r="AA12" s="400"/>
      <c r="AB12" s="400">
        <v>1</v>
      </c>
      <c r="AC12" s="400"/>
      <c r="AD12" s="400"/>
      <c r="AE12" s="407"/>
      <c r="AF12" s="407"/>
      <c r="AG12" s="233"/>
      <c r="AH12" s="407"/>
      <c r="AI12" s="407"/>
      <c r="AJ12" s="240"/>
      <c r="AK12" s="226"/>
    </row>
    <row r="13" spans="1:37" s="227" customFormat="1" ht="15" thickBot="1" x14ac:dyDescent="0.4">
      <c r="A13" s="224"/>
      <c r="B13" s="233"/>
      <c r="C13" s="407"/>
      <c r="D13" s="407"/>
      <c r="E13" s="224"/>
      <c r="F13" s="407"/>
      <c r="G13" s="407"/>
      <c r="H13" s="407"/>
      <c r="I13" s="224"/>
      <c r="J13" s="224"/>
      <c r="K13" s="224"/>
      <c r="L13" s="224"/>
      <c r="M13" s="224"/>
      <c r="N13" s="224"/>
      <c r="O13" s="224"/>
      <c r="P13" s="224"/>
      <c r="Q13" s="224"/>
      <c r="R13" s="224"/>
      <c r="S13" s="224"/>
      <c r="T13" s="407"/>
      <c r="U13" s="400"/>
      <c r="V13" s="400">
        <v>1</v>
      </c>
      <c r="W13" s="400"/>
      <c r="X13" s="400">
        <v>2</v>
      </c>
      <c r="Y13" s="400"/>
      <c r="Z13" s="400">
        <v>3</v>
      </c>
      <c r="AA13" s="400"/>
      <c r="AB13" s="400">
        <v>4</v>
      </c>
      <c r="AC13" s="400"/>
      <c r="AD13" s="400">
        <v>1</v>
      </c>
      <c r="AE13" s="407"/>
      <c r="AF13" s="407"/>
      <c r="AG13" s="233"/>
      <c r="AH13" s="407"/>
      <c r="AI13" s="407"/>
      <c r="AJ13" s="240"/>
      <c r="AK13" s="226"/>
    </row>
    <row r="14" spans="1:37" s="227" customFormat="1" x14ac:dyDescent="0.35">
      <c r="A14" s="224"/>
      <c r="B14" s="233"/>
      <c r="C14" s="407"/>
      <c r="D14" s="407"/>
      <c r="E14" s="224"/>
      <c r="F14" s="407"/>
      <c r="G14" s="407"/>
      <c r="H14" s="407"/>
      <c r="I14" s="224"/>
      <c r="J14" s="224"/>
      <c r="K14" s="224"/>
      <c r="L14" s="224"/>
      <c r="M14" s="224"/>
      <c r="N14" s="224"/>
      <c r="O14" s="224"/>
      <c r="P14" s="224"/>
      <c r="Q14" s="224"/>
      <c r="R14" s="224"/>
      <c r="S14" s="407" t="s">
        <v>624</v>
      </c>
      <c r="U14" s="412">
        <v>0</v>
      </c>
      <c r="V14" s="806" t="s">
        <v>810</v>
      </c>
      <c r="W14" s="413">
        <v>360</v>
      </c>
      <c r="X14" s="808"/>
      <c r="Y14" s="414">
        <v>420</v>
      </c>
      <c r="Z14" s="810"/>
      <c r="AA14" s="414">
        <v>410</v>
      </c>
      <c r="AB14" s="808"/>
      <c r="AC14" s="414">
        <v>382</v>
      </c>
      <c r="AD14" s="810"/>
      <c r="AE14" s="407"/>
      <c r="AF14" s="407"/>
      <c r="AG14" s="233"/>
      <c r="AH14" s="407"/>
      <c r="AI14" s="407"/>
      <c r="AJ14" s="240"/>
      <c r="AK14" s="226"/>
    </row>
    <row r="15" spans="1:37" s="227" customFormat="1" x14ac:dyDescent="0.35">
      <c r="A15" s="224"/>
      <c r="B15" s="233"/>
      <c r="C15" s="407"/>
      <c r="D15" s="407"/>
      <c r="E15" s="224"/>
      <c r="F15" s="407"/>
      <c r="G15" s="407"/>
      <c r="H15" s="407"/>
      <c r="I15" s="224"/>
      <c r="J15" s="224"/>
      <c r="K15" s="224"/>
      <c r="L15" s="224"/>
      <c r="M15" s="224"/>
      <c r="N15" s="224"/>
      <c r="O15" s="224"/>
      <c r="P15" s="224"/>
      <c r="Q15" s="224"/>
      <c r="R15" s="224"/>
      <c r="S15" s="224"/>
      <c r="T15" s="407"/>
      <c r="U15" s="401"/>
      <c r="V15" s="807"/>
      <c r="W15" s="401"/>
      <c r="X15" s="809"/>
      <c r="Y15" s="401"/>
      <c r="Z15" s="811"/>
      <c r="AA15" s="401"/>
      <c r="AB15" s="809"/>
      <c r="AC15" s="401"/>
      <c r="AD15" s="811"/>
      <c r="AE15" s="407"/>
      <c r="AF15" s="407"/>
      <c r="AG15" s="233"/>
      <c r="AH15" s="407"/>
      <c r="AI15" s="407"/>
      <c r="AJ15" s="240"/>
      <c r="AK15" s="226"/>
    </row>
    <row r="16" spans="1:37" s="227" customFormat="1" ht="7" customHeight="1" x14ac:dyDescent="0.35">
      <c r="A16" s="224"/>
      <c r="B16" s="233"/>
      <c r="C16" s="407"/>
      <c r="D16" s="407"/>
      <c r="E16" s="224"/>
      <c r="F16" s="407"/>
      <c r="G16" s="407"/>
      <c r="H16" s="407"/>
      <c r="I16" s="224"/>
      <c r="J16" s="224"/>
      <c r="K16" s="224"/>
      <c r="L16" s="224"/>
      <c r="M16" s="224"/>
      <c r="N16" s="224"/>
      <c r="O16" s="224"/>
      <c r="P16" s="224"/>
      <c r="Q16" s="224"/>
      <c r="R16" s="224"/>
      <c r="S16" s="224"/>
      <c r="T16" s="407"/>
      <c r="U16" s="400"/>
      <c r="V16" s="244">
        <v>0</v>
      </c>
      <c r="W16" s="400"/>
      <c r="X16" s="244">
        <v>0</v>
      </c>
      <c r="Y16" s="400"/>
      <c r="Z16" s="244">
        <v>0</v>
      </c>
      <c r="AA16" s="400"/>
      <c r="AB16" s="244">
        <v>0</v>
      </c>
      <c r="AC16" s="400"/>
      <c r="AD16" s="244">
        <v>0</v>
      </c>
      <c r="AE16" s="407"/>
      <c r="AF16" s="407"/>
      <c r="AG16" s="233"/>
      <c r="AH16" s="407"/>
      <c r="AI16" s="407"/>
      <c r="AJ16" s="240"/>
      <c r="AK16" s="226"/>
    </row>
    <row r="17" spans="1:37" s="227" customFormat="1" x14ac:dyDescent="0.35">
      <c r="A17" s="224"/>
      <c r="B17" s="233"/>
      <c r="C17" s="407"/>
      <c r="D17" s="407"/>
      <c r="E17" s="224"/>
      <c r="F17" s="407"/>
      <c r="G17" s="407"/>
      <c r="H17" s="407"/>
      <c r="I17" s="224"/>
      <c r="J17" s="224"/>
      <c r="K17" s="224"/>
      <c r="L17" s="224"/>
      <c r="M17" s="224"/>
      <c r="N17" s="224"/>
      <c r="O17" s="224"/>
      <c r="P17" s="224"/>
      <c r="Q17" s="224"/>
      <c r="R17" s="224"/>
      <c r="S17" s="224"/>
      <c r="T17" s="407"/>
      <c r="U17" s="401"/>
      <c r="V17" s="411" t="s">
        <v>126</v>
      </c>
      <c r="W17" s="401"/>
      <c r="X17" s="411" t="s">
        <v>63</v>
      </c>
      <c r="Y17" s="401"/>
      <c r="Z17" s="411" t="s">
        <v>63</v>
      </c>
      <c r="AA17" s="401"/>
      <c r="AB17" s="411" t="s">
        <v>65</v>
      </c>
      <c r="AC17" s="401"/>
      <c r="AD17" s="411" t="s">
        <v>65</v>
      </c>
      <c r="AE17" s="407"/>
      <c r="AF17" s="407"/>
      <c r="AG17" s="233"/>
      <c r="AH17" s="407"/>
      <c r="AI17" s="407"/>
      <c r="AJ17" s="240"/>
      <c r="AK17" s="226"/>
    </row>
    <row r="18" spans="1:37" s="227" customFormat="1" ht="15" thickBot="1" x14ac:dyDescent="0.4">
      <c r="A18" s="224"/>
      <c r="B18" s="233"/>
      <c r="C18" s="407"/>
      <c r="D18" s="407"/>
      <c r="E18" s="224"/>
      <c r="F18" s="407"/>
      <c r="G18" s="407"/>
      <c r="H18" s="407"/>
      <c r="I18" s="224"/>
      <c r="J18" s="224"/>
      <c r="K18" s="224"/>
      <c r="L18" s="224"/>
      <c r="M18" s="224"/>
      <c r="N18" s="224"/>
      <c r="O18" s="224"/>
      <c r="P18" s="224"/>
      <c r="Q18" s="224"/>
      <c r="R18" s="224"/>
      <c r="S18" s="224"/>
      <c r="T18" s="407"/>
      <c r="U18" s="407"/>
      <c r="W18" s="407"/>
      <c r="X18" s="407"/>
      <c r="Y18" s="407"/>
      <c r="Z18" s="407"/>
      <c r="AA18" s="407"/>
      <c r="AB18" s="404"/>
      <c r="AE18" s="407"/>
      <c r="AF18" s="407"/>
      <c r="AG18" s="233"/>
      <c r="AH18" s="407"/>
      <c r="AI18" s="407"/>
      <c r="AJ18" s="240"/>
      <c r="AK18" s="226"/>
    </row>
    <row r="19" spans="1:37" s="227" customFormat="1" ht="15" thickBot="1" x14ac:dyDescent="0.4">
      <c r="A19" s="224"/>
      <c r="B19" s="233"/>
      <c r="C19" s="407"/>
      <c r="D19" s="407"/>
      <c r="E19" s="224"/>
      <c r="F19" s="407"/>
      <c r="G19" s="407"/>
      <c r="H19" s="407"/>
      <c r="I19" s="407"/>
      <c r="J19" s="407"/>
      <c r="K19" s="407"/>
      <c r="L19" s="407"/>
      <c r="M19" s="407"/>
      <c r="N19" s="407"/>
      <c r="O19" s="407"/>
      <c r="P19" s="407"/>
      <c r="Q19" s="404"/>
      <c r="R19" s="407"/>
      <c r="S19" s="407"/>
      <c r="T19" s="407"/>
      <c r="U19" s="826" t="s">
        <v>625</v>
      </c>
      <c r="V19" s="827"/>
      <c r="W19" s="827"/>
      <c r="X19" s="827"/>
      <c r="Y19" s="827"/>
      <c r="Z19" s="827"/>
      <c r="AA19" s="827"/>
      <c r="AB19" s="827"/>
      <c r="AC19" s="827"/>
      <c r="AD19" s="827"/>
      <c r="AE19" s="828"/>
      <c r="AF19" s="407"/>
      <c r="AG19" s="233"/>
      <c r="AH19" s="407"/>
      <c r="AI19" s="407"/>
      <c r="AJ19" s="240"/>
      <c r="AK19" s="226"/>
    </row>
    <row r="20" spans="1:37" s="227" customFormat="1" ht="13.5" customHeight="1" x14ac:dyDescent="0.35">
      <c r="A20" s="224"/>
      <c r="B20" s="264"/>
      <c r="C20" s="415"/>
      <c r="D20" s="401"/>
      <c r="E20" s="416"/>
      <c r="F20" s="401"/>
      <c r="G20" s="416"/>
      <c r="H20" s="401"/>
      <c r="L20" s="417"/>
      <c r="M20" s="417"/>
      <c r="N20" s="417"/>
      <c r="O20" s="417"/>
      <c r="P20" s="417"/>
      <c r="Q20" s="417"/>
      <c r="R20" s="417"/>
      <c r="S20" s="417"/>
      <c r="T20" s="417"/>
      <c r="U20" s="417"/>
      <c r="V20" s="417"/>
      <c r="W20" s="417"/>
      <c r="X20" s="417"/>
      <c r="Y20" s="417"/>
      <c r="Z20" s="417"/>
      <c r="AA20" s="417"/>
      <c r="AB20" s="417"/>
      <c r="AC20" s="417"/>
      <c r="AD20" s="416"/>
      <c r="AE20" s="416"/>
      <c r="AF20" s="224"/>
      <c r="AG20" s="245"/>
      <c r="AH20" s="224"/>
      <c r="AI20" s="224"/>
      <c r="AJ20" s="246"/>
      <c r="AK20" s="226"/>
    </row>
    <row r="21" spans="1:37" ht="15" thickBot="1" x14ac:dyDescent="0.4">
      <c r="A21" s="401"/>
      <c r="B21" s="264"/>
      <c r="C21" s="400"/>
      <c r="D21" s="401"/>
      <c r="E21" s="400"/>
      <c r="F21" s="401"/>
      <c r="I21" s="400"/>
      <c r="J21" s="411"/>
      <c r="L21" s="401"/>
      <c r="M21" s="418"/>
      <c r="N21" s="401"/>
      <c r="O21" s="400" t="str">
        <f>+LEFT(O28,1)</f>
        <v>D</v>
      </c>
      <c r="P21" s="401"/>
      <c r="Q21" s="400" t="str">
        <f>+LEFT(Q28,1)</f>
        <v>D</v>
      </c>
      <c r="R21" s="400"/>
      <c r="S21" s="419"/>
      <c r="T21" s="401"/>
      <c r="U21" s="400" t="str">
        <f>+LEFT(U28,1)</f>
        <v>D</v>
      </c>
      <c r="V21" s="401"/>
      <c r="W21" s="400" t="str">
        <f>+LEFT(W28,1)</f>
        <v>D</v>
      </c>
      <c r="X21" s="401"/>
      <c r="Y21" s="400" t="str">
        <f>+LEFT(Y28,1)</f>
        <v>D</v>
      </c>
      <c r="Z21" s="401"/>
      <c r="AA21" s="400" t="str">
        <f>+LEFT(AA28,1)</f>
        <v>D</v>
      </c>
      <c r="AB21" s="401"/>
      <c r="AC21" s="400" t="str">
        <f>+LEFT(AC28,1)</f>
        <v>D</v>
      </c>
      <c r="AD21" s="401"/>
      <c r="AE21" s="400" t="str">
        <f>+LEFT(AE28,1)</f>
        <v>D</v>
      </c>
      <c r="AF21" s="401"/>
      <c r="AG21" s="248"/>
      <c r="AH21" s="249"/>
      <c r="AI21" s="249"/>
      <c r="AJ21" s="250"/>
      <c r="AK21" s="4"/>
    </row>
    <row r="22" spans="1:37" x14ac:dyDescent="0.35">
      <c r="A22" s="401"/>
      <c r="B22" s="315"/>
      <c r="C22" s="411" t="s">
        <v>626</v>
      </c>
      <c r="D22" s="411"/>
      <c r="E22" s="411" t="s">
        <v>627</v>
      </c>
      <c r="F22" s="411"/>
      <c r="G22" s="411" t="s">
        <v>628</v>
      </c>
      <c r="H22" s="411"/>
      <c r="I22" s="411" t="s">
        <v>629</v>
      </c>
      <c r="J22" s="411"/>
      <c r="K22" s="411" t="s">
        <v>630</v>
      </c>
      <c r="L22" s="411"/>
      <c r="M22" s="411" t="s">
        <v>504</v>
      </c>
      <c r="N22" s="411"/>
      <c r="O22" s="411" t="s">
        <v>103</v>
      </c>
      <c r="P22" s="411"/>
      <c r="Q22" s="411" t="s">
        <v>56</v>
      </c>
      <c r="R22" s="411"/>
      <c r="S22" s="420" t="s">
        <v>76</v>
      </c>
      <c r="T22" s="411"/>
      <c r="U22" s="411" t="s">
        <v>62</v>
      </c>
      <c r="V22" s="411"/>
      <c r="W22" s="411" t="s">
        <v>64</v>
      </c>
      <c r="X22" s="411"/>
      <c r="Y22" s="411" t="s">
        <v>95</v>
      </c>
      <c r="Z22" s="411"/>
      <c r="AA22" s="411" t="s">
        <v>112</v>
      </c>
      <c r="AB22" s="411"/>
      <c r="AC22" s="411" t="s">
        <v>100</v>
      </c>
      <c r="AD22" s="411"/>
      <c r="AE22" s="411" t="s">
        <v>122</v>
      </c>
      <c r="AF22" s="401"/>
      <c r="AG22" s="251"/>
      <c r="AH22" s="401"/>
      <c r="AI22" s="401"/>
      <c r="AJ22" s="421"/>
      <c r="AK22" s="4"/>
    </row>
    <row r="23" spans="1:37" x14ac:dyDescent="0.35">
      <c r="A23" s="402"/>
      <c r="B23" s="269"/>
      <c r="C23" s="400"/>
      <c r="D23" s="400"/>
      <c r="E23" s="400"/>
      <c r="F23" s="400"/>
      <c r="G23" s="400">
        <v>1</v>
      </c>
      <c r="H23" s="400"/>
      <c r="I23" s="400">
        <v>1</v>
      </c>
      <c r="J23" s="400"/>
      <c r="K23" s="400"/>
      <c r="L23" s="400"/>
      <c r="M23" s="400"/>
      <c r="N23" s="400"/>
      <c r="O23" s="400">
        <v>1</v>
      </c>
      <c r="P23" s="400"/>
      <c r="Q23" s="400">
        <v>1</v>
      </c>
      <c r="R23" s="400"/>
      <c r="S23" s="422">
        <v>1</v>
      </c>
      <c r="T23" s="400"/>
      <c r="U23" s="400">
        <v>1</v>
      </c>
      <c r="V23" s="400"/>
      <c r="W23" s="400">
        <v>1</v>
      </c>
      <c r="X23" s="400"/>
      <c r="Y23" s="400">
        <v>1</v>
      </c>
      <c r="Z23" s="400"/>
      <c r="AA23" s="400">
        <v>1</v>
      </c>
      <c r="AB23" s="400"/>
      <c r="AC23" s="400">
        <v>1</v>
      </c>
      <c r="AD23" s="400"/>
      <c r="AE23" s="400"/>
      <c r="AF23" s="401"/>
      <c r="AG23" s="252"/>
      <c r="AH23" s="423"/>
      <c r="AI23" s="424"/>
      <c r="AJ23" s="421"/>
      <c r="AK23" s="4"/>
    </row>
    <row r="24" spans="1:37" s="254" customFormat="1" ht="15" thickBot="1" x14ac:dyDescent="0.4">
      <c r="A24" s="400"/>
      <c r="B24" s="269"/>
      <c r="C24" s="400">
        <v>1</v>
      </c>
      <c r="D24" s="400"/>
      <c r="E24" s="400">
        <v>2</v>
      </c>
      <c r="F24" s="400"/>
      <c r="G24" s="400">
        <v>3</v>
      </c>
      <c r="H24" s="400"/>
      <c r="I24" s="400">
        <v>4</v>
      </c>
      <c r="J24" s="400"/>
      <c r="K24" s="400">
        <v>1</v>
      </c>
      <c r="L24" s="400"/>
      <c r="M24" s="400">
        <v>2</v>
      </c>
      <c r="N24" s="400"/>
      <c r="O24" s="400">
        <v>3</v>
      </c>
      <c r="P24" s="400"/>
      <c r="Q24" s="400">
        <v>4</v>
      </c>
      <c r="R24" s="400"/>
      <c r="S24" s="422">
        <v>5</v>
      </c>
      <c r="T24" s="400"/>
      <c r="U24" s="400">
        <v>6</v>
      </c>
      <c r="V24" s="400"/>
      <c r="W24" s="400">
        <v>7</v>
      </c>
      <c r="X24" s="400"/>
      <c r="Y24" s="400">
        <v>8</v>
      </c>
      <c r="Z24" s="400"/>
      <c r="AA24" s="400">
        <v>9</v>
      </c>
      <c r="AB24" s="400"/>
      <c r="AC24" s="400">
        <v>10</v>
      </c>
      <c r="AD24" s="400"/>
      <c r="AE24" s="400">
        <v>11</v>
      </c>
      <c r="AF24" s="400"/>
      <c r="AG24" s="253"/>
      <c r="AH24" s="425"/>
      <c r="AI24" s="426"/>
      <c r="AJ24" s="317"/>
      <c r="AK24" s="4"/>
    </row>
    <row r="25" spans="1:37" ht="15" thickBot="1" x14ac:dyDescent="0.4">
      <c r="A25" s="400"/>
      <c r="B25" s="359">
        <v>338</v>
      </c>
      <c r="C25" s="810"/>
      <c r="D25" s="414">
        <v>370</v>
      </c>
      <c r="E25" s="810"/>
      <c r="F25" s="414">
        <v>380</v>
      </c>
      <c r="G25" s="829"/>
      <c r="H25" s="414">
        <v>400</v>
      </c>
      <c r="I25" s="831"/>
      <c r="J25" s="414">
        <v>418</v>
      </c>
      <c r="K25" s="831"/>
      <c r="L25" s="414">
        <v>418.57900000000001</v>
      </c>
      <c r="M25" s="810"/>
      <c r="N25" s="414">
        <v>425</v>
      </c>
      <c r="O25" s="822" t="s">
        <v>12</v>
      </c>
      <c r="P25" s="414">
        <v>312</v>
      </c>
      <c r="Q25" s="822" t="s">
        <v>12</v>
      </c>
      <c r="R25" s="414">
        <v>381</v>
      </c>
      <c r="S25" s="822" t="s">
        <v>12</v>
      </c>
      <c r="T25" s="414">
        <v>455</v>
      </c>
      <c r="U25" s="822" t="s">
        <v>12</v>
      </c>
      <c r="V25" s="414">
        <v>376</v>
      </c>
      <c r="W25" s="822" t="s">
        <v>12</v>
      </c>
      <c r="X25" s="414">
        <v>401</v>
      </c>
      <c r="Y25" s="824" t="s">
        <v>12</v>
      </c>
      <c r="Z25" s="414">
        <v>428</v>
      </c>
      <c r="AA25" s="822" t="s">
        <v>12</v>
      </c>
      <c r="AB25" s="414">
        <v>357</v>
      </c>
      <c r="AC25" s="822" t="s">
        <v>12</v>
      </c>
      <c r="AD25" s="414">
        <v>335.15800000000002</v>
      </c>
      <c r="AE25" s="822" t="s">
        <v>12</v>
      </c>
      <c r="AF25" s="401"/>
      <c r="AG25" s="255">
        <v>15</v>
      </c>
      <c r="AH25" s="242">
        <v>5</v>
      </c>
      <c r="AI25" s="242">
        <v>10</v>
      </c>
      <c r="AJ25" s="243"/>
      <c r="AK25" s="4"/>
    </row>
    <row r="26" spans="1:37" x14ac:dyDescent="0.35">
      <c r="A26" s="400"/>
      <c r="B26" s="264"/>
      <c r="C26" s="811"/>
      <c r="D26" s="401"/>
      <c r="E26" s="811"/>
      <c r="F26" s="401"/>
      <c r="G26" s="830"/>
      <c r="H26" s="401"/>
      <c r="I26" s="832"/>
      <c r="J26" s="401"/>
      <c r="K26" s="832"/>
      <c r="L26" s="401"/>
      <c r="M26" s="811"/>
      <c r="N26" s="401"/>
      <c r="O26" s="823"/>
      <c r="P26" s="401"/>
      <c r="Q26" s="823"/>
      <c r="R26" s="426"/>
      <c r="S26" s="823"/>
      <c r="T26" s="401"/>
      <c r="U26" s="823"/>
      <c r="V26" s="401"/>
      <c r="W26" s="823"/>
      <c r="X26" s="401"/>
      <c r="Y26" s="825"/>
      <c r="Z26" s="401"/>
      <c r="AA26" s="823"/>
      <c r="AB26" s="401"/>
      <c r="AC26" s="823"/>
      <c r="AD26" s="401"/>
      <c r="AE26" s="823"/>
      <c r="AF26" s="401"/>
      <c r="AG26" s="256"/>
      <c r="AH26" s="427"/>
      <c r="AI26" s="427"/>
      <c r="AJ26" s="266"/>
      <c r="AK26" s="4"/>
    </row>
    <row r="27" spans="1:37" ht="6" customHeight="1" x14ac:dyDescent="0.35">
      <c r="A27" s="400"/>
      <c r="B27" s="269"/>
      <c r="C27" s="244">
        <v>0</v>
      </c>
      <c r="D27" s="400"/>
      <c r="E27" s="244">
        <v>0</v>
      </c>
      <c r="F27" s="400"/>
      <c r="G27" s="244">
        <v>0</v>
      </c>
      <c r="H27" s="400"/>
      <c r="I27" s="244">
        <v>0</v>
      </c>
      <c r="J27" s="400"/>
      <c r="K27" s="244">
        <v>0</v>
      </c>
      <c r="L27" s="400"/>
      <c r="M27" s="244">
        <v>0</v>
      </c>
      <c r="N27" s="400"/>
      <c r="O27" s="244">
        <v>0</v>
      </c>
      <c r="P27" s="400"/>
      <c r="Q27" s="244">
        <v>0</v>
      </c>
      <c r="R27" s="426"/>
      <c r="S27" s="244">
        <v>0</v>
      </c>
      <c r="T27" s="400"/>
      <c r="U27" s="244">
        <v>0</v>
      </c>
      <c r="V27" s="400"/>
      <c r="W27" s="244" t="s">
        <v>12</v>
      </c>
      <c r="X27" s="400"/>
      <c r="Y27" s="244" t="s">
        <v>12</v>
      </c>
      <c r="Z27" s="400"/>
      <c r="AA27" s="244" t="s">
        <v>12</v>
      </c>
      <c r="AB27" s="400"/>
      <c r="AC27" s="244" t="s">
        <v>12</v>
      </c>
      <c r="AD27" s="418"/>
      <c r="AE27" s="244" t="s">
        <v>12</v>
      </c>
      <c r="AF27" s="401"/>
      <c r="AG27" s="256"/>
      <c r="AH27" s="427"/>
      <c r="AI27" s="427"/>
      <c r="AJ27" s="266"/>
      <c r="AK27" s="4"/>
    </row>
    <row r="28" spans="1:37" x14ac:dyDescent="0.35">
      <c r="A28" s="400"/>
      <c r="B28" s="264"/>
      <c r="C28" s="411" t="s">
        <v>65</v>
      </c>
      <c r="D28" s="401"/>
      <c r="E28" s="411" t="s">
        <v>65</v>
      </c>
      <c r="F28" s="401"/>
      <c r="G28" s="411" t="s">
        <v>65</v>
      </c>
      <c r="H28" s="401"/>
      <c r="I28" s="411" t="s">
        <v>63</v>
      </c>
      <c r="J28" s="401"/>
      <c r="K28" s="411" t="s">
        <v>181</v>
      </c>
      <c r="L28" s="401"/>
      <c r="M28" s="411" t="s">
        <v>475</v>
      </c>
      <c r="N28" s="401"/>
      <c r="O28" s="411" t="s">
        <v>77</v>
      </c>
      <c r="P28" s="401"/>
      <c r="Q28" s="411" t="s">
        <v>57</v>
      </c>
      <c r="R28" s="411"/>
      <c r="S28" s="420" t="s">
        <v>77</v>
      </c>
      <c r="T28" s="401"/>
      <c r="U28" s="411" t="s">
        <v>63</v>
      </c>
      <c r="V28" s="401"/>
      <c r="W28" s="411" t="s">
        <v>65</v>
      </c>
      <c r="X28" s="401"/>
      <c r="Y28" s="411" t="s">
        <v>77</v>
      </c>
      <c r="Z28" s="401"/>
      <c r="AA28" s="411" t="s">
        <v>77</v>
      </c>
      <c r="AB28" s="401"/>
      <c r="AC28" s="411" t="s">
        <v>79</v>
      </c>
      <c r="AD28" s="401"/>
      <c r="AE28" s="411" t="s">
        <v>123</v>
      </c>
      <c r="AF28" s="401"/>
      <c r="AG28" s="256"/>
      <c r="AH28" s="427"/>
      <c r="AI28" s="427"/>
      <c r="AJ28" s="266"/>
      <c r="AK28" s="4"/>
    </row>
    <row r="29" spans="1:37" s="257" customFormat="1" x14ac:dyDescent="0.35">
      <c r="A29" s="402"/>
      <c r="B29" s="267"/>
      <c r="C29" s="428"/>
      <c r="D29" s="428"/>
      <c r="E29" s="428"/>
      <c r="F29" s="428"/>
      <c r="G29" s="429"/>
      <c r="H29" s="429"/>
      <c r="I29" s="429"/>
      <c r="J29" s="402"/>
      <c r="K29" s="428"/>
      <c r="L29" s="428"/>
      <c r="M29" s="428"/>
      <c r="N29" s="428"/>
      <c r="O29" s="429" t="s">
        <v>58</v>
      </c>
      <c r="P29" s="429"/>
      <c r="Q29" s="429" t="s">
        <v>58</v>
      </c>
      <c r="R29" s="429"/>
      <c r="S29" s="430" t="s">
        <v>58</v>
      </c>
      <c r="T29" s="429"/>
      <c r="U29" s="429" t="s">
        <v>58</v>
      </c>
      <c r="V29" s="429"/>
      <c r="W29" s="429" t="s">
        <v>58</v>
      </c>
      <c r="X29" s="429"/>
      <c r="Y29" s="429" t="s">
        <v>58</v>
      </c>
      <c r="Z29" s="429"/>
      <c r="AA29" s="429" t="s">
        <v>58</v>
      </c>
      <c r="AB29" s="429"/>
      <c r="AC29" s="429" t="s">
        <v>101</v>
      </c>
      <c r="AD29" s="429"/>
      <c r="AE29" s="429" t="s">
        <v>101</v>
      </c>
      <c r="AF29" s="402"/>
      <c r="AG29" s="256"/>
      <c r="AH29" s="427"/>
      <c r="AI29" s="427"/>
      <c r="AJ29" s="270"/>
      <c r="AK29" s="10"/>
    </row>
    <row r="30" spans="1:37" s="257" customFormat="1" ht="15" thickBot="1" x14ac:dyDescent="0.4">
      <c r="A30" s="402"/>
      <c r="B30" s="267"/>
      <c r="C30" s="411"/>
      <c r="D30" s="402"/>
      <c r="E30" s="431"/>
      <c r="F30" s="402"/>
      <c r="I30" s="431"/>
      <c r="J30" s="402"/>
      <c r="K30" s="428"/>
      <c r="L30" s="428"/>
      <c r="M30" s="428"/>
      <c r="N30" s="428"/>
      <c r="O30" s="429"/>
      <c r="P30" s="429"/>
      <c r="Q30" s="429"/>
      <c r="R30" s="429"/>
      <c r="S30" s="430"/>
      <c r="T30" s="429"/>
      <c r="U30" s="429"/>
      <c r="V30" s="429"/>
      <c r="W30" s="429"/>
      <c r="X30" s="429"/>
      <c r="Y30" s="429"/>
      <c r="Z30" s="429"/>
      <c r="AA30" s="429"/>
      <c r="AB30" s="429"/>
      <c r="AC30" s="429"/>
      <c r="AD30" s="429"/>
      <c r="AE30" s="429"/>
      <c r="AF30" s="402"/>
      <c r="AG30" s="256"/>
      <c r="AH30" s="427"/>
      <c r="AI30" s="427"/>
      <c r="AJ30" s="270"/>
      <c r="AK30" s="10"/>
    </row>
    <row r="31" spans="1:37" s="257" customFormat="1" ht="15" thickBot="1" x14ac:dyDescent="0.4">
      <c r="A31" s="402"/>
      <c r="B31" s="835" t="s">
        <v>625</v>
      </c>
      <c r="C31" s="836"/>
      <c r="D31" s="836"/>
      <c r="E31" s="836"/>
      <c r="F31" s="836"/>
      <c r="G31" s="836"/>
      <c r="H31" s="836"/>
      <c r="I31" s="836"/>
      <c r="J31" s="836"/>
      <c r="K31" s="836"/>
      <c r="L31" s="836"/>
      <c r="M31" s="836"/>
      <c r="N31" s="836"/>
      <c r="O31" s="836"/>
      <c r="P31" s="836"/>
      <c r="Q31" s="836"/>
      <c r="R31" s="836"/>
      <c r="S31" s="836"/>
      <c r="T31" s="836"/>
      <c r="U31" s="836"/>
      <c r="V31" s="836"/>
      <c r="W31" s="836"/>
      <c r="X31" s="836"/>
      <c r="Y31" s="836"/>
      <c r="Z31" s="836"/>
      <c r="AA31" s="836"/>
      <c r="AB31" s="836"/>
      <c r="AC31" s="836"/>
      <c r="AD31" s="836"/>
      <c r="AE31" s="837"/>
      <c r="AF31" s="402"/>
      <c r="AG31" s="256"/>
      <c r="AH31" s="427"/>
      <c r="AI31" s="427"/>
      <c r="AJ31" s="270"/>
      <c r="AK31" s="10"/>
    </row>
    <row r="32" spans="1:37" x14ac:dyDescent="0.35">
      <c r="B32" s="277"/>
      <c r="C32" s="259"/>
      <c r="D32" s="258"/>
      <c r="E32" s="259"/>
      <c r="F32" s="258"/>
      <c r="G32" s="259"/>
      <c r="H32" s="260"/>
      <c r="I32" s="400"/>
      <c r="J32" s="401"/>
      <c r="K32" s="418"/>
      <c r="L32" s="401"/>
      <c r="M32" s="432" t="s">
        <v>631</v>
      </c>
      <c r="N32" s="257"/>
      <c r="O32" s="432"/>
      <c r="P32" s="432"/>
      <c r="Q32" s="433"/>
      <c r="R32" s="402"/>
      <c r="S32" s="434"/>
      <c r="T32" s="402"/>
      <c r="U32" s="402"/>
      <c r="W32" s="400"/>
      <c r="X32" s="401"/>
      <c r="Y32" s="400"/>
      <c r="Z32" s="401"/>
      <c r="AA32" s="400"/>
      <c r="AB32" s="401"/>
      <c r="AC32" s="400"/>
      <c r="AD32" s="258"/>
      <c r="AE32" s="259"/>
      <c r="AF32" s="258"/>
      <c r="AG32" s="261"/>
      <c r="AH32" s="262"/>
      <c r="AI32" s="262"/>
      <c r="AJ32" s="263"/>
      <c r="AK32" s="4"/>
    </row>
    <row r="33" spans="1:37" x14ac:dyDescent="0.35">
      <c r="A33" s="264"/>
      <c r="B33" s="264"/>
      <c r="C33" s="411" t="s">
        <v>489</v>
      </c>
      <c r="D33" s="411"/>
      <c r="E33" s="411" t="s">
        <v>478</v>
      </c>
      <c r="F33" s="411"/>
      <c r="G33" s="411" t="s">
        <v>432</v>
      </c>
      <c r="H33" s="411"/>
      <c r="I33" s="411" t="s">
        <v>407</v>
      </c>
      <c r="J33" s="411"/>
      <c r="K33" s="411" t="s">
        <v>422</v>
      </c>
      <c r="L33" s="411"/>
      <c r="M33" s="411" t="s">
        <v>222</v>
      </c>
      <c r="N33" s="411"/>
      <c r="O33" s="411" t="s">
        <v>456</v>
      </c>
      <c r="P33" s="411"/>
      <c r="Q33" s="420" t="s">
        <v>457</v>
      </c>
      <c r="R33" s="411"/>
      <c r="S33" s="411" t="s">
        <v>225</v>
      </c>
      <c r="T33" s="411"/>
      <c r="U33" s="411" t="s">
        <v>212</v>
      </c>
      <c r="V33" s="411"/>
      <c r="W33" s="411" t="s">
        <v>493</v>
      </c>
      <c r="X33" s="411"/>
      <c r="Y33" s="411" t="s">
        <v>632</v>
      </c>
      <c r="Z33" s="411"/>
      <c r="AA33" s="411" t="s">
        <v>230</v>
      </c>
      <c r="AB33" s="411"/>
      <c r="AC33" s="411" t="s">
        <v>129</v>
      </c>
      <c r="AD33" s="411"/>
      <c r="AE33" s="411" t="s">
        <v>109</v>
      </c>
      <c r="AF33" s="401"/>
      <c r="AG33" s="265"/>
      <c r="AH33" s="435"/>
      <c r="AI33" s="435"/>
      <c r="AJ33" s="266"/>
      <c r="AK33" s="4"/>
    </row>
    <row r="34" spans="1:37" x14ac:dyDescent="0.35">
      <c r="A34" s="267"/>
      <c r="B34" s="269"/>
      <c r="C34" s="400">
        <v>0</v>
      </c>
      <c r="D34" s="400"/>
      <c r="E34" s="400">
        <v>0</v>
      </c>
      <c r="F34" s="400"/>
      <c r="G34" s="400">
        <v>0</v>
      </c>
      <c r="H34" s="400"/>
      <c r="I34" s="400">
        <v>0</v>
      </c>
      <c r="J34" s="400"/>
      <c r="K34" s="400">
        <v>0</v>
      </c>
      <c r="L34" s="400"/>
      <c r="M34" s="400">
        <v>0</v>
      </c>
      <c r="N34" s="400"/>
      <c r="O34" s="400">
        <v>0</v>
      </c>
      <c r="P34" s="400"/>
      <c r="Q34" s="422"/>
      <c r="R34" s="400"/>
      <c r="S34" s="400">
        <v>0</v>
      </c>
      <c r="T34" s="400"/>
      <c r="U34" s="400"/>
      <c r="V34" s="400"/>
      <c r="W34" s="400">
        <v>0</v>
      </c>
      <c r="X34" s="400"/>
      <c r="Y34" s="400">
        <v>0</v>
      </c>
      <c r="Z34" s="400"/>
      <c r="AA34" s="400">
        <v>0</v>
      </c>
      <c r="AB34" s="400"/>
      <c r="AC34" s="400">
        <v>0</v>
      </c>
      <c r="AD34" s="400"/>
      <c r="AE34" s="400">
        <v>0</v>
      </c>
      <c r="AF34" s="401"/>
      <c r="AG34" s="268"/>
      <c r="AH34" s="436"/>
      <c r="AI34" s="437"/>
      <c r="AJ34" s="266"/>
      <c r="AK34" s="4"/>
    </row>
    <row r="35" spans="1:37" s="254" customFormat="1" ht="15" thickBot="1" x14ac:dyDescent="0.4">
      <c r="A35" s="269">
        <v>11</v>
      </c>
      <c r="B35" s="269"/>
      <c r="C35" s="400">
        <v>12</v>
      </c>
      <c r="D35" s="400"/>
      <c r="E35" s="400">
        <v>13</v>
      </c>
      <c r="F35" s="400"/>
      <c r="G35" s="400">
        <v>14</v>
      </c>
      <c r="H35" s="400"/>
      <c r="I35" s="400">
        <v>15</v>
      </c>
      <c r="J35" s="400"/>
      <c r="K35" s="400">
        <v>16</v>
      </c>
      <c r="L35" s="400"/>
      <c r="M35" s="400">
        <v>17</v>
      </c>
      <c r="N35" s="400"/>
      <c r="O35" s="400">
        <v>18</v>
      </c>
      <c r="P35" s="400"/>
      <c r="Q35" s="422"/>
      <c r="R35" s="400"/>
      <c r="S35" s="400">
        <v>19</v>
      </c>
      <c r="T35" s="400"/>
      <c r="U35" s="400">
        <v>20</v>
      </c>
      <c r="V35" s="400"/>
      <c r="W35" s="400">
        <v>21</v>
      </c>
      <c r="X35" s="400"/>
      <c r="Y35" s="400">
        <v>22</v>
      </c>
      <c r="Z35" s="400"/>
      <c r="AA35" s="400">
        <v>23</v>
      </c>
      <c r="AB35" s="400"/>
      <c r="AC35" s="400">
        <v>24</v>
      </c>
      <c r="AD35" s="400"/>
      <c r="AE35" s="400">
        <v>25</v>
      </c>
      <c r="AF35" s="400"/>
      <c r="AG35" s="268"/>
      <c r="AH35" s="436"/>
      <c r="AI35" s="438"/>
      <c r="AJ35" s="266"/>
      <c r="AK35" s="4"/>
    </row>
    <row r="36" spans="1:37" ht="15" thickBot="1" x14ac:dyDescent="0.4">
      <c r="A36" s="269"/>
      <c r="B36" s="359">
        <v>461.16399999999999</v>
      </c>
      <c r="C36" s="831"/>
      <c r="D36" s="414">
        <v>373</v>
      </c>
      <c r="E36" s="831"/>
      <c r="F36" s="414">
        <v>334.67</v>
      </c>
      <c r="G36" s="831"/>
      <c r="H36" s="414">
        <v>321.14999999999998</v>
      </c>
      <c r="I36" s="831"/>
      <c r="J36" s="414">
        <v>391</v>
      </c>
      <c r="K36" s="831"/>
      <c r="L36" s="414">
        <v>388</v>
      </c>
      <c r="M36" s="831"/>
      <c r="N36" s="414">
        <v>392</v>
      </c>
      <c r="O36" s="831"/>
      <c r="P36" s="439">
        <v>293</v>
      </c>
      <c r="Q36" s="831"/>
      <c r="R36" s="414">
        <v>274</v>
      </c>
      <c r="S36" s="831"/>
      <c r="T36" s="414">
        <v>218</v>
      </c>
      <c r="U36" s="833" t="s">
        <v>12</v>
      </c>
      <c r="V36" s="414">
        <v>422</v>
      </c>
      <c r="W36" s="831"/>
      <c r="X36" s="414">
        <v>339</v>
      </c>
      <c r="Y36" s="831"/>
      <c r="Z36" s="414">
        <v>423.63299999999998</v>
      </c>
      <c r="AA36" s="833" t="s">
        <v>12</v>
      </c>
      <c r="AB36" s="414">
        <v>335.19200000000001</v>
      </c>
      <c r="AC36" s="833" t="s">
        <v>12</v>
      </c>
      <c r="AD36" s="414">
        <v>326.577</v>
      </c>
      <c r="AE36" s="833" t="s">
        <v>12</v>
      </c>
      <c r="AF36" s="401"/>
      <c r="AG36" s="255">
        <v>15</v>
      </c>
      <c r="AH36" s="242">
        <v>3</v>
      </c>
      <c r="AI36" s="242">
        <v>13</v>
      </c>
      <c r="AJ36" s="243"/>
      <c r="AK36" s="4"/>
    </row>
    <row r="37" spans="1:37" x14ac:dyDescent="0.35">
      <c r="A37" s="269"/>
      <c r="B37" s="264"/>
      <c r="C37" s="832"/>
      <c r="D37" s="401"/>
      <c r="E37" s="832"/>
      <c r="F37" s="401"/>
      <c r="G37" s="832"/>
      <c r="H37" s="401"/>
      <c r="I37" s="832"/>
      <c r="J37" s="401"/>
      <c r="K37" s="832"/>
      <c r="L37" s="401"/>
      <c r="M37" s="832"/>
      <c r="N37" s="401"/>
      <c r="O37" s="832"/>
      <c r="P37" s="426"/>
      <c r="Q37" s="832"/>
      <c r="R37" s="401"/>
      <c r="S37" s="832"/>
      <c r="T37" s="401"/>
      <c r="U37" s="834"/>
      <c r="V37" s="401"/>
      <c r="W37" s="832"/>
      <c r="X37" s="401"/>
      <c r="Y37" s="832"/>
      <c r="Z37" s="401"/>
      <c r="AA37" s="834"/>
      <c r="AB37" s="401"/>
      <c r="AC37" s="834"/>
      <c r="AD37" s="401"/>
      <c r="AE37" s="834"/>
      <c r="AF37" s="401"/>
      <c r="AG37" s="256"/>
      <c r="AH37" s="427"/>
      <c r="AI37" s="427"/>
      <c r="AJ37" s="266"/>
      <c r="AK37" s="4"/>
    </row>
    <row r="38" spans="1:37" ht="6" customHeight="1" x14ac:dyDescent="0.35">
      <c r="A38" s="269"/>
      <c r="B38" s="264"/>
      <c r="C38" s="512"/>
      <c r="D38" s="400"/>
      <c r="E38" s="244">
        <v>0</v>
      </c>
      <c r="F38" s="400"/>
      <c r="G38" s="244">
        <v>0</v>
      </c>
      <c r="H38" s="400"/>
      <c r="I38" s="512"/>
      <c r="J38" s="400"/>
      <c r="K38" s="244">
        <v>0</v>
      </c>
      <c r="L38" s="400"/>
      <c r="M38" s="244" t="s">
        <v>633</v>
      </c>
      <c r="N38" s="400"/>
      <c r="O38" s="512"/>
      <c r="P38" s="426"/>
      <c r="Q38" s="512"/>
      <c r="R38" s="400"/>
      <c r="S38" s="512"/>
      <c r="T38" s="400"/>
      <c r="U38" s="244" t="s">
        <v>12</v>
      </c>
      <c r="V38" s="400"/>
      <c r="W38" s="244">
        <v>0</v>
      </c>
      <c r="X38" s="400"/>
      <c r="Y38" s="244">
        <v>0</v>
      </c>
      <c r="Z38" s="400"/>
      <c r="AA38" s="244" t="s">
        <v>12</v>
      </c>
      <c r="AB38" s="400"/>
      <c r="AC38" s="244">
        <v>0</v>
      </c>
      <c r="AD38" s="418"/>
      <c r="AE38" s="244" t="s">
        <v>12</v>
      </c>
      <c r="AF38" s="401"/>
      <c r="AG38" s="256"/>
      <c r="AH38" s="427"/>
      <c r="AI38" s="427"/>
      <c r="AJ38" s="266"/>
      <c r="AK38" s="4"/>
    </row>
    <row r="39" spans="1:37" x14ac:dyDescent="0.35">
      <c r="A39" s="269"/>
      <c r="B39" s="264"/>
      <c r="C39" s="411" t="s">
        <v>511</v>
      </c>
      <c r="D39" s="401"/>
      <c r="E39" s="411" t="s">
        <v>65</v>
      </c>
      <c r="F39" s="401"/>
      <c r="G39" s="411" t="s">
        <v>65</v>
      </c>
      <c r="H39" s="401"/>
      <c r="I39" s="411" t="s">
        <v>65</v>
      </c>
      <c r="J39" s="401"/>
      <c r="K39" s="411" t="s">
        <v>65</v>
      </c>
      <c r="L39" s="401"/>
      <c r="M39" s="411" t="s">
        <v>77</v>
      </c>
      <c r="N39" s="401"/>
      <c r="O39" s="411" t="s">
        <v>468</v>
      </c>
      <c r="P39" s="411"/>
      <c r="Q39" s="440" t="s">
        <v>79</v>
      </c>
      <c r="R39" s="401"/>
      <c r="S39" s="411" t="s">
        <v>181</v>
      </c>
      <c r="T39" s="401"/>
      <c r="U39" s="411" t="s">
        <v>63</v>
      </c>
      <c r="V39" s="401"/>
      <c r="W39" s="411" t="s">
        <v>77</v>
      </c>
      <c r="X39" s="401"/>
      <c r="Y39" s="411" t="s">
        <v>77</v>
      </c>
      <c r="Z39" s="401"/>
      <c r="AA39" s="411" t="s">
        <v>231</v>
      </c>
      <c r="AB39" s="401"/>
      <c r="AC39" s="411" t="s">
        <v>79</v>
      </c>
      <c r="AD39" s="401"/>
      <c r="AE39" s="411" t="s">
        <v>79</v>
      </c>
      <c r="AF39" s="401"/>
      <c r="AG39" s="256"/>
      <c r="AH39" s="427"/>
      <c r="AI39" s="427"/>
      <c r="AJ39" s="266"/>
      <c r="AK39" s="4"/>
    </row>
    <row r="40" spans="1:37" s="257" customFormat="1" x14ac:dyDescent="0.35">
      <c r="A40" s="267"/>
      <c r="B40" s="267"/>
      <c r="C40" s="434"/>
      <c r="D40" s="434"/>
      <c r="E40" s="434"/>
      <c r="F40" s="434"/>
      <c r="G40" s="434"/>
      <c r="H40" s="434"/>
      <c r="I40" s="434"/>
      <c r="J40" s="434"/>
      <c r="K40" s="434"/>
      <c r="L40" s="434"/>
      <c r="M40" s="434" t="s">
        <v>634</v>
      </c>
      <c r="N40" s="434"/>
      <c r="O40" s="434"/>
      <c r="P40" s="434"/>
      <c r="Q40" s="434"/>
      <c r="R40" s="434"/>
      <c r="S40" s="434" t="s">
        <v>634</v>
      </c>
      <c r="T40" s="428"/>
      <c r="U40" s="429" t="s">
        <v>74</v>
      </c>
      <c r="V40" s="429"/>
      <c r="W40" s="429"/>
      <c r="X40" s="429"/>
      <c r="Y40" s="429"/>
      <c r="Z40" s="402"/>
      <c r="AA40" s="429" t="s">
        <v>74</v>
      </c>
      <c r="AB40" s="429"/>
      <c r="AC40" s="429" t="s">
        <v>74</v>
      </c>
      <c r="AD40" s="429"/>
      <c r="AE40" s="429" t="s">
        <v>91</v>
      </c>
      <c r="AF40" s="402"/>
      <c r="AG40" s="256"/>
      <c r="AH40" s="427"/>
      <c r="AI40" s="427"/>
      <c r="AJ40" s="270"/>
      <c r="AK40" s="10"/>
    </row>
    <row r="41" spans="1:37" s="257" customFormat="1" ht="15" thickBot="1" x14ac:dyDescent="0.4">
      <c r="A41" s="271"/>
      <c r="B41" s="271"/>
      <c r="C41" s="429"/>
      <c r="D41" s="431"/>
      <c r="E41" s="431"/>
      <c r="F41" s="431"/>
      <c r="G41" s="431"/>
      <c r="H41" s="431"/>
      <c r="I41" s="431"/>
      <c r="J41" s="431"/>
      <c r="K41" s="431"/>
      <c r="L41" s="431"/>
      <c r="M41" s="431"/>
      <c r="N41" s="429"/>
      <c r="O41" s="429"/>
      <c r="P41" s="429"/>
      <c r="Q41" s="430"/>
      <c r="R41" s="428"/>
      <c r="S41" s="429"/>
      <c r="T41" s="429"/>
      <c r="U41" s="429"/>
      <c r="V41" s="429"/>
      <c r="W41" s="429"/>
      <c r="Y41" s="441"/>
      <c r="Z41" s="429"/>
      <c r="AA41" s="429"/>
      <c r="AB41" s="429"/>
      <c r="AC41" s="429"/>
      <c r="AD41" s="429"/>
      <c r="AE41" s="429"/>
      <c r="AF41" s="402"/>
      <c r="AG41" s="256"/>
      <c r="AH41" s="427"/>
      <c r="AI41" s="427"/>
      <c r="AJ41" s="270"/>
      <c r="AK41" s="10"/>
    </row>
    <row r="42" spans="1:37" s="257" customFormat="1" ht="15" thickBot="1" x14ac:dyDescent="0.4">
      <c r="A42" s="272"/>
      <c r="B42" s="835" t="s">
        <v>625</v>
      </c>
      <c r="C42" s="836"/>
      <c r="D42" s="836"/>
      <c r="E42" s="836"/>
      <c r="F42" s="836"/>
      <c r="G42" s="836"/>
      <c r="H42" s="836"/>
      <c r="I42" s="836"/>
      <c r="J42" s="836"/>
      <c r="K42" s="836"/>
      <c r="L42" s="836"/>
      <c r="M42" s="836"/>
      <c r="N42" s="836"/>
      <c r="O42" s="836"/>
      <c r="P42" s="836"/>
      <c r="Q42" s="836"/>
      <c r="R42" s="836"/>
      <c r="S42" s="836"/>
      <c r="T42" s="836"/>
      <c r="U42" s="836"/>
      <c r="V42" s="836"/>
      <c r="W42" s="836"/>
      <c r="X42" s="836"/>
      <c r="Y42" s="836"/>
      <c r="Z42" s="836"/>
      <c r="AA42" s="836"/>
      <c r="AB42" s="836"/>
      <c r="AC42" s="836"/>
      <c r="AD42" s="836"/>
      <c r="AE42" s="837"/>
      <c r="AF42" s="273"/>
      <c r="AG42" s="274"/>
      <c r="AH42" s="275"/>
      <c r="AI42" s="275"/>
      <c r="AJ42" s="276"/>
      <c r="AK42" s="10"/>
    </row>
    <row r="43" spans="1:37" x14ac:dyDescent="0.35">
      <c r="A43" s="277"/>
      <c r="B43" s="264"/>
      <c r="C43" s="400" t="s">
        <v>635</v>
      </c>
      <c r="D43" s="401"/>
      <c r="E43" s="400"/>
      <c r="F43" s="401"/>
      <c r="G43" s="400"/>
      <c r="H43" s="411" t="s">
        <v>636</v>
      </c>
      <c r="I43" s="400"/>
      <c r="J43" s="401"/>
      <c r="K43" s="418"/>
      <c r="L43" s="401"/>
      <c r="M43" s="400"/>
      <c r="N43" s="401"/>
      <c r="O43" s="400"/>
      <c r="P43" s="400"/>
      <c r="Q43" s="419"/>
      <c r="R43" s="401"/>
      <c r="S43" s="400"/>
      <c r="T43" s="401"/>
      <c r="U43" s="400"/>
      <c r="V43" s="401"/>
      <c r="W43" s="400"/>
      <c r="X43" s="401"/>
      <c r="Y43" s="441"/>
      <c r="Z43" s="401"/>
      <c r="AA43" s="400"/>
      <c r="AB43" s="401"/>
      <c r="AC43" s="400"/>
      <c r="AD43" s="400"/>
      <c r="AE43" s="400"/>
      <c r="AF43" s="258"/>
      <c r="AG43" s="261"/>
      <c r="AH43" s="262"/>
      <c r="AI43" s="262"/>
      <c r="AJ43" s="263"/>
      <c r="AK43" s="4"/>
    </row>
    <row r="44" spans="1:37" x14ac:dyDescent="0.35">
      <c r="A44" s="264"/>
      <c r="B44" s="264"/>
      <c r="C44" s="411" t="s">
        <v>131</v>
      </c>
      <c r="D44" s="411"/>
      <c r="E44" s="411" t="s">
        <v>85</v>
      </c>
      <c r="F44" s="411"/>
      <c r="G44" s="411" t="s">
        <v>445</v>
      </c>
      <c r="H44" s="411"/>
      <c r="I44" s="411" t="s">
        <v>637</v>
      </c>
      <c r="J44" s="411"/>
      <c r="K44" s="411" t="s">
        <v>78</v>
      </c>
      <c r="L44" s="411"/>
      <c r="M44" s="411" t="s">
        <v>90</v>
      </c>
      <c r="N44" s="411"/>
      <c r="O44" s="411" t="s">
        <v>156</v>
      </c>
      <c r="P44" s="411"/>
      <c r="Q44" s="420" t="s">
        <v>89</v>
      </c>
      <c r="R44" s="411"/>
      <c r="S44" s="411" t="s">
        <v>167</v>
      </c>
      <c r="T44" s="411"/>
      <c r="U44" s="411" t="s">
        <v>67</v>
      </c>
      <c r="V44" s="411"/>
      <c r="W44" s="411" t="s">
        <v>70</v>
      </c>
      <c r="X44" s="411"/>
      <c r="Y44" s="411" t="s">
        <v>83</v>
      </c>
      <c r="Z44" s="411"/>
      <c r="AA44" s="411" t="s">
        <v>84</v>
      </c>
      <c r="AB44" s="411"/>
      <c r="AC44" s="411" t="s">
        <v>135</v>
      </c>
      <c r="AD44" s="411"/>
      <c r="AE44" s="411"/>
      <c r="AF44" s="401"/>
      <c r="AG44" s="265"/>
      <c r="AH44" s="435"/>
      <c r="AI44" s="435"/>
      <c r="AJ44" s="266"/>
      <c r="AK44" s="4"/>
    </row>
    <row r="45" spans="1:37" x14ac:dyDescent="0.35">
      <c r="A45" s="267"/>
      <c r="B45" s="269"/>
      <c r="C45" s="400">
        <v>0</v>
      </c>
      <c r="D45" s="400"/>
      <c r="E45" s="400">
        <v>0</v>
      </c>
      <c r="F45" s="400"/>
      <c r="G45" s="400">
        <v>0</v>
      </c>
      <c r="H45" s="400"/>
      <c r="I45" s="400">
        <v>0</v>
      </c>
      <c r="J45" s="400"/>
      <c r="K45" s="400">
        <v>0</v>
      </c>
      <c r="L45" s="400"/>
      <c r="M45" s="400">
        <v>0</v>
      </c>
      <c r="N45" s="400"/>
      <c r="O45" s="400">
        <v>0</v>
      </c>
      <c r="P45" s="400"/>
      <c r="Q45" s="422">
        <v>0</v>
      </c>
      <c r="R45" s="400"/>
      <c r="S45" s="400">
        <v>0</v>
      </c>
      <c r="T45" s="400"/>
      <c r="U45" s="400">
        <v>1</v>
      </c>
      <c r="V45" s="400"/>
      <c r="W45" s="400">
        <v>1</v>
      </c>
      <c r="X45" s="400"/>
      <c r="Y45" s="400">
        <v>0</v>
      </c>
      <c r="Z45" s="400"/>
      <c r="AA45" s="400">
        <v>0</v>
      </c>
      <c r="AB45" s="400"/>
      <c r="AC45" s="400">
        <v>0</v>
      </c>
      <c r="AD45" s="400"/>
      <c r="AE45" s="400"/>
      <c r="AF45" s="401"/>
      <c r="AG45" s="268"/>
      <c r="AH45" s="436"/>
      <c r="AI45" s="437"/>
      <c r="AJ45" s="266"/>
      <c r="AK45" s="4"/>
    </row>
    <row r="46" spans="1:37" s="254" customFormat="1" ht="15" thickBot="1" x14ac:dyDescent="0.4">
      <c r="A46" s="269">
        <v>25</v>
      </c>
      <c r="B46" s="269"/>
      <c r="C46" s="400">
        <v>26</v>
      </c>
      <c r="D46" s="400"/>
      <c r="E46" s="400">
        <v>27</v>
      </c>
      <c r="F46" s="400"/>
      <c r="G46" s="400">
        <v>28</v>
      </c>
      <c r="H46" s="400"/>
      <c r="I46" s="400">
        <v>29</v>
      </c>
      <c r="J46" s="400"/>
      <c r="K46" s="400">
        <v>30</v>
      </c>
      <c r="L46" s="400"/>
      <c r="M46" s="400">
        <v>31</v>
      </c>
      <c r="N46" s="400"/>
      <c r="O46" s="400">
        <v>32</v>
      </c>
      <c r="P46" s="400"/>
      <c r="Q46" s="422">
        <v>33</v>
      </c>
      <c r="R46" s="400"/>
      <c r="S46" s="400">
        <v>34</v>
      </c>
      <c r="T46" s="400"/>
      <c r="U46" s="400">
        <v>35</v>
      </c>
      <c r="V46" s="400"/>
      <c r="W46" s="400">
        <v>36</v>
      </c>
      <c r="X46" s="400"/>
      <c r="Y46" s="400">
        <v>37</v>
      </c>
      <c r="Z46" s="400"/>
      <c r="AA46" s="400">
        <v>38</v>
      </c>
      <c r="AB46" s="400"/>
      <c r="AC46" s="400">
        <v>39</v>
      </c>
      <c r="AD46" s="400"/>
      <c r="AE46" s="400"/>
      <c r="AF46" s="400"/>
      <c r="AG46" s="268"/>
      <c r="AH46" s="436"/>
      <c r="AI46" s="438"/>
      <c r="AJ46" s="266"/>
      <c r="AK46" s="278"/>
    </row>
    <row r="47" spans="1:37" ht="15" thickBot="1" x14ac:dyDescent="0.4">
      <c r="A47" s="269"/>
      <c r="B47" s="359">
        <v>304.947</v>
      </c>
      <c r="C47" s="833" t="s">
        <v>12</v>
      </c>
      <c r="D47" s="414">
        <v>379.11</v>
      </c>
      <c r="E47" s="833" t="s">
        <v>12</v>
      </c>
      <c r="F47" s="414">
        <v>375.44200000000001</v>
      </c>
      <c r="G47" s="831"/>
      <c r="H47" s="414">
        <v>212.41800000000001</v>
      </c>
      <c r="I47" s="831"/>
      <c r="J47" s="414">
        <v>326.00099999999998</v>
      </c>
      <c r="K47" s="833" t="s">
        <v>12</v>
      </c>
      <c r="L47" s="414">
        <v>332</v>
      </c>
      <c r="M47" s="833" t="s">
        <v>12</v>
      </c>
      <c r="N47" s="414">
        <v>285</v>
      </c>
      <c r="O47" s="833" t="s">
        <v>12</v>
      </c>
      <c r="P47" s="414">
        <v>345</v>
      </c>
      <c r="Q47" s="833" t="s">
        <v>12</v>
      </c>
      <c r="R47" s="414">
        <v>380.28199999999998</v>
      </c>
      <c r="S47" s="833" t="s">
        <v>12</v>
      </c>
      <c r="T47" s="414">
        <v>384.99799999999999</v>
      </c>
      <c r="U47" s="833" t="s">
        <v>12</v>
      </c>
      <c r="V47" s="414">
        <v>360</v>
      </c>
      <c r="W47" s="833" t="s">
        <v>12</v>
      </c>
      <c r="X47" s="414">
        <v>378</v>
      </c>
      <c r="Y47" s="833" t="s">
        <v>12</v>
      </c>
      <c r="Z47" s="414">
        <v>387</v>
      </c>
      <c r="AA47" s="833" t="s">
        <v>12</v>
      </c>
      <c r="AB47" s="414">
        <v>439.322</v>
      </c>
      <c r="AC47" s="833" t="s">
        <v>12</v>
      </c>
      <c r="AD47" s="426"/>
      <c r="AE47" s="426"/>
      <c r="AF47" s="401"/>
      <c r="AG47" s="255">
        <v>14</v>
      </c>
      <c r="AH47" s="242">
        <v>11</v>
      </c>
      <c r="AI47" s="242">
        <v>13</v>
      </c>
      <c r="AJ47" s="243"/>
      <c r="AK47" s="4"/>
    </row>
    <row r="48" spans="1:37" x14ac:dyDescent="0.35">
      <c r="A48" s="269"/>
      <c r="B48" s="264"/>
      <c r="C48" s="834"/>
      <c r="D48" s="401"/>
      <c r="E48" s="834"/>
      <c r="F48" s="401"/>
      <c r="G48" s="832"/>
      <c r="H48" s="401"/>
      <c r="I48" s="832"/>
      <c r="J48" s="401"/>
      <c r="K48" s="834"/>
      <c r="L48" s="401"/>
      <c r="M48" s="834"/>
      <c r="N48" s="401"/>
      <c r="O48" s="834"/>
      <c r="P48" s="426"/>
      <c r="Q48" s="834"/>
      <c r="R48" s="401"/>
      <c r="S48" s="834"/>
      <c r="T48" s="401"/>
      <c r="U48" s="834"/>
      <c r="V48" s="401"/>
      <c r="W48" s="834"/>
      <c r="X48" s="401"/>
      <c r="Y48" s="834"/>
      <c r="Z48" s="401"/>
      <c r="AA48" s="834"/>
      <c r="AB48" s="401"/>
      <c r="AC48" s="834"/>
      <c r="AD48" s="426"/>
      <c r="AE48" s="426"/>
      <c r="AF48" s="401"/>
      <c r="AG48" s="256"/>
      <c r="AH48" s="427"/>
      <c r="AI48" s="427"/>
      <c r="AJ48" s="266"/>
      <c r="AK48" s="4"/>
    </row>
    <row r="49" spans="1:37" ht="6" customHeight="1" x14ac:dyDescent="0.35">
      <c r="A49" s="269"/>
      <c r="B49" s="264"/>
      <c r="C49" s="244">
        <v>0</v>
      </c>
      <c r="D49" s="400"/>
      <c r="E49" s="244" t="s">
        <v>12</v>
      </c>
      <c r="F49" s="400"/>
      <c r="G49" s="244">
        <v>0</v>
      </c>
      <c r="H49" s="400"/>
      <c r="I49" s="244">
        <v>0</v>
      </c>
      <c r="J49" s="400"/>
      <c r="K49" s="244" t="s">
        <v>12</v>
      </c>
      <c r="L49" s="400"/>
      <c r="M49" s="244" t="s">
        <v>12</v>
      </c>
      <c r="N49" s="400"/>
      <c r="O49" s="244" t="s">
        <v>12</v>
      </c>
      <c r="P49" s="426"/>
      <c r="Q49" s="244" t="s">
        <v>12</v>
      </c>
      <c r="R49" s="400"/>
      <c r="S49" s="244" t="s">
        <v>12</v>
      </c>
      <c r="T49" s="400"/>
      <c r="U49" s="244" t="s">
        <v>12</v>
      </c>
      <c r="V49" s="400"/>
      <c r="W49" s="244" t="s">
        <v>12</v>
      </c>
      <c r="X49" s="400"/>
      <c r="Y49" s="244" t="s">
        <v>12</v>
      </c>
      <c r="Z49" s="400"/>
      <c r="AA49" s="244" t="s">
        <v>12</v>
      </c>
      <c r="AB49" s="418"/>
      <c r="AC49" s="244" t="s">
        <v>12</v>
      </c>
      <c r="AD49" s="426"/>
      <c r="AE49" s="426"/>
      <c r="AF49" s="401"/>
      <c r="AG49" s="256"/>
      <c r="AH49" s="427"/>
      <c r="AI49" s="427"/>
      <c r="AJ49" s="266"/>
      <c r="AK49" s="4"/>
    </row>
    <row r="50" spans="1:37" x14ac:dyDescent="0.35">
      <c r="A50" s="269"/>
      <c r="B50" s="264"/>
      <c r="C50" s="411" t="s">
        <v>132</v>
      </c>
      <c r="D50" s="401"/>
      <c r="E50" s="411" t="s">
        <v>65</v>
      </c>
      <c r="F50" s="401"/>
      <c r="G50" s="411" t="s">
        <v>468</v>
      </c>
      <c r="H50" s="401"/>
      <c r="I50" s="411" t="s">
        <v>181</v>
      </c>
      <c r="J50" s="401"/>
      <c r="K50" s="411" t="s">
        <v>79</v>
      </c>
      <c r="L50" s="401"/>
      <c r="M50" s="411" t="s">
        <v>79</v>
      </c>
      <c r="N50" s="401"/>
      <c r="O50" s="411" t="s">
        <v>79</v>
      </c>
      <c r="P50" s="411"/>
      <c r="Q50" s="420" t="s">
        <v>65</v>
      </c>
      <c r="R50" s="401"/>
      <c r="S50" s="411" t="s">
        <v>132</v>
      </c>
      <c r="T50" s="401"/>
      <c r="U50" s="411" t="s">
        <v>68</v>
      </c>
      <c r="V50" s="401"/>
      <c r="W50" s="411" t="s">
        <v>68</v>
      </c>
      <c r="X50" s="401"/>
      <c r="Y50" s="411" t="s">
        <v>65</v>
      </c>
      <c r="Z50" s="401"/>
      <c r="AA50" s="411" t="s">
        <v>77</v>
      </c>
      <c r="AB50" s="401"/>
      <c r="AC50" s="411" t="s">
        <v>123</v>
      </c>
      <c r="AD50" s="411"/>
      <c r="AE50" s="411"/>
      <c r="AF50" s="401"/>
      <c r="AG50" s="256"/>
      <c r="AH50" s="427"/>
      <c r="AI50" s="427"/>
      <c r="AJ50" s="266"/>
      <c r="AK50" s="4"/>
    </row>
    <row r="51" spans="1:37" s="257" customFormat="1" x14ac:dyDescent="0.35">
      <c r="A51" s="279"/>
      <c r="B51" s="279"/>
      <c r="C51" s="429" t="s">
        <v>58</v>
      </c>
      <c r="E51" s="429" t="s">
        <v>58</v>
      </c>
      <c r="G51" s="429"/>
      <c r="I51" s="429"/>
      <c r="J51" s="429"/>
      <c r="K51" s="429" t="s">
        <v>74</v>
      </c>
      <c r="L51" s="429"/>
      <c r="M51" s="429" t="s">
        <v>91</v>
      </c>
      <c r="N51" s="429"/>
      <c r="O51" s="429" t="s">
        <v>91</v>
      </c>
      <c r="P51" s="429"/>
      <c r="Q51" s="430" t="s">
        <v>58</v>
      </c>
      <c r="R51" s="429"/>
      <c r="S51" s="429" t="s">
        <v>74</v>
      </c>
      <c r="T51" s="429"/>
      <c r="U51" s="429" t="s">
        <v>58</v>
      </c>
      <c r="V51" s="429"/>
      <c r="W51" s="429" t="s">
        <v>58</v>
      </c>
      <c r="X51" s="429"/>
      <c r="Y51" s="429" t="s">
        <v>58</v>
      </c>
      <c r="AA51" s="429" t="s">
        <v>58</v>
      </c>
      <c r="AC51" s="429" t="s">
        <v>58</v>
      </c>
      <c r="AD51" s="429"/>
      <c r="AE51" s="429"/>
      <c r="AG51" s="280"/>
      <c r="AH51" s="442"/>
      <c r="AI51" s="442"/>
      <c r="AJ51" s="281"/>
      <c r="AK51" s="10"/>
    </row>
    <row r="52" spans="1:37" ht="15" thickBot="1" x14ac:dyDescent="0.4">
      <c r="A52" s="264"/>
      <c r="B52" s="264"/>
      <c r="C52" s="400"/>
      <c r="D52" s="401"/>
      <c r="E52" s="400"/>
      <c r="F52" s="401"/>
      <c r="G52" s="400"/>
      <c r="H52" s="411"/>
      <c r="I52" s="400"/>
      <c r="J52" s="401"/>
      <c r="K52" s="418"/>
      <c r="L52" s="401"/>
      <c r="M52" s="400"/>
      <c r="N52" s="401"/>
      <c r="O52" s="400"/>
      <c r="P52" s="400"/>
      <c r="Q52" s="419"/>
      <c r="R52" s="401"/>
      <c r="S52" s="400"/>
      <c r="T52" s="401"/>
      <c r="U52" s="400"/>
      <c r="V52" s="401"/>
      <c r="W52" s="432"/>
      <c r="X52" s="401"/>
      <c r="Y52" s="400"/>
      <c r="Z52" s="401"/>
      <c r="AA52" s="441"/>
      <c r="AB52" s="401"/>
      <c r="AC52" s="400"/>
      <c r="AD52" s="400"/>
      <c r="AE52" s="400"/>
      <c r="AF52" s="401"/>
      <c r="AG52" s="256"/>
      <c r="AH52" s="427"/>
      <c r="AI52" s="427"/>
      <c r="AJ52" s="266"/>
      <c r="AK52" s="4"/>
    </row>
    <row r="53" spans="1:37" ht="15" thickBot="1" x14ac:dyDescent="0.4">
      <c r="A53" s="248"/>
      <c r="B53" s="826" t="s">
        <v>625</v>
      </c>
      <c r="C53" s="827"/>
      <c r="D53" s="827"/>
      <c r="E53" s="827"/>
      <c r="F53" s="827"/>
      <c r="G53" s="827"/>
      <c r="H53" s="827"/>
      <c r="I53" s="827"/>
      <c r="J53" s="827"/>
      <c r="K53" s="827"/>
      <c r="L53" s="827"/>
      <c r="M53" s="827"/>
      <c r="N53" s="827"/>
      <c r="O53" s="827"/>
      <c r="P53" s="827"/>
      <c r="Q53" s="827"/>
      <c r="R53" s="827"/>
      <c r="S53" s="827"/>
      <c r="T53" s="827"/>
      <c r="U53" s="827"/>
      <c r="V53" s="827"/>
      <c r="W53" s="827"/>
      <c r="X53" s="827"/>
      <c r="Y53" s="827"/>
      <c r="Z53" s="827"/>
      <c r="AA53" s="827"/>
      <c r="AB53" s="827"/>
      <c r="AC53" s="828"/>
      <c r="AD53" s="282"/>
      <c r="AE53" s="282"/>
      <c r="AF53" s="249"/>
      <c r="AG53" s="274"/>
      <c r="AH53" s="275"/>
      <c r="AI53" s="275"/>
      <c r="AJ53" s="283"/>
      <c r="AK53" s="4"/>
    </row>
    <row r="54" spans="1:37" x14ac:dyDescent="0.35">
      <c r="A54" s="277"/>
      <c r="B54" s="277"/>
      <c r="C54" s="260" t="s">
        <v>71</v>
      </c>
      <c r="D54" s="260"/>
      <c r="E54" s="260" t="s">
        <v>116</v>
      </c>
      <c r="F54" s="260"/>
      <c r="G54" s="260" t="s">
        <v>106</v>
      </c>
      <c r="H54" s="260"/>
      <c r="I54" s="260" t="s">
        <v>512</v>
      </c>
      <c r="J54" s="260"/>
      <c r="K54" s="260" t="s">
        <v>104</v>
      </c>
      <c r="L54" s="260"/>
      <c r="M54" s="260" t="s">
        <v>81</v>
      </c>
      <c r="N54" s="260"/>
      <c r="O54" s="260" t="s">
        <v>88</v>
      </c>
      <c r="P54" s="260"/>
      <c r="Q54" s="284" t="s">
        <v>87</v>
      </c>
      <c r="R54" s="260"/>
      <c r="S54" s="260" t="s">
        <v>125</v>
      </c>
      <c r="T54" s="260"/>
      <c r="U54" s="260" t="s">
        <v>96</v>
      </c>
      <c r="V54" s="260"/>
      <c r="W54" s="260" t="s">
        <v>73</v>
      </c>
      <c r="X54" s="260"/>
      <c r="Y54" s="260" t="s">
        <v>169</v>
      </c>
      <c r="Z54" s="260"/>
      <c r="AA54" s="260" t="s">
        <v>93</v>
      </c>
      <c r="AB54" s="260"/>
      <c r="AC54" s="260" t="s">
        <v>98</v>
      </c>
      <c r="AD54" s="260"/>
      <c r="AE54" s="260"/>
      <c r="AF54" s="258"/>
      <c r="AG54" s="285"/>
      <c r="AH54" s="286"/>
      <c r="AI54" s="286"/>
      <c r="AJ54" s="263"/>
      <c r="AK54" s="4"/>
    </row>
    <row r="55" spans="1:37" x14ac:dyDescent="0.35">
      <c r="A55" s="267"/>
      <c r="B55" s="269"/>
      <c r="C55" s="400" t="s">
        <v>277</v>
      </c>
      <c r="D55" s="400"/>
      <c r="E55" s="400">
        <v>0</v>
      </c>
      <c r="F55" s="400"/>
      <c r="G55" s="400">
        <v>0</v>
      </c>
      <c r="H55" s="400"/>
      <c r="I55" s="400">
        <v>0</v>
      </c>
      <c r="J55" s="400"/>
      <c r="K55" s="400">
        <v>1</v>
      </c>
      <c r="L55" s="400"/>
      <c r="M55" s="400">
        <v>0</v>
      </c>
      <c r="N55" s="400"/>
      <c r="O55" s="400">
        <v>1</v>
      </c>
      <c r="P55" s="400"/>
      <c r="Q55" s="422">
        <v>0</v>
      </c>
      <c r="R55" s="400"/>
      <c r="S55" s="400">
        <v>0</v>
      </c>
      <c r="T55" s="400"/>
      <c r="U55" s="400">
        <v>0</v>
      </c>
      <c r="V55" s="400"/>
      <c r="W55" s="400">
        <v>0</v>
      </c>
      <c r="X55" s="400"/>
      <c r="Y55" s="400">
        <v>0</v>
      </c>
      <c r="Z55" s="400"/>
      <c r="AA55" s="400">
        <v>0</v>
      </c>
      <c r="AB55" s="400"/>
      <c r="AC55" s="400">
        <v>0</v>
      </c>
      <c r="AD55" s="400"/>
      <c r="AE55" s="400"/>
      <c r="AF55" s="401"/>
      <c r="AG55" s="268"/>
      <c r="AH55" s="436"/>
      <c r="AI55" s="437"/>
      <c r="AJ55" s="266"/>
      <c r="AK55" s="4"/>
    </row>
    <row r="56" spans="1:37" s="254" customFormat="1" ht="15" thickBot="1" x14ac:dyDescent="0.4">
      <c r="A56" s="269">
        <v>39</v>
      </c>
      <c r="B56" s="269"/>
      <c r="C56" s="400">
        <v>40</v>
      </c>
      <c r="D56" s="400"/>
      <c r="E56" s="400">
        <v>41</v>
      </c>
      <c r="F56" s="400"/>
      <c r="G56" s="400">
        <v>42</v>
      </c>
      <c r="H56" s="400"/>
      <c r="I56" s="400">
        <v>43</v>
      </c>
      <c r="J56" s="400"/>
      <c r="K56" s="400">
        <v>44</v>
      </c>
      <c r="L56" s="400"/>
      <c r="M56" s="400">
        <v>45</v>
      </c>
      <c r="N56" s="400"/>
      <c r="O56" s="400">
        <v>46</v>
      </c>
      <c r="P56" s="400"/>
      <c r="Q56" s="422">
        <v>47</v>
      </c>
      <c r="R56" s="400"/>
      <c r="S56" s="400">
        <v>48</v>
      </c>
      <c r="T56" s="400"/>
      <c r="U56" s="400">
        <v>49</v>
      </c>
      <c r="V56" s="400"/>
      <c r="W56" s="400">
        <v>50</v>
      </c>
      <c r="X56" s="400"/>
      <c r="Y56" s="400">
        <v>51</v>
      </c>
      <c r="Z56" s="400"/>
      <c r="AA56" s="400">
        <v>52</v>
      </c>
      <c r="AB56" s="400"/>
      <c r="AC56" s="400">
        <v>53</v>
      </c>
      <c r="AD56" s="400"/>
      <c r="AE56" s="400"/>
      <c r="AF56" s="400"/>
      <c r="AG56" s="268"/>
      <c r="AH56" s="436"/>
      <c r="AI56" s="438"/>
      <c r="AJ56" s="266"/>
      <c r="AK56" s="278"/>
    </row>
    <row r="57" spans="1:37" ht="15" thickBot="1" x14ac:dyDescent="0.4">
      <c r="A57" s="269"/>
      <c r="B57" s="359">
        <v>386.733</v>
      </c>
      <c r="C57" s="833" t="s">
        <v>12</v>
      </c>
      <c r="D57" s="414">
        <v>358.96199999999999</v>
      </c>
      <c r="E57" s="833" t="s">
        <v>12</v>
      </c>
      <c r="F57" s="414">
        <v>399.964</v>
      </c>
      <c r="G57" s="833" t="s">
        <v>12</v>
      </c>
      <c r="H57" s="414">
        <v>375.84500000000003</v>
      </c>
      <c r="I57" s="831"/>
      <c r="J57" s="414">
        <v>417.79599999999999</v>
      </c>
      <c r="K57" s="833" t="s">
        <v>12</v>
      </c>
      <c r="L57" s="414">
        <v>403.67700000000002</v>
      </c>
      <c r="M57" s="833" t="s">
        <v>12</v>
      </c>
      <c r="N57" s="414">
        <v>414.51900000000001</v>
      </c>
      <c r="O57" s="833" t="s">
        <v>12</v>
      </c>
      <c r="P57" s="414">
        <v>415.77100000000002</v>
      </c>
      <c r="Q57" s="833" t="s">
        <v>12</v>
      </c>
      <c r="R57" s="414">
        <v>339.11</v>
      </c>
      <c r="S57" s="833" t="s">
        <v>12</v>
      </c>
      <c r="T57" s="414">
        <v>398.31</v>
      </c>
      <c r="U57" s="833" t="s">
        <v>12</v>
      </c>
      <c r="V57" s="414">
        <v>390.62599999999998</v>
      </c>
      <c r="W57" s="833" t="s">
        <v>12</v>
      </c>
      <c r="X57" s="414">
        <v>441.23399999999998</v>
      </c>
      <c r="Y57" s="833" t="s">
        <v>12</v>
      </c>
      <c r="Z57" s="414">
        <v>415.00291377528868</v>
      </c>
      <c r="AA57" s="833" t="s">
        <v>12</v>
      </c>
      <c r="AB57" s="414">
        <v>416.99985762722139</v>
      </c>
      <c r="AC57" s="833" t="s">
        <v>12</v>
      </c>
      <c r="AD57" s="426"/>
      <c r="AE57" s="426"/>
      <c r="AF57" s="401"/>
      <c r="AG57" s="255">
        <v>14</v>
      </c>
      <c r="AH57" s="242">
        <v>11</v>
      </c>
      <c r="AI57" s="242">
        <v>14</v>
      </c>
      <c r="AJ57" s="243"/>
      <c r="AK57" s="4"/>
    </row>
    <row r="58" spans="1:37" x14ac:dyDescent="0.35">
      <c r="A58" s="269"/>
      <c r="B58" s="264"/>
      <c r="C58" s="834"/>
      <c r="D58" s="401"/>
      <c r="E58" s="834"/>
      <c r="F58" s="401"/>
      <c r="G58" s="834"/>
      <c r="H58" s="401"/>
      <c r="I58" s="832"/>
      <c r="J58" s="401"/>
      <c r="K58" s="834"/>
      <c r="L58" s="401"/>
      <c r="M58" s="834"/>
      <c r="N58" s="401"/>
      <c r="O58" s="834"/>
      <c r="P58" s="426"/>
      <c r="Q58" s="834"/>
      <c r="R58" s="401"/>
      <c r="S58" s="834"/>
      <c r="T58" s="401"/>
      <c r="U58" s="834"/>
      <c r="V58" s="401"/>
      <c r="W58" s="834"/>
      <c r="X58" s="401"/>
      <c r="Y58" s="834"/>
      <c r="Z58" s="401"/>
      <c r="AA58" s="834"/>
      <c r="AB58" s="401"/>
      <c r="AC58" s="834"/>
      <c r="AD58" s="426"/>
      <c r="AE58" s="426"/>
      <c r="AF58" s="401"/>
      <c r="AG58" s="256"/>
      <c r="AH58" s="427"/>
      <c r="AI58" s="427"/>
      <c r="AJ58" s="266"/>
      <c r="AK58" s="4"/>
    </row>
    <row r="59" spans="1:37" ht="6" customHeight="1" x14ac:dyDescent="0.35">
      <c r="A59" s="269"/>
      <c r="B59" s="264"/>
      <c r="C59" s="244" t="s">
        <v>12</v>
      </c>
      <c r="D59" s="400"/>
      <c r="E59" s="244" t="s">
        <v>12</v>
      </c>
      <c r="F59" s="400"/>
      <c r="G59" s="244" t="s">
        <v>12</v>
      </c>
      <c r="H59" s="400"/>
      <c r="I59" s="244">
        <v>0</v>
      </c>
      <c r="J59" s="400"/>
      <c r="K59" s="244">
        <v>0</v>
      </c>
      <c r="L59" s="400"/>
      <c r="M59" s="244" t="s">
        <v>12</v>
      </c>
      <c r="N59" s="400"/>
      <c r="O59" s="244" t="s">
        <v>12</v>
      </c>
      <c r="P59" s="426"/>
      <c r="Q59" s="244" t="s">
        <v>12</v>
      </c>
      <c r="R59" s="400"/>
      <c r="S59" s="244">
        <v>0</v>
      </c>
      <c r="T59" s="400"/>
      <c r="U59" s="244" t="s">
        <v>12</v>
      </c>
      <c r="V59" s="400"/>
      <c r="W59" s="244" t="s">
        <v>12</v>
      </c>
      <c r="X59" s="400"/>
      <c r="Y59" s="244" t="s">
        <v>12</v>
      </c>
      <c r="Z59" s="400"/>
      <c r="AA59" s="244" t="s">
        <v>12</v>
      </c>
      <c r="AB59" s="418"/>
      <c r="AC59" s="244" t="s">
        <v>12</v>
      </c>
      <c r="AD59" s="426"/>
      <c r="AE59" s="426"/>
      <c r="AF59" s="401"/>
      <c r="AG59" s="256"/>
      <c r="AH59" s="427"/>
      <c r="AI59" s="427"/>
      <c r="AJ59" s="266"/>
      <c r="AK59" s="4"/>
    </row>
    <row r="60" spans="1:37" x14ac:dyDescent="0.35">
      <c r="A60" s="269"/>
      <c r="B60" s="264"/>
      <c r="C60" s="411" t="s">
        <v>68</v>
      </c>
      <c r="D60" s="401"/>
      <c r="E60" s="411" t="s">
        <v>65</v>
      </c>
      <c r="F60" s="401"/>
      <c r="G60" s="411" t="s">
        <v>77</v>
      </c>
      <c r="H60" s="401"/>
      <c r="I60" s="411" t="s">
        <v>77</v>
      </c>
      <c r="J60" s="401"/>
      <c r="K60" s="411" t="s">
        <v>77</v>
      </c>
      <c r="L60" s="401"/>
      <c r="M60" s="411" t="s">
        <v>65</v>
      </c>
      <c r="N60" s="401"/>
      <c r="O60" s="411" t="s">
        <v>77</v>
      </c>
      <c r="P60" s="411"/>
      <c r="Q60" s="420" t="s">
        <v>65</v>
      </c>
      <c r="R60" s="401"/>
      <c r="S60" s="411" t="s">
        <v>126</v>
      </c>
      <c r="T60" s="401"/>
      <c r="U60" s="411" t="s">
        <v>77</v>
      </c>
      <c r="V60" s="401"/>
      <c r="W60" s="411" t="s">
        <v>68</v>
      </c>
      <c r="X60" s="401"/>
      <c r="Y60" s="411" t="s">
        <v>170</v>
      </c>
      <c r="Z60" s="401"/>
      <c r="AA60" s="411" t="s">
        <v>77</v>
      </c>
      <c r="AB60" s="401"/>
      <c r="AC60" s="411" t="s">
        <v>77</v>
      </c>
      <c r="AD60" s="411"/>
      <c r="AE60" s="411"/>
      <c r="AF60" s="401"/>
      <c r="AG60" s="256"/>
      <c r="AH60" s="427"/>
      <c r="AI60" s="427"/>
      <c r="AJ60" s="266"/>
      <c r="AK60" s="4"/>
    </row>
    <row r="61" spans="1:37" s="257" customFormat="1" x14ac:dyDescent="0.35">
      <c r="A61" s="267"/>
      <c r="B61" s="267"/>
      <c r="C61" s="429" t="s">
        <v>58</v>
      </c>
      <c r="D61" s="429"/>
      <c r="E61" s="429" t="s">
        <v>58</v>
      </c>
      <c r="G61" s="429" t="s">
        <v>101</v>
      </c>
      <c r="I61" s="429"/>
      <c r="J61" s="429"/>
      <c r="K61" s="429" t="s">
        <v>91</v>
      </c>
      <c r="L61" s="429"/>
      <c r="M61" s="429" t="s">
        <v>58</v>
      </c>
      <c r="N61" s="429"/>
      <c r="O61" s="429" t="s">
        <v>58</v>
      </c>
      <c r="P61" s="429"/>
      <c r="Q61" s="430" t="s">
        <v>58</v>
      </c>
      <c r="S61" s="429" t="s">
        <v>74</v>
      </c>
      <c r="U61" s="429" t="s">
        <v>58</v>
      </c>
      <c r="W61" s="429" t="s">
        <v>74</v>
      </c>
      <c r="X61" s="429"/>
      <c r="Y61" s="429" t="s">
        <v>74</v>
      </c>
      <c r="Z61" s="429"/>
      <c r="AA61" s="429" t="s">
        <v>58</v>
      </c>
      <c r="AB61" s="429"/>
      <c r="AC61" s="429" t="s">
        <v>58</v>
      </c>
      <c r="AD61" s="429"/>
      <c r="AE61" s="429"/>
      <c r="AF61" s="402"/>
      <c r="AG61" s="256"/>
      <c r="AH61" s="427"/>
      <c r="AI61" s="427"/>
      <c r="AJ61" s="270"/>
      <c r="AK61" s="10"/>
    </row>
    <row r="62" spans="1:37" s="257" customFormat="1" ht="15" thickBot="1" x14ac:dyDescent="0.4">
      <c r="A62" s="267"/>
      <c r="B62" s="267"/>
      <c r="C62" s="429"/>
      <c r="D62" s="429"/>
      <c r="E62" s="429"/>
      <c r="G62" s="429"/>
      <c r="I62" s="429"/>
      <c r="J62" s="429"/>
      <c r="K62" s="429"/>
      <c r="L62" s="429"/>
      <c r="M62" s="429"/>
      <c r="N62" s="429"/>
      <c r="O62" s="429"/>
      <c r="P62" s="429"/>
      <c r="Q62" s="430"/>
      <c r="S62" s="428"/>
      <c r="U62" s="429"/>
      <c r="W62" s="434" t="s">
        <v>634</v>
      </c>
      <c r="X62" s="429"/>
      <c r="Y62" s="429"/>
      <c r="Z62" s="429"/>
      <c r="AA62" s="429"/>
      <c r="AB62" s="429"/>
      <c r="AC62" s="429"/>
      <c r="AD62" s="429"/>
      <c r="AE62" s="429"/>
      <c r="AF62" s="402"/>
      <c r="AG62" s="256"/>
      <c r="AH62" s="427"/>
      <c r="AI62" s="427"/>
      <c r="AJ62" s="270"/>
      <c r="AK62" s="10"/>
    </row>
    <row r="63" spans="1:37" s="257" customFormat="1" ht="15" thickBot="1" x14ac:dyDescent="0.4">
      <c r="A63" s="287"/>
      <c r="B63" s="826" t="s">
        <v>625</v>
      </c>
      <c r="C63" s="827"/>
      <c r="D63" s="827"/>
      <c r="E63" s="827"/>
      <c r="F63" s="827"/>
      <c r="G63" s="827"/>
      <c r="H63" s="827"/>
      <c r="I63" s="827"/>
      <c r="J63" s="827"/>
      <c r="K63" s="827"/>
      <c r="L63" s="827"/>
      <c r="M63" s="827"/>
      <c r="N63" s="827"/>
      <c r="O63" s="827"/>
      <c r="P63" s="827"/>
      <c r="Q63" s="827"/>
      <c r="R63" s="827"/>
      <c r="S63" s="827"/>
      <c r="T63" s="827"/>
      <c r="U63" s="827"/>
      <c r="V63" s="827"/>
      <c r="W63" s="827"/>
      <c r="X63" s="827"/>
      <c r="Y63" s="827"/>
      <c r="Z63" s="827"/>
      <c r="AA63" s="827"/>
      <c r="AB63" s="827"/>
      <c r="AC63" s="828"/>
      <c r="AD63" s="282"/>
      <c r="AE63" s="282"/>
      <c r="AF63" s="273"/>
      <c r="AG63" s="274"/>
      <c r="AH63" s="275"/>
      <c r="AI63" s="275"/>
      <c r="AJ63" s="276"/>
      <c r="AK63" s="10"/>
    </row>
    <row r="64" spans="1:37" ht="26.25" customHeight="1" x14ac:dyDescent="0.35">
      <c r="A64" s="277"/>
      <c r="B64" s="277"/>
      <c r="C64" s="259"/>
      <c r="D64" s="258"/>
      <c r="E64" s="288"/>
      <c r="F64" s="288"/>
      <c r="G64" s="289"/>
      <c r="H64" s="260" t="s">
        <v>638</v>
      </c>
      <c r="I64" s="290" t="s">
        <v>631</v>
      </c>
      <c r="J64" s="258"/>
      <c r="K64" s="291"/>
      <c r="L64" s="258"/>
      <c r="M64" s="259"/>
      <c r="N64" s="258"/>
      <c r="O64" s="292"/>
      <c r="P64" s="292"/>
      <c r="Q64" s="293"/>
      <c r="R64" s="258"/>
      <c r="S64" s="259"/>
      <c r="T64" s="258"/>
      <c r="U64" s="259"/>
      <c r="V64" s="258"/>
      <c r="W64" s="259"/>
      <c r="X64" s="258"/>
      <c r="Y64" s="259"/>
      <c r="Z64" s="258"/>
      <c r="AA64" s="259"/>
      <c r="AB64" s="258"/>
      <c r="AC64" s="259"/>
      <c r="AD64" s="259"/>
      <c r="AE64" s="259"/>
      <c r="AF64" s="258"/>
      <c r="AG64" s="261"/>
      <c r="AH64" s="262"/>
      <c r="AI64" s="262"/>
      <c r="AJ64" s="263"/>
      <c r="AK64" s="4"/>
    </row>
    <row r="65" spans="1:37" x14ac:dyDescent="0.35">
      <c r="A65" s="264"/>
      <c r="B65" s="264"/>
      <c r="C65" s="411" t="s">
        <v>110</v>
      </c>
      <c r="D65" s="411"/>
      <c r="E65" s="411" t="s">
        <v>144</v>
      </c>
      <c r="F65" s="411"/>
      <c r="G65" s="411" t="s">
        <v>199</v>
      </c>
      <c r="H65" s="411"/>
      <c r="I65" s="411" t="s">
        <v>639</v>
      </c>
      <c r="J65" s="411"/>
      <c r="K65" s="411" t="s">
        <v>121</v>
      </c>
      <c r="L65" s="411"/>
      <c r="M65" s="411" t="s">
        <v>99</v>
      </c>
      <c r="N65" s="411"/>
      <c r="O65" s="411" t="s">
        <v>111</v>
      </c>
      <c r="P65" s="411"/>
      <c r="Q65" s="420" t="s">
        <v>137</v>
      </c>
      <c r="R65" s="411"/>
      <c r="S65" s="411" t="s">
        <v>130</v>
      </c>
      <c r="T65" s="411"/>
      <c r="U65" s="411" t="s">
        <v>159</v>
      </c>
      <c r="V65" s="411"/>
      <c r="W65" s="411" t="s">
        <v>149</v>
      </c>
      <c r="X65" s="411"/>
      <c r="Y65" s="411" t="s">
        <v>160</v>
      </c>
      <c r="Z65" s="411"/>
      <c r="AA65" s="411" t="s">
        <v>145</v>
      </c>
      <c r="AB65" s="411"/>
      <c r="AC65" s="411" t="s">
        <v>139</v>
      </c>
      <c r="AD65" s="411"/>
      <c r="AE65" s="411"/>
      <c r="AF65" s="401"/>
      <c r="AG65" s="265"/>
      <c r="AH65" s="435"/>
      <c r="AI65" s="435"/>
      <c r="AJ65" s="266"/>
      <c r="AK65" s="4"/>
    </row>
    <row r="66" spans="1:37" x14ac:dyDescent="0.35">
      <c r="A66" s="267"/>
      <c r="B66" s="269"/>
      <c r="C66" s="400">
        <v>0</v>
      </c>
      <c r="D66" s="400"/>
      <c r="E66" s="400">
        <v>0</v>
      </c>
      <c r="F66" s="400"/>
      <c r="G66" s="400">
        <v>0</v>
      </c>
      <c r="H66" s="400"/>
      <c r="I66" s="400">
        <v>0</v>
      </c>
      <c r="J66" s="400"/>
      <c r="K66" s="400">
        <v>0</v>
      </c>
      <c r="L66" s="400"/>
      <c r="M66" s="400">
        <v>0</v>
      </c>
      <c r="N66" s="400"/>
      <c r="O66" s="400">
        <v>0</v>
      </c>
      <c r="P66" s="400"/>
      <c r="Q66" s="422">
        <v>0</v>
      </c>
      <c r="R66" s="400"/>
      <c r="S66" s="400">
        <v>0</v>
      </c>
      <c r="T66" s="400"/>
      <c r="U66" s="400">
        <v>0</v>
      </c>
      <c r="V66" s="400"/>
      <c r="W66" s="400">
        <v>0</v>
      </c>
      <c r="X66" s="400"/>
      <c r="Y66" s="400">
        <v>0</v>
      </c>
      <c r="Z66" s="400"/>
      <c r="AA66" s="400">
        <v>0</v>
      </c>
      <c r="AB66" s="400"/>
      <c r="AC66" s="400">
        <v>0</v>
      </c>
      <c r="AD66" s="400"/>
      <c r="AE66" s="400"/>
      <c r="AF66" s="401"/>
      <c r="AG66" s="268"/>
      <c r="AH66" s="436"/>
      <c r="AI66" s="437"/>
      <c r="AJ66" s="266"/>
      <c r="AK66" s="4"/>
    </row>
    <row r="67" spans="1:37" s="254" customFormat="1" ht="15" thickBot="1" x14ac:dyDescent="0.4">
      <c r="A67" s="269">
        <v>53</v>
      </c>
      <c r="B67" s="269"/>
      <c r="C67" s="400">
        <v>54</v>
      </c>
      <c r="D67" s="400"/>
      <c r="E67" s="400">
        <v>55</v>
      </c>
      <c r="F67" s="400"/>
      <c r="G67" s="400">
        <v>56</v>
      </c>
      <c r="H67" s="400"/>
      <c r="I67" s="400">
        <v>57</v>
      </c>
      <c r="J67" s="400"/>
      <c r="K67" s="400">
        <v>58</v>
      </c>
      <c r="L67" s="400"/>
      <c r="M67" s="400">
        <v>59</v>
      </c>
      <c r="N67" s="400"/>
      <c r="O67" s="400">
        <v>60</v>
      </c>
      <c r="P67" s="400"/>
      <c r="Q67" s="422">
        <v>61</v>
      </c>
      <c r="R67" s="400"/>
      <c r="S67" s="400">
        <v>62</v>
      </c>
      <c r="T67" s="400"/>
      <c r="U67" s="400">
        <v>63</v>
      </c>
      <c r="V67" s="400"/>
      <c r="W67" s="400">
        <v>64</v>
      </c>
      <c r="X67" s="400"/>
      <c r="Y67" s="400">
        <v>65</v>
      </c>
      <c r="Z67" s="400"/>
      <c r="AA67" s="400">
        <v>66</v>
      </c>
      <c r="AB67" s="400"/>
      <c r="AC67" s="400">
        <v>67</v>
      </c>
      <c r="AD67" s="400"/>
      <c r="AE67" s="400"/>
      <c r="AF67" s="400"/>
      <c r="AG67" s="268"/>
      <c r="AH67" s="436"/>
      <c r="AI67" s="438"/>
      <c r="AJ67" s="266"/>
      <c r="AK67" s="278"/>
    </row>
    <row r="68" spans="1:37" ht="15" thickBot="1" x14ac:dyDescent="0.4">
      <c r="A68" s="269"/>
      <c r="B68" s="359">
        <v>405.00084950040446</v>
      </c>
      <c r="C68" s="833" t="s">
        <v>12</v>
      </c>
      <c r="D68" s="414">
        <v>333.00004233177015</v>
      </c>
      <c r="E68" s="833" t="s">
        <v>12</v>
      </c>
      <c r="F68" s="414">
        <v>383.63685846119375</v>
      </c>
      <c r="G68" s="833" t="s">
        <v>12</v>
      </c>
      <c r="H68" s="414">
        <v>225.78200000000001</v>
      </c>
      <c r="I68" s="833"/>
      <c r="J68" s="414">
        <v>390</v>
      </c>
      <c r="K68" s="833" t="s">
        <v>12</v>
      </c>
      <c r="L68" s="414">
        <v>343</v>
      </c>
      <c r="M68" s="833" t="s">
        <v>12</v>
      </c>
      <c r="N68" s="414">
        <v>327</v>
      </c>
      <c r="O68" s="833" t="s">
        <v>12</v>
      </c>
      <c r="P68" s="414">
        <v>364</v>
      </c>
      <c r="Q68" s="833" t="s">
        <v>12</v>
      </c>
      <c r="R68" s="414">
        <v>308</v>
      </c>
      <c r="S68" s="833" t="s">
        <v>12</v>
      </c>
      <c r="T68" s="414">
        <v>465</v>
      </c>
      <c r="U68" s="833" t="s">
        <v>12</v>
      </c>
      <c r="V68" s="414">
        <v>367.66199999999998</v>
      </c>
      <c r="W68" s="833" t="s">
        <v>12</v>
      </c>
      <c r="X68" s="414">
        <v>399.99799999999999</v>
      </c>
      <c r="Y68" s="833" t="s">
        <v>12</v>
      </c>
      <c r="Z68" s="414">
        <v>426</v>
      </c>
      <c r="AA68" s="833" t="s">
        <v>12</v>
      </c>
      <c r="AB68" s="414">
        <v>362</v>
      </c>
      <c r="AC68" s="833" t="s">
        <v>12</v>
      </c>
      <c r="AD68" s="426"/>
      <c r="AE68" s="426"/>
      <c r="AF68" s="401"/>
      <c r="AG68" s="255">
        <v>13</v>
      </c>
      <c r="AH68" s="242">
        <v>13</v>
      </c>
      <c r="AI68" s="242">
        <v>13</v>
      </c>
      <c r="AJ68" s="243"/>
      <c r="AK68" s="4"/>
    </row>
    <row r="69" spans="1:37" x14ac:dyDescent="0.35">
      <c r="A69" s="269"/>
      <c r="B69" s="264"/>
      <c r="C69" s="834"/>
      <c r="D69" s="401"/>
      <c r="E69" s="834"/>
      <c r="F69" s="401"/>
      <c r="G69" s="834"/>
      <c r="H69" s="401"/>
      <c r="I69" s="834"/>
      <c r="J69" s="401"/>
      <c r="K69" s="834"/>
      <c r="L69" s="401"/>
      <c r="M69" s="834"/>
      <c r="N69" s="401"/>
      <c r="O69" s="834"/>
      <c r="P69" s="426"/>
      <c r="Q69" s="834"/>
      <c r="R69" s="401"/>
      <c r="S69" s="834"/>
      <c r="T69" s="401"/>
      <c r="U69" s="834"/>
      <c r="V69" s="401"/>
      <c r="W69" s="834"/>
      <c r="X69" s="401"/>
      <c r="Y69" s="834"/>
      <c r="Z69" s="401"/>
      <c r="AA69" s="834"/>
      <c r="AB69" s="401"/>
      <c r="AC69" s="834"/>
      <c r="AD69" s="426"/>
      <c r="AE69" s="426"/>
      <c r="AF69" s="401"/>
      <c r="AG69" s="256"/>
      <c r="AH69" s="427"/>
      <c r="AI69" s="427"/>
      <c r="AJ69" s="266"/>
      <c r="AK69" s="4"/>
    </row>
    <row r="70" spans="1:37" ht="6" customHeight="1" x14ac:dyDescent="0.35">
      <c r="A70" s="269"/>
      <c r="B70" s="264"/>
      <c r="C70" s="244" t="s">
        <v>12</v>
      </c>
      <c r="D70" s="400"/>
      <c r="E70" s="244" t="s">
        <v>12</v>
      </c>
      <c r="F70" s="400"/>
      <c r="G70" s="244" t="s">
        <v>12</v>
      </c>
      <c r="H70" s="400"/>
      <c r="I70" s="244">
        <v>0</v>
      </c>
      <c r="J70" s="400"/>
      <c r="K70" s="244" t="s">
        <v>12</v>
      </c>
      <c r="L70" s="400"/>
      <c r="M70" s="244" t="s">
        <v>12</v>
      </c>
      <c r="N70" s="400"/>
      <c r="O70" s="244" t="s">
        <v>12</v>
      </c>
      <c r="P70" s="426"/>
      <c r="Q70" s="244" t="s">
        <v>12</v>
      </c>
      <c r="R70" s="400"/>
      <c r="S70" s="244" t="s">
        <v>12</v>
      </c>
      <c r="T70" s="400"/>
      <c r="U70" s="244" t="s">
        <v>12</v>
      </c>
      <c r="V70" s="400"/>
      <c r="W70" s="244" t="s">
        <v>12</v>
      </c>
      <c r="X70" s="400"/>
      <c r="Y70" s="244" t="s">
        <v>12</v>
      </c>
      <c r="Z70" s="400"/>
      <c r="AA70" s="244" t="s">
        <v>12</v>
      </c>
      <c r="AB70" s="418"/>
      <c r="AC70" s="244" t="s">
        <v>12</v>
      </c>
      <c r="AD70" s="426"/>
      <c r="AE70" s="426"/>
      <c r="AF70" s="401"/>
      <c r="AG70" s="256"/>
      <c r="AH70" s="427"/>
      <c r="AI70" s="427"/>
      <c r="AJ70" s="266"/>
      <c r="AK70" s="4"/>
    </row>
    <row r="71" spans="1:37" x14ac:dyDescent="0.35">
      <c r="A71" s="269"/>
      <c r="B71" s="264"/>
      <c r="C71" s="411" t="s">
        <v>65</v>
      </c>
      <c r="D71" s="401"/>
      <c r="E71" s="411" t="s">
        <v>57</v>
      </c>
      <c r="F71" s="401"/>
      <c r="G71" s="411" t="s">
        <v>200</v>
      </c>
      <c r="H71" s="401"/>
      <c r="I71" s="411" t="s">
        <v>640</v>
      </c>
      <c r="J71" s="401"/>
      <c r="K71" s="411" t="s">
        <v>79</v>
      </c>
      <c r="L71" s="401"/>
      <c r="M71" s="411" t="s">
        <v>68</v>
      </c>
      <c r="N71" s="401"/>
      <c r="O71" s="411" t="s">
        <v>79</v>
      </c>
      <c r="P71" s="411"/>
      <c r="Q71" s="420" t="s">
        <v>65</v>
      </c>
      <c r="R71" s="401"/>
      <c r="S71" s="411" t="s">
        <v>63</v>
      </c>
      <c r="T71" s="401"/>
      <c r="U71" s="411" t="s">
        <v>63</v>
      </c>
      <c r="V71" s="401"/>
      <c r="W71" s="411" t="s">
        <v>150</v>
      </c>
      <c r="X71" s="401"/>
      <c r="Y71" s="411" t="s">
        <v>77</v>
      </c>
      <c r="Z71" s="401"/>
      <c r="AA71" s="411" t="s">
        <v>65</v>
      </c>
      <c r="AB71" s="401"/>
      <c r="AC71" s="411" t="s">
        <v>65</v>
      </c>
      <c r="AD71" s="411"/>
      <c r="AE71" s="411"/>
      <c r="AF71" s="401"/>
      <c r="AG71" s="256"/>
      <c r="AH71" s="427"/>
      <c r="AI71" s="427"/>
      <c r="AJ71" s="266"/>
      <c r="AK71" s="4"/>
    </row>
    <row r="72" spans="1:37" s="257" customFormat="1" x14ac:dyDescent="0.35">
      <c r="A72" s="267"/>
      <c r="B72" s="267"/>
      <c r="C72" s="429" t="s">
        <v>91</v>
      </c>
      <c r="D72" s="402"/>
      <c r="E72" s="429" t="s">
        <v>74</v>
      </c>
      <c r="F72" s="402"/>
      <c r="G72" s="429" t="s">
        <v>74</v>
      </c>
      <c r="H72" s="402"/>
      <c r="I72" s="429"/>
      <c r="J72" s="429"/>
      <c r="K72" s="429" t="s">
        <v>74</v>
      </c>
      <c r="L72" s="429"/>
      <c r="M72" s="429" t="s">
        <v>58</v>
      </c>
      <c r="N72" s="429"/>
      <c r="O72" s="429" t="s">
        <v>74</v>
      </c>
      <c r="P72" s="429"/>
      <c r="Q72" s="430" t="s">
        <v>74</v>
      </c>
      <c r="R72" s="429"/>
      <c r="S72" s="429" t="s">
        <v>74</v>
      </c>
      <c r="T72" s="429"/>
      <c r="U72" s="429" t="s">
        <v>74</v>
      </c>
      <c r="V72" s="429"/>
      <c r="W72" s="429" t="s">
        <v>91</v>
      </c>
      <c r="X72" s="429"/>
      <c r="Y72" s="429" t="s">
        <v>74</v>
      </c>
      <c r="Z72" s="429"/>
      <c r="AA72" s="429" t="s">
        <v>58</v>
      </c>
      <c r="AB72" s="429"/>
      <c r="AC72" s="429" t="s">
        <v>58</v>
      </c>
      <c r="AD72" s="429"/>
      <c r="AE72" s="429"/>
      <c r="AF72" s="402"/>
      <c r="AG72" s="256"/>
      <c r="AH72" s="427"/>
      <c r="AI72" s="427"/>
      <c r="AJ72" s="270"/>
      <c r="AK72" s="10"/>
    </row>
    <row r="73" spans="1:37" s="257" customFormat="1" ht="15" thickBot="1" x14ac:dyDescent="0.4">
      <c r="A73" s="267"/>
      <c r="B73" s="267"/>
      <c r="C73" s="429"/>
      <c r="D73" s="402"/>
      <c r="E73" s="429"/>
      <c r="F73" s="402"/>
      <c r="G73" s="429"/>
      <c r="H73" s="402"/>
      <c r="I73" s="429"/>
      <c r="J73" s="429"/>
      <c r="K73" s="429"/>
      <c r="L73" s="429"/>
      <c r="M73" s="429"/>
      <c r="N73" s="429"/>
      <c r="O73" s="429"/>
      <c r="P73" s="429"/>
      <c r="Q73" s="430"/>
      <c r="R73" s="429"/>
      <c r="S73" s="429"/>
      <c r="T73" s="429"/>
      <c r="U73" s="429"/>
      <c r="V73" s="429"/>
      <c r="W73" s="429"/>
      <c r="X73" s="429"/>
      <c r="Y73" s="429"/>
      <c r="Z73" s="429"/>
      <c r="AA73" s="429"/>
      <c r="AB73" s="429"/>
      <c r="AC73" s="429"/>
      <c r="AD73" s="429"/>
      <c r="AE73" s="429"/>
      <c r="AF73" s="402"/>
      <c r="AG73" s="256"/>
      <c r="AH73" s="427"/>
      <c r="AI73" s="427"/>
      <c r="AJ73" s="270"/>
      <c r="AK73" s="10"/>
    </row>
    <row r="74" spans="1:37" s="257" customFormat="1" ht="15" thickBot="1" x14ac:dyDescent="0.4">
      <c r="A74" s="287"/>
      <c r="B74" s="826" t="s">
        <v>625</v>
      </c>
      <c r="C74" s="827"/>
      <c r="D74" s="827"/>
      <c r="E74" s="827"/>
      <c r="F74" s="827"/>
      <c r="G74" s="827"/>
      <c r="H74" s="827"/>
      <c r="I74" s="827"/>
      <c r="J74" s="827"/>
      <c r="K74" s="827"/>
      <c r="L74" s="827"/>
      <c r="M74" s="827"/>
      <c r="N74" s="827"/>
      <c r="O74" s="827"/>
      <c r="P74" s="827"/>
      <c r="Q74" s="827"/>
      <c r="R74" s="827"/>
      <c r="S74" s="827"/>
      <c r="T74" s="827"/>
      <c r="U74" s="827"/>
      <c r="V74" s="827"/>
      <c r="W74" s="827"/>
      <c r="X74" s="827"/>
      <c r="Y74" s="827"/>
      <c r="Z74" s="827"/>
      <c r="AA74" s="827"/>
      <c r="AB74" s="827"/>
      <c r="AC74" s="828"/>
      <c r="AD74" s="282"/>
      <c r="AE74" s="282"/>
      <c r="AF74" s="273"/>
      <c r="AG74" s="274"/>
      <c r="AH74" s="275"/>
      <c r="AI74" s="275"/>
      <c r="AJ74" s="276"/>
      <c r="AK74" s="10"/>
    </row>
    <row r="75" spans="1:37" x14ac:dyDescent="0.35">
      <c r="A75" s="277"/>
      <c r="B75" s="277"/>
      <c r="C75" s="259"/>
      <c r="D75" s="258"/>
      <c r="E75" s="259"/>
      <c r="F75" s="258"/>
      <c r="G75" s="259"/>
      <c r="H75" s="260"/>
      <c r="I75" s="259"/>
      <c r="J75" s="258"/>
      <c r="K75" s="291"/>
      <c r="L75" s="258"/>
      <c r="M75" s="259"/>
      <c r="N75" s="258"/>
      <c r="O75" s="259"/>
      <c r="P75" s="259"/>
      <c r="Q75" s="293"/>
      <c r="R75" s="294" t="s">
        <v>641</v>
      </c>
      <c r="S75" s="259"/>
      <c r="T75" s="258"/>
      <c r="U75" s="259"/>
      <c r="V75" s="258"/>
      <c r="W75" s="259"/>
      <c r="X75" s="294"/>
      <c r="Y75" s="259"/>
      <c r="Z75" s="294" t="s">
        <v>642</v>
      </c>
      <c r="AA75" s="259"/>
      <c r="AB75" s="294"/>
      <c r="AC75" s="839"/>
      <c r="AD75" s="839"/>
      <c r="AE75" s="839"/>
      <c r="AF75" s="839"/>
      <c r="AG75" s="261"/>
      <c r="AH75" s="262"/>
      <c r="AI75" s="262"/>
      <c r="AJ75" s="263"/>
      <c r="AK75" s="4"/>
    </row>
    <row r="76" spans="1:37" ht="12" customHeight="1" x14ac:dyDescent="0.35">
      <c r="A76" s="264"/>
      <c r="B76" s="264"/>
      <c r="C76" s="411" t="s">
        <v>549</v>
      </c>
      <c r="D76" s="411"/>
      <c r="E76" s="411" t="s">
        <v>138</v>
      </c>
      <c r="F76" s="411"/>
      <c r="G76" s="411" t="s">
        <v>128</v>
      </c>
      <c r="H76" s="411"/>
      <c r="I76" s="411" t="s">
        <v>113</v>
      </c>
      <c r="J76" s="411"/>
      <c r="K76" s="411" t="s">
        <v>120</v>
      </c>
      <c r="L76" s="411"/>
      <c r="M76" s="411" t="s">
        <v>119</v>
      </c>
      <c r="N76" s="411"/>
      <c r="O76" s="411" t="s">
        <v>117</v>
      </c>
      <c r="P76" s="411"/>
      <c r="Q76" s="420" t="s">
        <v>390</v>
      </c>
      <c r="R76" s="411"/>
      <c r="S76" s="411" t="s">
        <v>380</v>
      </c>
      <c r="T76" s="411"/>
      <c r="U76" s="411" t="s">
        <v>178</v>
      </c>
      <c r="V76" s="411"/>
      <c r="W76" s="411" t="s">
        <v>134</v>
      </c>
      <c r="X76" s="411"/>
      <c r="Y76" s="411" t="s">
        <v>643</v>
      </c>
      <c r="Z76" s="411"/>
      <c r="AA76" s="411" t="s">
        <v>259</v>
      </c>
      <c r="AB76" s="411"/>
      <c r="AC76" s="411" t="s">
        <v>381</v>
      </c>
      <c r="AD76" s="411"/>
      <c r="AE76" s="411"/>
      <c r="AF76" s="401"/>
      <c r="AG76" s="265"/>
      <c r="AH76" s="435"/>
      <c r="AI76" s="435"/>
      <c r="AJ76" s="266"/>
      <c r="AK76" s="4"/>
    </row>
    <row r="77" spans="1:37" x14ac:dyDescent="0.35">
      <c r="A77" s="267"/>
      <c r="B77" s="269"/>
      <c r="C77" s="400">
        <v>0</v>
      </c>
      <c r="D77" s="400"/>
      <c r="E77" s="400">
        <v>0</v>
      </c>
      <c r="F77" s="400"/>
      <c r="G77" s="400">
        <v>0</v>
      </c>
      <c r="H77" s="400"/>
      <c r="I77" s="400">
        <v>0</v>
      </c>
      <c r="J77" s="400"/>
      <c r="K77" s="400">
        <v>0</v>
      </c>
      <c r="L77" s="400"/>
      <c r="M77" s="400">
        <v>0</v>
      </c>
      <c r="N77" s="400"/>
      <c r="O77" s="400">
        <v>0</v>
      </c>
      <c r="P77" s="400"/>
      <c r="Q77" s="422">
        <v>0</v>
      </c>
      <c r="R77" s="400"/>
      <c r="S77" s="400">
        <v>0</v>
      </c>
      <c r="T77" s="400"/>
      <c r="U77" s="400">
        <v>0</v>
      </c>
      <c r="V77" s="400"/>
      <c r="W77" s="400">
        <v>0</v>
      </c>
      <c r="X77" s="400"/>
      <c r="Y77" s="400">
        <v>0</v>
      </c>
      <c r="Z77" s="400"/>
      <c r="AA77" s="400">
        <v>0</v>
      </c>
      <c r="AB77" s="400"/>
      <c r="AC77" s="400">
        <v>0</v>
      </c>
      <c r="AD77" s="400"/>
      <c r="AE77" s="400"/>
      <c r="AF77" s="401"/>
      <c r="AG77" s="268"/>
      <c r="AH77" s="436"/>
      <c r="AI77" s="437"/>
      <c r="AJ77" s="266"/>
      <c r="AK77" s="4"/>
    </row>
    <row r="78" spans="1:37" s="254" customFormat="1" ht="15" thickBot="1" x14ac:dyDescent="0.4">
      <c r="A78" s="269">
        <v>67</v>
      </c>
      <c r="B78" s="269"/>
      <c r="C78" s="400">
        <v>68</v>
      </c>
      <c r="D78" s="400"/>
      <c r="E78" s="400">
        <v>69</v>
      </c>
      <c r="F78" s="400"/>
      <c r="G78" s="400">
        <v>70</v>
      </c>
      <c r="H78" s="400"/>
      <c r="I78" s="400">
        <v>71</v>
      </c>
      <c r="J78" s="400"/>
      <c r="K78" s="400">
        <v>72</v>
      </c>
      <c r="L78" s="400"/>
      <c r="M78" s="400">
        <v>73</v>
      </c>
      <c r="N78" s="400"/>
      <c r="O78" s="400">
        <v>74</v>
      </c>
      <c r="P78" s="400"/>
      <c r="Q78" s="422">
        <v>75</v>
      </c>
      <c r="R78" s="400"/>
      <c r="S78" s="400">
        <v>76</v>
      </c>
      <c r="T78" s="400"/>
      <c r="U78" s="400">
        <v>77</v>
      </c>
      <c r="V78" s="400"/>
      <c r="W78" s="400">
        <v>78</v>
      </c>
      <c r="X78" s="400"/>
      <c r="Y78" s="400">
        <v>79</v>
      </c>
      <c r="Z78" s="400"/>
      <c r="AA78" s="400">
        <v>80</v>
      </c>
      <c r="AB78" s="400"/>
      <c r="AC78" s="400">
        <v>81</v>
      </c>
      <c r="AD78" s="400"/>
      <c r="AE78" s="400"/>
      <c r="AF78" s="400"/>
      <c r="AG78" s="268"/>
      <c r="AH78" s="436"/>
      <c r="AI78" s="438"/>
      <c r="AJ78" s="266"/>
      <c r="AK78" s="278"/>
    </row>
    <row r="79" spans="1:37" ht="15" thickBot="1" x14ac:dyDescent="0.4">
      <c r="A79" s="269"/>
      <c r="B79" s="359">
        <v>382</v>
      </c>
      <c r="C79" s="831"/>
      <c r="D79" s="414">
        <v>441</v>
      </c>
      <c r="E79" s="822" t="s">
        <v>12</v>
      </c>
      <c r="F79" s="414">
        <v>309</v>
      </c>
      <c r="G79" s="822" t="s">
        <v>12</v>
      </c>
      <c r="H79" s="414">
        <v>331</v>
      </c>
      <c r="I79" s="822" t="s">
        <v>12</v>
      </c>
      <c r="J79" s="414">
        <v>431</v>
      </c>
      <c r="K79" s="822" t="s">
        <v>12</v>
      </c>
      <c r="L79" s="414">
        <v>396</v>
      </c>
      <c r="M79" s="822" t="s">
        <v>12</v>
      </c>
      <c r="N79" s="414">
        <v>444</v>
      </c>
      <c r="O79" s="833" t="s">
        <v>12</v>
      </c>
      <c r="P79" s="414">
        <v>381.62200000000001</v>
      </c>
      <c r="Q79" s="831"/>
      <c r="R79" s="414">
        <v>200.19399999999999</v>
      </c>
      <c r="S79" s="831"/>
      <c r="T79" s="414">
        <v>323.899</v>
      </c>
      <c r="U79" s="822" t="s">
        <v>12</v>
      </c>
      <c r="V79" s="414">
        <v>403</v>
      </c>
      <c r="W79" s="833" t="s">
        <v>12</v>
      </c>
      <c r="X79" s="414">
        <v>419.71300000000002</v>
      </c>
      <c r="Y79" s="833" t="s">
        <v>235</v>
      </c>
      <c r="Z79" s="414">
        <v>239.88200000000001</v>
      </c>
      <c r="AA79" s="833" t="s">
        <v>12</v>
      </c>
      <c r="AB79" s="414">
        <v>421.01100000000002</v>
      </c>
      <c r="AC79" s="831"/>
      <c r="AD79" s="426"/>
      <c r="AE79" s="426"/>
      <c r="AF79" s="401"/>
      <c r="AG79" s="255">
        <v>13</v>
      </c>
      <c r="AH79" s="242">
        <v>8</v>
      </c>
      <c r="AI79" s="242">
        <v>11</v>
      </c>
      <c r="AJ79" s="243"/>
      <c r="AK79" s="4"/>
    </row>
    <row r="80" spans="1:37" x14ac:dyDescent="0.35">
      <c r="A80" s="269"/>
      <c r="B80" s="264"/>
      <c r="C80" s="832"/>
      <c r="D80" s="401"/>
      <c r="E80" s="823"/>
      <c r="F80" s="401"/>
      <c r="G80" s="823"/>
      <c r="H80" s="401"/>
      <c r="I80" s="823"/>
      <c r="J80" s="401"/>
      <c r="K80" s="823"/>
      <c r="L80" s="401"/>
      <c r="M80" s="823"/>
      <c r="N80" s="401"/>
      <c r="O80" s="834"/>
      <c r="P80" s="426"/>
      <c r="Q80" s="832"/>
      <c r="R80" s="401"/>
      <c r="S80" s="832"/>
      <c r="T80" s="401"/>
      <c r="U80" s="823"/>
      <c r="V80" s="401"/>
      <c r="W80" s="834"/>
      <c r="X80" s="401"/>
      <c r="Y80" s="834"/>
      <c r="Z80" s="401"/>
      <c r="AA80" s="834"/>
      <c r="AB80" s="401"/>
      <c r="AC80" s="832"/>
      <c r="AD80" s="426"/>
      <c r="AE80" s="426"/>
      <c r="AF80" s="401"/>
      <c r="AG80" s="256"/>
      <c r="AH80" s="427"/>
      <c r="AI80" s="427"/>
      <c r="AJ80" s="266"/>
      <c r="AK80" s="4"/>
    </row>
    <row r="81" spans="1:37" ht="6" customHeight="1" x14ac:dyDescent="0.35">
      <c r="A81" s="269"/>
      <c r="B81" s="264"/>
      <c r="C81" s="512"/>
      <c r="D81" s="400"/>
      <c r="E81" s="244" t="s">
        <v>12</v>
      </c>
      <c r="F81" s="400"/>
      <c r="G81" s="244" t="s">
        <v>12</v>
      </c>
      <c r="H81" s="400"/>
      <c r="I81" s="244" t="s">
        <v>12</v>
      </c>
      <c r="J81" s="400"/>
      <c r="K81" s="244" t="s">
        <v>12</v>
      </c>
      <c r="L81" s="400"/>
      <c r="M81" s="244" t="s">
        <v>12</v>
      </c>
      <c r="N81" s="400"/>
      <c r="O81" s="244" t="s">
        <v>12</v>
      </c>
      <c r="P81" s="426"/>
      <c r="Q81" s="512"/>
      <c r="R81" s="400"/>
      <c r="S81" s="512"/>
      <c r="T81" s="400"/>
      <c r="U81" s="244" t="s">
        <v>12</v>
      </c>
      <c r="V81" s="400"/>
      <c r="W81" s="244" t="s">
        <v>12</v>
      </c>
      <c r="X81" s="400"/>
      <c r="Y81" s="244">
        <v>0</v>
      </c>
      <c r="Z81" s="400"/>
      <c r="AA81" s="244">
        <v>0</v>
      </c>
      <c r="AB81" s="418"/>
      <c r="AC81" s="512"/>
      <c r="AD81" s="426"/>
      <c r="AE81" s="426"/>
      <c r="AF81" s="401"/>
      <c r="AG81" s="256"/>
      <c r="AH81" s="427"/>
      <c r="AI81" s="427"/>
      <c r="AJ81" s="266"/>
      <c r="AK81" s="4"/>
    </row>
    <row r="82" spans="1:37" x14ac:dyDescent="0.35">
      <c r="A82" s="269"/>
      <c r="B82" s="264"/>
      <c r="C82" s="411" t="s">
        <v>77</v>
      </c>
      <c r="D82" s="401"/>
      <c r="E82" s="411" t="s">
        <v>63</v>
      </c>
      <c r="F82" s="401"/>
      <c r="G82" s="411" t="s">
        <v>79</v>
      </c>
      <c r="H82" s="401"/>
      <c r="I82" s="411" t="s">
        <v>77</v>
      </c>
      <c r="J82" s="401"/>
      <c r="K82" s="411" t="s">
        <v>63</v>
      </c>
      <c r="L82" s="401"/>
      <c r="M82" s="411" t="s">
        <v>77</v>
      </c>
      <c r="N82" s="401"/>
      <c r="O82" s="411" t="s">
        <v>63</v>
      </c>
      <c r="P82" s="411"/>
      <c r="Q82" s="420" t="s">
        <v>391</v>
      </c>
      <c r="R82" s="401"/>
      <c r="S82" s="411" t="s">
        <v>231</v>
      </c>
      <c r="T82" s="401"/>
      <c r="U82" s="411" t="s">
        <v>77</v>
      </c>
      <c r="V82" s="401"/>
      <c r="W82" s="411" t="s">
        <v>77</v>
      </c>
      <c r="X82" s="401"/>
      <c r="Y82" s="411" t="s">
        <v>287</v>
      </c>
      <c r="Z82" s="401"/>
      <c r="AA82" s="411" t="s">
        <v>197</v>
      </c>
      <c r="AB82" s="401"/>
      <c r="AC82" s="411" t="s">
        <v>150</v>
      </c>
      <c r="AD82" s="411"/>
      <c r="AE82" s="411"/>
      <c r="AF82" s="401"/>
      <c r="AG82" s="256"/>
      <c r="AH82" s="427"/>
      <c r="AI82" s="427"/>
      <c r="AJ82" s="266"/>
      <c r="AK82" s="4"/>
    </row>
    <row r="83" spans="1:37" s="257" customFormat="1" x14ac:dyDescent="0.35">
      <c r="A83" s="267"/>
      <c r="B83" s="267"/>
      <c r="C83" s="429"/>
      <c r="D83" s="429"/>
      <c r="E83" s="429" t="s">
        <v>74</v>
      </c>
      <c r="F83" s="429"/>
      <c r="G83" s="429" t="s">
        <v>74</v>
      </c>
      <c r="H83" s="429"/>
      <c r="I83" s="429" t="s">
        <v>74</v>
      </c>
      <c r="J83" s="429"/>
      <c r="K83" s="429" t="s">
        <v>91</v>
      </c>
      <c r="L83" s="429"/>
      <c r="M83" s="429" t="s">
        <v>91</v>
      </c>
      <c r="O83" s="429" t="s">
        <v>74</v>
      </c>
      <c r="P83" s="429"/>
      <c r="Q83" s="430"/>
      <c r="S83" s="429"/>
      <c r="T83" s="429"/>
      <c r="U83" s="429" t="s">
        <v>58</v>
      </c>
      <c r="V83" s="402"/>
      <c r="W83" s="429" t="s">
        <v>58</v>
      </c>
      <c r="X83" s="402"/>
      <c r="Y83" s="431"/>
      <c r="Z83" s="402"/>
      <c r="AA83" s="429" t="s">
        <v>58</v>
      </c>
      <c r="AB83" s="402"/>
      <c r="AC83" s="429"/>
      <c r="AD83" s="431"/>
      <c r="AE83" s="431"/>
      <c r="AF83" s="402"/>
      <c r="AG83" s="256"/>
      <c r="AH83" s="427"/>
      <c r="AI83" s="427"/>
      <c r="AJ83" s="270"/>
      <c r="AK83" s="10"/>
    </row>
    <row r="84" spans="1:37" s="257" customFormat="1" ht="15" thickBot="1" x14ac:dyDescent="0.4">
      <c r="A84" s="267"/>
      <c r="B84" s="267"/>
      <c r="C84" s="429"/>
      <c r="D84" s="429"/>
      <c r="E84" s="434" t="s">
        <v>634</v>
      </c>
      <c r="F84" s="429"/>
      <c r="G84" s="429"/>
      <c r="H84" s="429"/>
      <c r="I84" s="429"/>
      <c r="J84" s="429"/>
      <c r="K84" s="429"/>
      <c r="L84" s="429"/>
      <c r="M84" s="429"/>
      <c r="O84" s="429"/>
      <c r="P84" s="429"/>
      <c r="Q84" s="430"/>
      <c r="S84" s="429"/>
      <c r="T84" s="429"/>
      <c r="U84" s="429"/>
      <c r="V84" s="402"/>
      <c r="W84" s="429"/>
      <c r="X84" s="402"/>
      <c r="Y84" s="431"/>
      <c r="Z84" s="402"/>
      <c r="AA84" s="428"/>
      <c r="AB84" s="402"/>
      <c r="AC84" s="431"/>
      <c r="AD84" s="431"/>
      <c r="AE84" s="431"/>
      <c r="AF84" s="402"/>
      <c r="AG84" s="256"/>
      <c r="AH84" s="427"/>
      <c r="AI84" s="427"/>
      <c r="AJ84" s="270"/>
      <c r="AK84" s="10"/>
    </row>
    <row r="85" spans="1:37" s="257" customFormat="1" ht="15" thickBot="1" x14ac:dyDescent="0.4">
      <c r="A85" s="287"/>
      <c r="B85" s="826" t="s">
        <v>625</v>
      </c>
      <c r="C85" s="827"/>
      <c r="D85" s="827"/>
      <c r="E85" s="827"/>
      <c r="F85" s="827"/>
      <c r="G85" s="827"/>
      <c r="H85" s="827"/>
      <c r="I85" s="827"/>
      <c r="J85" s="827"/>
      <c r="K85" s="827"/>
      <c r="L85" s="827"/>
      <c r="M85" s="827"/>
      <c r="N85" s="827"/>
      <c r="O85" s="827"/>
      <c r="P85" s="827"/>
      <c r="Q85" s="827"/>
      <c r="R85" s="827"/>
      <c r="S85" s="827"/>
      <c r="T85" s="827"/>
      <c r="U85" s="827"/>
      <c r="V85" s="827"/>
      <c r="W85" s="827"/>
      <c r="X85" s="827"/>
      <c r="Y85" s="827"/>
      <c r="Z85" s="827"/>
      <c r="AA85" s="827"/>
      <c r="AB85" s="827"/>
      <c r="AC85" s="828"/>
      <c r="AD85" s="282"/>
      <c r="AE85" s="282"/>
      <c r="AF85" s="273"/>
      <c r="AG85" s="274"/>
      <c r="AH85" s="275"/>
      <c r="AI85" s="275"/>
      <c r="AJ85" s="276"/>
      <c r="AK85" s="10"/>
    </row>
    <row r="86" spans="1:37" x14ac:dyDescent="0.35">
      <c r="A86" s="277"/>
      <c r="B86" s="304" t="s">
        <v>642</v>
      </c>
      <c r="C86" s="295"/>
      <c r="D86" s="295"/>
      <c r="E86" s="295"/>
      <c r="F86" s="258"/>
      <c r="G86" s="259"/>
      <c r="H86" s="260"/>
      <c r="I86" s="296"/>
      <c r="J86" s="296"/>
      <c r="K86" s="296"/>
      <c r="L86" s="258"/>
      <c r="M86" s="259"/>
      <c r="N86" s="258" t="s">
        <v>783</v>
      </c>
      <c r="O86" s="297"/>
      <c r="P86" s="297"/>
      <c r="Q86" s="298"/>
      <c r="R86" s="297"/>
      <c r="S86" s="297"/>
      <c r="T86" s="297"/>
      <c r="U86" s="297"/>
      <c r="V86" s="297"/>
      <c r="W86" s="297"/>
      <c r="X86" s="258" t="s">
        <v>644</v>
      </c>
      <c r="Y86" s="259"/>
      <c r="Z86" s="258"/>
      <c r="AA86" s="299"/>
      <c r="AB86" s="258"/>
      <c r="AC86" s="259"/>
      <c r="AD86" s="259"/>
      <c r="AE86" s="259"/>
      <c r="AF86" s="258"/>
      <c r="AG86" s="261"/>
      <c r="AH86" s="262"/>
      <c r="AI86" s="262"/>
      <c r="AJ86" s="263"/>
      <c r="AK86" s="4"/>
    </row>
    <row r="87" spans="1:37" x14ac:dyDescent="0.35">
      <c r="A87" s="264"/>
      <c r="B87" s="264"/>
      <c r="C87" s="411" t="s">
        <v>382</v>
      </c>
      <c r="D87" s="411"/>
      <c r="E87" s="411" t="s">
        <v>140</v>
      </c>
      <c r="F87" s="411"/>
      <c r="G87" s="411" t="s">
        <v>142</v>
      </c>
      <c r="H87" s="411"/>
      <c r="I87" s="411" t="s">
        <v>143</v>
      </c>
      <c r="J87" s="411"/>
      <c r="K87" s="411" t="s">
        <v>506</v>
      </c>
      <c r="L87" s="411"/>
      <c r="M87" s="411" t="s">
        <v>645</v>
      </c>
      <c r="N87" s="411"/>
      <c r="O87" s="411" t="s">
        <v>646</v>
      </c>
      <c r="P87" s="411"/>
      <c r="Q87" s="420" t="s">
        <v>647</v>
      </c>
      <c r="R87" s="411"/>
      <c r="S87" s="411" t="s">
        <v>648</v>
      </c>
      <c r="T87" s="411"/>
      <c r="U87" s="411" t="s">
        <v>649</v>
      </c>
      <c r="V87" s="411"/>
      <c r="W87" s="411" t="s">
        <v>650</v>
      </c>
      <c r="X87" s="411"/>
      <c r="Y87" s="411" t="s">
        <v>651</v>
      </c>
      <c r="Z87" s="411"/>
      <c r="AA87" s="411" t="s">
        <v>652</v>
      </c>
      <c r="AB87" s="411"/>
      <c r="AC87" s="411" t="s">
        <v>146</v>
      </c>
      <c r="AD87" s="411"/>
      <c r="AE87" s="411"/>
      <c r="AF87" s="401"/>
      <c r="AG87" s="265"/>
      <c r="AH87" s="435"/>
      <c r="AI87" s="435"/>
      <c r="AJ87" s="266"/>
      <c r="AK87" s="4"/>
    </row>
    <row r="88" spans="1:37" x14ac:dyDescent="0.35">
      <c r="A88" s="267"/>
      <c r="B88" s="269"/>
      <c r="C88" s="400">
        <v>0</v>
      </c>
      <c r="D88" s="400"/>
      <c r="E88" s="400">
        <v>0</v>
      </c>
      <c r="F88" s="400"/>
      <c r="G88" s="400">
        <v>0</v>
      </c>
      <c r="H88" s="400"/>
      <c r="I88" s="400">
        <v>0</v>
      </c>
      <c r="J88" s="400"/>
      <c r="K88" s="400">
        <v>0</v>
      </c>
      <c r="L88" s="400"/>
      <c r="M88" s="400">
        <v>0</v>
      </c>
      <c r="N88" s="400"/>
      <c r="O88" s="400">
        <v>0</v>
      </c>
      <c r="P88" s="400"/>
      <c r="Q88" s="422">
        <v>0</v>
      </c>
      <c r="R88" s="400"/>
      <c r="S88" s="400">
        <v>0</v>
      </c>
      <c r="T88" s="400"/>
      <c r="U88" s="400">
        <v>0</v>
      </c>
      <c r="V88" s="400"/>
      <c r="W88" s="400">
        <v>0</v>
      </c>
      <c r="X88" s="400"/>
      <c r="Y88" s="400">
        <v>0</v>
      </c>
      <c r="Z88" s="400"/>
      <c r="AA88" s="400">
        <v>0</v>
      </c>
      <c r="AB88" s="400"/>
      <c r="AC88" s="400">
        <v>0</v>
      </c>
      <c r="AD88" s="400"/>
      <c r="AE88" s="400"/>
      <c r="AF88" s="401"/>
      <c r="AG88" s="268"/>
      <c r="AH88" s="436"/>
      <c r="AI88" s="437"/>
      <c r="AJ88" s="266"/>
      <c r="AK88" s="4"/>
    </row>
    <row r="89" spans="1:37" s="254" customFormat="1" ht="15" thickBot="1" x14ac:dyDescent="0.4">
      <c r="A89" s="300">
        <v>81</v>
      </c>
      <c r="B89" s="443"/>
      <c r="C89" s="254">
        <v>82</v>
      </c>
      <c r="D89" s="444"/>
      <c r="E89" s="254">
        <v>83</v>
      </c>
      <c r="F89" s="444"/>
      <c r="G89" s="254">
        <v>84</v>
      </c>
      <c r="H89" s="444"/>
      <c r="I89" s="254">
        <v>85</v>
      </c>
      <c r="J89" s="444"/>
      <c r="K89" s="254">
        <v>86</v>
      </c>
      <c r="L89" s="444"/>
      <c r="M89" s="254">
        <v>87</v>
      </c>
      <c r="O89" s="254">
        <v>88</v>
      </c>
      <c r="Q89" s="445">
        <v>89</v>
      </c>
      <c r="R89" s="444"/>
      <c r="S89" s="254">
        <v>90</v>
      </c>
      <c r="T89" s="444"/>
      <c r="U89" s="254">
        <v>91</v>
      </c>
      <c r="V89" s="444"/>
      <c r="W89" s="254">
        <v>92</v>
      </c>
      <c r="Y89" s="254">
        <v>93</v>
      </c>
      <c r="AA89" s="254">
        <v>94</v>
      </c>
      <c r="AC89" s="254">
        <v>95</v>
      </c>
      <c r="AG89" s="301"/>
      <c r="AH89" s="446"/>
      <c r="AI89" s="447"/>
      <c r="AJ89" s="302"/>
      <c r="AK89" s="4"/>
    </row>
    <row r="90" spans="1:37" ht="15" thickBot="1" x14ac:dyDescent="0.4">
      <c r="A90" s="269"/>
      <c r="B90" s="359">
        <v>193.16800000000001</v>
      </c>
      <c r="C90" s="831"/>
      <c r="D90" s="414">
        <v>416.99700000000001</v>
      </c>
      <c r="E90" s="833" t="s">
        <v>12</v>
      </c>
      <c r="F90" s="414">
        <v>363</v>
      </c>
      <c r="G90" s="833" t="s">
        <v>12</v>
      </c>
      <c r="H90" s="414">
        <v>339</v>
      </c>
      <c r="I90" s="833" t="s">
        <v>12</v>
      </c>
      <c r="J90" s="414">
        <v>473.767</v>
      </c>
      <c r="K90" s="831"/>
      <c r="L90" s="414">
        <v>360.17</v>
      </c>
      <c r="M90" s="833"/>
      <c r="N90" s="414">
        <v>272</v>
      </c>
      <c r="O90" s="833" t="s">
        <v>15</v>
      </c>
      <c r="P90" s="414">
        <v>301.25</v>
      </c>
      <c r="Q90" s="833"/>
      <c r="R90" s="414">
        <v>349</v>
      </c>
      <c r="S90" s="833"/>
      <c r="T90" s="414">
        <v>299</v>
      </c>
      <c r="U90" s="833" t="s">
        <v>223</v>
      </c>
      <c r="V90" s="414">
        <v>318</v>
      </c>
      <c r="W90" s="833" t="s">
        <v>223</v>
      </c>
      <c r="X90" s="414">
        <v>244</v>
      </c>
      <c r="Y90" s="833" t="s">
        <v>223</v>
      </c>
      <c r="Z90" s="414">
        <v>343</v>
      </c>
      <c r="AA90" s="833" t="s">
        <v>223</v>
      </c>
      <c r="AB90" s="414">
        <v>399</v>
      </c>
      <c r="AC90" s="833" t="s">
        <v>12</v>
      </c>
      <c r="AD90" s="426"/>
      <c r="AE90" s="426"/>
      <c r="AF90" s="401"/>
      <c r="AG90" s="255">
        <v>6</v>
      </c>
      <c r="AH90" s="242">
        <v>4</v>
      </c>
      <c r="AI90" s="242">
        <v>6</v>
      </c>
      <c r="AJ90" s="243"/>
      <c r="AK90" s="4"/>
    </row>
    <row r="91" spans="1:37" x14ac:dyDescent="0.35">
      <c r="A91" s="269"/>
      <c r="B91" s="264"/>
      <c r="C91" s="832"/>
      <c r="D91" s="401"/>
      <c r="E91" s="834"/>
      <c r="F91" s="401"/>
      <c r="G91" s="834"/>
      <c r="H91" s="401"/>
      <c r="I91" s="834"/>
      <c r="J91" s="401"/>
      <c r="K91" s="832"/>
      <c r="L91" s="401"/>
      <c r="M91" s="834"/>
      <c r="N91" s="401"/>
      <c r="O91" s="834"/>
      <c r="P91" s="426"/>
      <c r="Q91" s="834"/>
      <c r="R91" s="401"/>
      <c r="S91" s="834"/>
      <c r="T91" s="401"/>
      <c r="U91" s="834"/>
      <c r="V91" s="401"/>
      <c r="W91" s="834"/>
      <c r="X91" s="401"/>
      <c r="Y91" s="834"/>
      <c r="Z91" s="401"/>
      <c r="AA91" s="834"/>
      <c r="AB91" s="401"/>
      <c r="AC91" s="834"/>
      <c r="AD91" s="426"/>
      <c r="AE91" s="426"/>
      <c r="AF91" s="401"/>
      <c r="AG91" s="256"/>
      <c r="AH91" s="427"/>
      <c r="AI91" s="427"/>
      <c r="AJ91" s="266"/>
      <c r="AK91" s="4"/>
    </row>
    <row r="92" spans="1:37" ht="6" customHeight="1" x14ac:dyDescent="0.35">
      <c r="A92" s="269"/>
      <c r="B92" s="264"/>
      <c r="C92" s="512">
        <v>0</v>
      </c>
      <c r="D92" s="400"/>
      <c r="E92" s="244" t="s">
        <v>12</v>
      </c>
      <c r="F92" s="400"/>
      <c r="G92" s="244" t="s">
        <v>12</v>
      </c>
      <c r="H92" s="400"/>
      <c r="I92" s="244" t="s">
        <v>12</v>
      </c>
      <c r="J92" s="400"/>
      <c r="K92" s="244">
        <v>0</v>
      </c>
      <c r="L92" s="400"/>
      <c r="M92" s="244">
        <v>0</v>
      </c>
      <c r="N92" s="400"/>
      <c r="O92" s="244">
        <v>0</v>
      </c>
      <c r="P92" s="426"/>
      <c r="Q92" s="244">
        <v>0</v>
      </c>
      <c r="R92" s="400"/>
      <c r="S92" s="244">
        <v>0</v>
      </c>
      <c r="T92" s="400"/>
      <c r="U92" s="244">
        <v>0</v>
      </c>
      <c r="V92" s="400"/>
      <c r="W92" s="244">
        <v>0</v>
      </c>
      <c r="X92" s="400"/>
      <c r="Y92" s="244">
        <v>0</v>
      </c>
      <c r="Z92" s="400"/>
      <c r="AA92" s="244">
        <v>0</v>
      </c>
      <c r="AB92" s="418"/>
      <c r="AC92" s="244" t="s">
        <v>12</v>
      </c>
      <c r="AD92" s="426"/>
      <c r="AE92" s="426"/>
      <c r="AF92" s="401"/>
      <c r="AG92" s="256"/>
      <c r="AH92" s="427"/>
      <c r="AI92" s="427"/>
      <c r="AJ92" s="266"/>
      <c r="AK92" s="4"/>
    </row>
    <row r="93" spans="1:37" x14ac:dyDescent="0.35">
      <c r="A93" s="269"/>
      <c r="B93" s="448"/>
      <c r="C93" s="411" t="s">
        <v>231</v>
      </c>
      <c r="D93" s="401"/>
      <c r="E93" s="411" t="s">
        <v>65</v>
      </c>
      <c r="F93" s="401"/>
      <c r="G93" s="411" t="s">
        <v>68</v>
      </c>
      <c r="H93" s="401"/>
      <c r="I93" s="411" t="s">
        <v>57</v>
      </c>
      <c r="J93" s="401"/>
      <c r="K93" s="411" t="s">
        <v>170</v>
      </c>
      <c r="L93" s="401"/>
      <c r="M93" s="411" t="s">
        <v>391</v>
      </c>
      <c r="N93" s="401"/>
      <c r="O93" s="411" t="s">
        <v>197</v>
      </c>
      <c r="P93" s="411"/>
      <c r="Q93" s="420" t="s">
        <v>65</v>
      </c>
      <c r="R93" s="401"/>
      <c r="S93" s="411" t="s">
        <v>65</v>
      </c>
      <c r="T93" s="401"/>
      <c r="U93" s="411" t="s">
        <v>79</v>
      </c>
      <c r="V93" s="401"/>
      <c r="W93" s="411" t="s">
        <v>231</v>
      </c>
      <c r="X93" s="401"/>
      <c r="Y93" s="411" t="s">
        <v>391</v>
      </c>
      <c r="Z93" s="401"/>
      <c r="AA93" s="411" t="s">
        <v>65</v>
      </c>
      <c r="AB93" s="401"/>
      <c r="AC93" s="411" t="s">
        <v>126</v>
      </c>
      <c r="AD93" s="411"/>
      <c r="AE93" s="411"/>
      <c r="AF93" s="401"/>
      <c r="AG93" s="256"/>
      <c r="AH93" s="427"/>
      <c r="AI93" s="427"/>
      <c r="AJ93" s="266"/>
      <c r="AK93" s="4"/>
    </row>
    <row r="94" spans="1:37" s="257" customFormat="1" ht="14.25" customHeight="1" x14ac:dyDescent="0.35">
      <c r="A94" s="267"/>
      <c r="B94" s="267"/>
      <c r="C94" s="431"/>
      <c r="D94" s="10"/>
      <c r="E94" s="429" t="s">
        <v>58</v>
      </c>
      <c r="F94" s="10"/>
      <c r="G94" s="429" t="s">
        <v>58</v>
      </c>
      <c r="H94" s="402"/>
      <c r="I94" s="429" t="s">
        <v>58</v>
      </c>
      <c r="J94" s="402"/>
      <c r="K94" s="431"/>
      <c r="L94" s="402"/>
      <c r="M94" s="431"/>
      <c r="N94" s="402"/>
      <c r="O94" s="431"/>
      <c r="P94" s="431"/>
      <c r="Q94" s="449"/>
      <c r="R94" s="402"/>
      <c r="S94" s="838"/>
      <c r="T94" s="838"/>
      <c r="U94" s="451"/>
      <c r="V94" s="402"/>
      <c r="W94" s="402"/>
      <c r="X94" s="451"/>
      <c r="Y94" s="452"/>
      <c r="Z94" s="451"/>
      <c r="AA94" s="402"/>
      <c r="AB94" s="402"/>
      <c r="AC94" s="429" t="s">
        <v>74</v>
      </c>
      <c r="AD94" s="429"/>
      <c r="AE94" s="429"/>
      <c r="AG94" s="256"/>
      <c r="AH94" s="427"/>
      <c r="AI94" s="427"/>
      <c r="AJ94" s="270"/>
      <c r="AK94" s="10"/>
    </row>
    <row r="95" spans="1:37" s="257" customFormat="1" ht="14.25" customHeight="1" thickBot="1" x14ac:dyDescent="0.4">
      <c r="A95" s="267"/>
      <c r="B95" s="267"/>
      <c r="C95" s="10"/>
      <c r="D95" s="10"/>
      <c r="E95" s="429"/>
      <c r="F95" s="10"/>
      <c r="G95" s="429"/>
      <c r="H95" s="402"/>
      <c r="I95" s="429"/>
      <c r="J95" s="402"/>
      <c r="K95" s="431"/>
      <c r="L95" s="402"/>
      <c r="M95" s="431"/>
      <c r="N95" s="402"/>
      <c r="O95" s="431"/>
      <c r="P95" s="431"/>
      <c r="Q95" s="449"/>
      <c r="R95" s="402"/>
      <c r="S95" s="450"/>
      <c r="T95" s="450"/>
      <c r="U95" s="451"/>
      <c r="V95" s="402"/>
      <c r="W95" s="402"/>
      <c r="X95" s="451"/>
      <c r="Y95" s="452"/>
      <c r="Z95" s="451"/>
      <c r="AA95" s="402"/>
      <c r="AB95" s="402"/>
      <c r="AC95" s="429"/>
      <c r="AD95" s="429"/>
      <c r="AE95" s="429"/>
      <c r="AG95" s="256"/>
      <c r="AH95" s="427"/>
      <c r="AI95" s="427"/>
      <c r="AJ95" s="270"/>
      <c r="AK95" s="10"/>
    </row>
    <row r="96" spans="1:37" s="257" customFormat="1" ht="18" customHeight="1" thickBot="1" x14ac:dyDescent="0.4">
      <c r="A96" s="287"/>
      <c r="B96" s="826" t="s">
        <v>625</v>
      </c>
      <c r="C96" s="827"/>
      <c r="D96" s="827"/>
      <c r="E96" s="827"/>
      <c r="F96" s="827"/>
      <c r="G96" s="827"/>
      <c r="H96" s="827"/>
      <c r="I96" s="827"/>
      <c r="J96" s="827"/>
      <c r="K96" s="827"/>
      <c r="L96" s="827"/>
      <c r="M96" s="827"/>
      <c r="N96" s="827"/>
      <c r="O96" s="827"/>
      <c r="P96" s="827"/>
      <c r="Q96" s="827"/>
      <c r="R96" s="827"/>
      <c r="S96" s="827"/>
      <c r="T96" s="827"/>
      <c r="U96" s="827"/>
      <c r="V96" s="827"/>
      <c r="W96" s="827"/>
      <c r="X96" s="827"/>
      <c r="Y96" s="827"/>
      <c r="Z96" s="827"/>
      <c r="AA96" s="827"/>
      <c r="AB96" s="827"/>
      <c r="AC96" s="828"/>
      <c r="AD96" s="282"/>
      <c r="AE96" s="282"/>
      <c r="AF96" s="303"/>
      <c r="AG96" s="274"/>
      <c r="AH96" s="275"/>
      <c r="AI96" s="275"/>
      <c r="AJ96" s="276"/>
      <c r="AK96" s="10"/>
    </row>
    <row r="97" spans="1:37" s="257" customFormat="1" ht="15.75" customHeight="1" thickBot="1" x14ac:dyDescent="0.4">
      <c r="A97" s="304"/>
      <c r="B97" s="304"/>
      <c r="C97" s="305"/>
      <c r="D97" s="305"/>
      <c r="E97" s="306"/>
      <c r="F97" s="305"/>
      <c r="G97" s="306"/>
      <c r="H97" s="294"/>
      <c r="I97" s="306"/>
      <c r="J97" s="294"/>
      <c r="K97" s="292"/>
      <c r="L97" s="294"/>
      <c r="M97" s="292"/>
      <c r="N97" s="294"/>
      <c r="O97" s="292"/>
      <c r="P97" s="292"/>
      <c r="Q97" s="307"/>
      <c r="R97" s="294"/>
      <c r="S97" s="308"/>
      <c r="T97" s="308"/>
      <c r="U97" s="844" t="s">
        <v>653</v>
      </c>
      <c r="V97" s="845"/>
      <c r="W97" s="846"/>
      <c r="X97" s="309"/>
      <c r="Y97" s="310"/>
      <c r="Z97" s="309"/>
      <c r="AA97" s="294"/>
      <c r="AB97" s="294"/>
      <c r="AC97" s="306"/>
      <c r="AD97" s="306"/>
      <c r="AE97" s="306"/>
      <c r="AF97" s="311"/>
      <c r="AG97" s="261"/>
      <c r="AH97" s="262"/>
      <c r="AI97" s="262"/>
      <c r="AJ97" s="312"/>
      <c r="AK97" s="10"/>
    </row>
    <row r="98" spans="1:37" x14ac:dyDescent="0.35">
      <c r="A98" s="264"/>
      <c r="B98" s="264"/>
      <c r="C98" s="432" t="s">
        <v>631</v>
      </c>
      <c r="D98" s="402"/>
      <c r="E98" s="400"/>
      <c r="F98" s="401"/>
      <c r="G98" s="400"/>
      <c r="H98" s="402" t="s">
        <v>654</v>
      </c>
      <c r="I98" s="257"/>
      <c r="J98" s="453"/>
      <c r="K98" s="453"/>
      <c r="L98" s="454"/>
      <c r="M98" s="454"/>
      <c r="N98" s="454"/>
      <c r="O98" s="9"/>
      <c r="P98" s="9"/>
      <c r="Q98" s="455"/>
      <c r="R98" s="9"/>
      <c r="S98" s="9"/>
      <c r="T98" s="9"/>
      <c r="U98" s="313" t="s">
        <v>631</v>
      </c>
      <c r="V98" s="257"/>
      <c r="W98" s="314" t="s">
        <v>655</v>
      </c>
      <c r="X98" s="401"/>
      <c r="Y98" s="453"/>
      <c r="Z98" s="453"/>
      <c r="AA98" s="453"/>
      <c r="AB98" s="401"/>
      <c r="AC98" s="400"/>
      <c r="AD98" s="400"/>
      <c r="AE98" s="400"/>
      <c r="AF98" s="401"/>
      <c r="AG98" s="256"/>
      <c r="AH98" s="427"/>
      <c r="AI98" s="427"/>
      <c r="AJ98" s="266"/>
      <c r="AK98" s="4"/>
    </row>
    <row r="99" spans="1:37" x14ac:dyDescent="0.35">
      <c r="A99" s="264"/>
      <c r="B99" s="264"/>
      <c r="C99" s="411" t="s">
        <v>557</v>
      </c>
      <c r="D99" s="411"/>
      <c r="E99" s="411" t="s">
        <v>147</v>
      </c>
      <c r="F99" s="411"/>
      <c r="G99" s="411" t="s">
        <v>214</v>
      </c>
      <c r="H99" s="411"/>
      <c r="I99" s="411" t="s">
        <v>148</v>
      </c>
      <c r="J99" s="411"/>
      <c r="K99" s="411" t="s">
        <v>180</v>
      </c>
      <c r="L99" s="411"/>
      <c r="M99" s="411" t="s">
        <v>152</v>
      </c>
      <c r="N99" s="411"/>
      <c r="O99" s="411" t="s">
        <v>153</v>
      </c>
      <c r="P99" s="411"/>
      <c r="Q99" s="420" t="s">
        <v>154</v>
      </c>
      <c r="R99" s="411"/>
      <c r="S99" s="411" t="s">
        <v>227</v>
      </c>
      <c r="T99" s="411"/>
      <c r="U99" s="315" t="s">
        <v>656</v>
      </c>
      <c r="V99" s="411"/>
      <c r="W99" s="316" t="s">
        <v>657</v>
      </c>
      <c r="X99" s="411"/>
      <c r="Y99" s="411" t="s">
        <v>658</v>
      </c>
      <c r="Z99" s="411"/>
      <c r="AA99" s="411" t="s">
        <v>239</v>
      </c>
      <c r="AB99" s="411"/>
      <c r="AC99" s="411" t="s">
        <v>240</v>
      </c>
      <c r="AD99" s="411"/>
      <c r="AE99" s="411"/>
      <c r="AF99" s="401"/>
      <c r="AG99" s="265"/>
      <c r="AH99" s="435"/>
      <c r="AI99" s="435"/>
      <c r="AJ99" s="266"/>
      <c r="AK99" s="4"/>
    </row>
    <row r="100" spans="1:37" x14ac:dyDescent="0.35">
      <c r="A100" s="267"/>
      <c r="B100" s="269"/>
      <c r="C100" s="400">
        <v>0</v>
      </c>
      <c r="D100" s="400"/>
      <c r="E100" s="400">
        <v>0</v>
      </c>
      <c r="F100" s="400"/>
      <c r="G100" s="400">
        <v>0</v>
      </c>
      <c r="H100" s="400"/>
      <c r="I100" s="400">
        <v>0</v>
      </c>
      <c r="J100" s="400"/>
      <c r="K100" s="400">
        <v>0</v>
      </c>
      <c r="L100" s="400"/>
      <c r="M100" s="400">
        <v>0</v>
      </c>
      <c r="N100" s="400"/>
      <c r="O100" s="400">
        <v>0</v>
      </c>
      <c r="P100" s="400"/>
      <c r="Q100" s="422">
        <v>0</v>
      </c>
      <c r="R100" s="400"/>
      <c r="S100" s="400">
        <v>0</v>
      </c>
      <c r="T100" s="400"/>
      <c r="U100" s="269">
        <v>0</v>
      </c>
      <c r="V100" s="400"/>
      <c r="W100" s="317">
        <v>0</v>
      </c>
      <c r="X100" s="400"/>
      <c r="Y100" s="400">
        <v>0</v>
      </c>
      <c r="Z100" s="400"/>
      <c r="AA100" s="400">
        <v>0</v>
      </c>
      <c r="AB100" s="400"/>
      <c r="AC100" s="400">
        <v>0</v>
      </c>
      <c r="AD100" s="400"/>
      <c r="AE100" s="400"/>
      <c r="AF100" s="401"/>
      <c r="AG100" s="268"/>
      <c r="AH100" s="436"/>
      <c r="AI100" s="437"/>
      <c r="AJ100" s="266"/>
      <c r="AK100" s="4"/>
    </row>
    <row r="101" spans="1:37" s="254" customFormat="1" ht="15" thickBot="1" x14ac:dyDescent="0.4">
      <c r="A101" s="300">
        <v>95</v>
      </c>
      <c r="B101" s="300"/>
      <c r="C101" s="254">
        <v>96</v>
      </c>
      <c r="E101" s="254">
        <v>97</v>
      </c>
      <c r="G101" s="254">
        <v>98</v>
      </c>
      <c r="H101" s="444"/>
      <c r="I101" s="254">
        <v>99</v>
      </c>
      <c r="J101" s="444"/>
      <c r="K101" s="254">
        <v>100</v>
      </c>
      <c r="L101" s="444"/>
      <c r="M101" s="254">
        <v>101</v>
      </c>
      <c r="N101" s="444"/>
      <c r="O101" s="254">
        <v>102</v>
      </c>
      <c r="Q101" s="445">
        <v>103</v>
      </c>
      <c r="R101" s="444"/>
      <c r="S101" s="254">
        <v>104</v>
      </c>
      <c r="T101" s="444"/>
      <c r="U101" s="300">
        <v>105</v>
      </c>
      <c r="V101" s="444"/>
      <c r="W101" s="318">
        <v>106</v>
      </c>
      <c r="X101" s="444"/>
      <c r="Y101" s="254">
        <v>107</v>
      </c>
      <c r="Z101" s="444"/>
      <c r="AA101" s="254">
        <v>108</v>
      </c>
      <c r="AB101" s="444"/>
      <c r="AC101" s="254">
        <v>109</v>
      </c>
      <c r="AF101" s="444"/>
      <c r="AG101" s="301"/>
      <c r="AH101" s="446"/>
      <c r="AI101" s="447"/>
      <c r="AJ101" s="302"/>
      <c r="AK101" s="4"/>
    </row>
    <row r="102" spans="1:37" ht="15" thickBot="1" x14ac:dyDescent="0.4">
      <c r="A102" s="269"/>
      <c r="B102" s="359">
        <v>412</v>
      </c>
      <c r="C102" s="831"/>
      <c r="D102" s="414">
        <v>420</v>
      </c>
      <c r="E102" s="833" t="s">
        <v>12</v>
      </c>
      <c r="F102" s="414">
        <v>339</v>
      </c>
      <c r="G102" s="833" t="s">
        <v>12</v>
      </c>
      <c r="H102" s="414">
        <v>461</v>
      </c>
      <c r="I102" s="833" t="s">
        <v>12</v>
      </c>
      <c r="J102" s="414">
        <v>324.66000000000003</v>
      </c>
      <c r="K102" s="833" t="s">
        <v>12</v>
      </c>
      <c r="L102" s="414">
        <v>342</v>
      </c>
      <c r="M102" s="833" t="s">
        <v>12</v>
      </c>
      <c r="N102" s="414">
        <v>392</v>
      </c>
      <c r="O102" s="833" t="s">
        <v>12</v>
      </c>
      <c r="P102" s="414">
        <v>371</v>
      </c>
      <c r="Q102" s="833" t="s">
        <v>12</v>
      </c>
      <c r="R102" s="414">
        <v>335.58699999999999</v>
      </c>
      <c r="S102" s="833" t="s">
        <v>12</v>
      </c>
      <c r="T102" s="414">
        <v>421.97300000000001</v>
      </c>
      <c r="U102" s="833" t="s">
        <v>223</v>
      </c>
      <c r="V102" s="414">
        <v>330</v>
      </c>
      <c r="W102" s="833" t="s">
        <v>223</v>
      </c>
      <c r="X102" s="414">
        <v>474.91199999999998</v>
      </c>
      <c r="Y102" s="833" t="s">
        <v>223</v>
      </c>
      <c r="Z102" s="414">
        <v>321</v>
      </c>
      <c r="AA102" s="833" t="s">
        <v>12</v>
      </c>
      <c r="AB102" s="414">
        <v>400.55</v>
      </c>
      <c r="AC102" s="833" t="s">
        <v>12</v>
      </c>
      <c r="AD102" s="426"/>
      <c r="AE102" s="426"/>
      <c r="AF102" s="401"/>
      <c r="AG102" s="255">
        <v>11</v>
      </c>
      <c r="AH102" s="242">
        <v>6</v>
      </c>
      <c r="AI102" s="242">
        <v>10</v>
      </c>
      <c r="AJ102" s="319"/>
      <c r="AK102" s="4"/>
    </row>
    <row r="103" spans="1:37" x14ac:dyDescent="0.35">
      <c r="A103" s="269"/>
      <c r="B103" s="264"/>
      <c r="C103" s="832"/>
      <c r="D103" s="401"/>
      <c r="E103" s="834"/>
      <c r="F103" s="401"/>
      <c r="G103" s="834"/>
      <c r="H103" s="401"/>
      <c r="I103" s="834"/>
      <c r="J103" s="401"/>
      <c r="K103" s="834"/>
      <c r="L103" s="401"/>
      <c r="M103" s="834"/>
      <c r="N103" s="401"/>
      <c r="O103" s="834"/>
      <c r="P103" s="426"/>
      <c r="Q103" s="834"/>
      <c r="R103" s="401"/>
      <c r="S103" s="834"/>
      <c r="T103" s="401"/>
      <c r="U103" s="834"/>
      <c r="V103" s="401"/>
      <c r="W103" s="834"/>
      <c r="X103" s="401"/>
      <c r="Y103" s="834"/>
      <c r="Z103" s="401"/>
      <c r="AA103" s="834"/>
      <c r="AB103" s="401"/>
      <c r="AC103" s="834"/>
      <c r="AD103" s="426"/>
      <c r="AE103" s="426"/>
      <c r="AF103" s="401"/>
      <c r="AG103" s="256"/>
      <c r="AH103" s="427"/>
      <c r="AI103" s="427"/>
      <c r="AJ103" s="266"/>
      <c r="AK103" s="4"/>
    </row>
    <row r="104" spans="1:37" ht="6" customHeight="1" x14ac:dyDescent="0.35">
      <c r="A104" s="269"/>
      <c r="B104" s="264"/>
      <c r="C104" s="512"/>
      <c r="D104" s="400"/>
      <c r="E104" s="244" t="s">
        <v>12</v>
      </c>
      <c r="F104" s="400"/>
      <c r="G104" s="244" t="s">
        <v>12</v>
      </c>
      <c r="H104" s="400"/>
      <c r="I104" s="244" t="s">
        <v>12</v>
      </c>
      <c r="J104" s="400"/>
      <c r="K104" s="244" t="s">
        <v>12</v>
      </c>
      <c r="L104" s="400"/>
      <c r="M104" s="244" t="s">
        <v>12</v>
      </c>
      <c r="N104" s="400"/>
      <c r="O104" s="244">
        <v>0</v>
      </c>
      <c r="P104" s="426"/>
      <c r="Q104" s="244">
        <v>0</v>
      </c>
      <c r="R104" s="400"/>
      <c r="S104" s="244" t="s">
        <v>12</v>
      </c>
      <c r="T104" s="400"/>
      <c r="U104" s="320">
        <v>0</v>
      </c>
      <c r="V104" s="400"/>
      <c r="W104" s="321">
        <v>0</v>
      </c>
      <c r="X104" s="400"/>
      <c r="Y104" s="244">
        <v>0</v>
      </c>
      <c r="Z104" s="400"/>
      <c r="AA104" s="244">
        <v>0</v>
      </c>
      <c r="AB104" s="418"/>
      <c r="AC104" s="244">
        <v>0</v>
      </c>
      <c r="AD104" s="426"/>
      <c r="AE104" s="426"/>
      <c r="AF104" s="401"/>
      <c r="AG104" s="256"/>
      <c r="AH104" s="427"/>
      <c r="AI104" s="427"/>
      <c r="AJ104" s="266"/>
      <c r="AK104" s="4"/>
    </row>
    <row r="105" spans="1:37" ht="15" thickBot="1" x14ac:dyDescent="0.4">
      <c r="A105" s="300"/>
      <c r="B105" s="456"/>
      <c r="C105" s="411" t="s">
        <v>57</v>
      </c>
      <c r="D105" s="401"/>
      <c r="E105" s="411" t="s">
        <v>79</v>
      </c>
      <c r="F105" s="401"/>
      <c r="G105" s="411" t="s">
        <v>77</v>
      </c>
      <c r="H105" s="401"/>
      <c r="I105" s="411" t="s">
        <v>57</v>
      </c>
      <c r="J105" s="401"/>
      <c r="K105" s="411" t="s">
        <v>181</v>
      </c>
      <c r="L105" s="401"/>
      <c r="M105" s="411" t="s">
        <v>65</v>
      </c>
      <c r="N105" s="401"/>
      <c r="O105" s="411" t="s">
        <v>65</v>
      </c>
      <c r="P105" s="411"/>
      <c r="Q105" s="420" t="s">
        <v>63</v>
      </c>
      <c r="R105" s="401"/>
      <c r="S105" s="411" t="s">
        <v>228</v>
      </c>
      <c r="T105" s="401"/>
      <c r="U105" s="322" t="s">
        <v>206</v>
      </c>
      <c r="V105" s="249"/>
      <c r="W105" s="323" t="s">
        <v>659</v>
      </c>
      <c r="X105" s="401"/>
      <c r="Y105" s="411" t="s">
        <v>181</v>
      </c>
      <c r="Z105" s="401"/>
      <c r="AA105" s="411" t="s">
        <v>65</v>
      </c>
      <c r="AB105" s="401"/>
      <c r="AC105" s="411" t="s">
        <v>65</v>
      </c>
      <c r="AD105" s="411"/>
      <c r="AE105" s="411"/>
      <c r="AG105" s="280"/>
      <c r="AH105" s="442"/>
      <c r="AI105" s="442"/>
      <c r="AJ105" s="302"/>
      <c r="AK105" s="4"/>
    </row>
    <row r="106" spans="1:37" s="257" customFormat="1" x14ac:dyDescent="0.35">
      <c r="A106" s="267"/>
      <c r="B106" s="267"/>
      <c r="C106" s="429" t="s">
        <v>634</v>
      </c>
      <c r="D106" s="428"/>
      <c r="E106" s="429" t="s">
        <v>74</v>
      </c>
      <c r="F106" s="429"/>
      <c r="G106" s="429" t="s">
        <v>74</v>
      </c>
      <c r="H106" s="402"/>
      <c r="I106" s="429" t="s">
        <v>74</v>
      </c>
      <c r="J106" s="429"/>
      <c r="K106" s="429" t="s">
        <v>74</v>
      </c>
      <c r="L106" s="429"/>
      <c r="M106" s="429" t="s">
        <v>74</v>
      </c>
      <c r="N106" s="402"/>
      <c r="O106" s="429" t="s">
        <v>74</v>
      </c>
      <c r="P106" s="429"/>
      <c r="Q106" s="430" t="s">
        <v>101</v>
      </c>
      <c r="R106" s="429"/>
      <c r="S106" s="429" t="s">
        <v>74</v>
      </c>
      <c r="T106" s="428"/>
      <c r="U106" s="428" t="s">
        <v>634</v>
      </c>
      <c r="V106" s="428"/>
      <c r="W106" s="428" t="s">
        <v>634</v>
      </c>
      <c r="X106" s="428"/>
      <c r="Y106" s="428"/>
      <c r="Z106" s="428"/>
      <c r="AA106" s="429" t="s">
        <v>74</v>
      </c>
      <c r="AC106" s="429" t="s">
        <v>74</v>
      </c>
      <c r="AD106" s="429"/>
      <c r="AE106" s="429"/>
      <c r="AF106" s="402"/>
      <c r="AG106" s="256"/>
      <c r="AH106" s="427"/>
      <c r="AI106" s="427"/>
      <c r="AJ106" s="270"/>
      <c r="AK106" s="10"/>
    </row>
    <row r="107" spans="1:37" s="257" customFormat="1" ht="15" thickBot="1" x14ac:dyDescent="0.4">
      <c r="A107" s="267"/>
      <c r="B107" s="267"/>
      <c r="C107" s="429"/>
      <c r="D107" s="428"/>
      <c r="E107" s="429"/>
      <c r="F107" s="429"/>
      <c r="G107" s="429"/>
      <c r="H107" s="402"/>
      <c r="I107" s="429"/>
      <c r="J107" s="429"/>
      <c r="K107" s="429"/>
      <c r="L107" s="429"/>
      <c r="M107" s="429" t="s">
        <v>634</v>
      </c>
      <c r="N107" s="402"/>
      <c r="O107" s="429"/>
      <c r="P107" s="429"/>
      <c r="Q107" s="430"/>
      <c r="R107" s="429"/>
      <c r="S107" s="429"/>
      <c r="T107" s="428"/>
      <c r="U107" s="428"/>
      <c r="V107" s="428"/>
      <c r="W107" s="428"/>
      <c r="X107" s="428"/>
      <c r="Y107" s="428"/>
      <c r="Z107" s="428"/>
      <c r="AA107" s="428"/>
      <c r="AC107" s="428"/>
      <c r="AD107" s="428"/>
      <c r="AE107" s="428"/>
      <c r="AF107" s="402"/>
      <c r="AG107" s="256"/>
      <c r="AH107" s="427"/>
      <c r="AI107" s="427"/>
      <c r="AJ107" s="270"/>
      <c r="AK107" s="10"/>
    </row>
    <row r="108" spans="1:37" s="257" customFormat="1" ht="15" thickBot="1" x14ac:dyDescent="0.4">
      <c r="A108" s="287"/>
      <c r="B108" s="826" t="s">
        <v>625</v>
      </c>
      <c r="C108" s="827"/>
      <c r="D108" s="827"/>
      <c r="E108" s="827"/>
      <c r="F108" s="827"/>
      <c r="G108" s="827"/>
      <c r="H108" s="827"/>
      <c r="I108" s="827"/>
      <c r="J108" s="827"/>
      <c r="K108" s="827"/>
      <c r="L108" s="827"/>
      <c r="M108" s="827"/>
      <c r="N108" s="827"/>
      <c r="O108" s="827"/>
      <c r="P108" s="827"/>
      <c r="Q108" s="827"/>
      <c r="R108" s="827"/>
      <c r="S108" s="827"/>
      <c r="T108" s="827"/>
      <c r="U108" s="827"/>
      <c r="V108" s="827"/>
      <c r="W108" s="827"/>
      <c r="X108" s="827"/>
      <c r="Y108" s="827"/>
      <c r="Z108" s="827"/>
      <c r="AA108" s="827"/>
      <c r="AB108" s="827"/>
      <c r="AC108" s="828"/>
      <c r="AD108" s="282"/>
      <c r="AE108" s="282"/>
      <c r="AF108" s="273"/>
      <c r="AG108" s="274"/>
      <c r="AH108" s="275"/>
      <c r="AI108" s="275"/>
      <c r="AJ108" s="276"/>
      <c r="AK108" s="10"/>
    </row>
    <row r="109" spans="1:37" ht="15" thickBot="1" x14ac:dyDescent="0.4">
      <c r="A109" s="277"/>
      <c r="B109" s="277"/>
      <c r="C109" s="259"/>
      <c r="D109" s="258"/>
      <c r="E109" s="259"/>
      <c r="F109" s="258"/>
      <c r="G109" s="324"/>
      <c r="H109" s="309"/>
      <c r="I109" s="309"/>
      <c r="J109" s="309"/>
      <c r="K109" s="309"/>
      <c r="L109" s="309"/>
      <c r="M109" s="309"/>
      <c r="N109" s="258"/>
      <c r="O109" s="844" t="s">
        <v>653</v>
      </c>
      <c r="P109" s="845"/>
      <c r="Q109" s="846"/>
      <c r="R109" s="296"/>
      <c r="S109" s="296"/>
      <c r="T109" s="296"/>
      <c r="U109" s="296"/>
      <c r="V109" s="296"/>
      <c r="W109" s="296"/>
      <c r="X109" s="296"/>
      <c r="Y109" s="296"/>
      <c r="Z109" s="296"/>
      <c r="AA109" s="296"/>
      <c r="AB109" s="294" t="s">
        <v>660</v>
      </c>
      <c r="AC109" s="259"/>
      <c r="AD109" s="259"/>
      <c r="AE109" s="259"/>
      <c r="AF109" s="258"/>
      <c r="AG109" s="261"/>
      <c r="AH109" s="262"/>
      <c r="AI109" s="262"/>
      <c r="AJ109" s="263"/>
      <c r="AK109" s="4"/>
    </row>
    <row r="110" spans="1:37" x14ac:dyDescent="0.35">
      <c r="A110" s="264"/>
      <c r="B110" s="264"/>
      <c r="C110" s="400"/>
      <c r="D110" s="401"/>
      <c r="E110" s="400"/>
      <c r="F110" s="401"/>
      <c r="H110" s="451"/>
      <c r="I110" s="451"/>
      <c r="J110" s="451"/>
      <c r="K110" s="451"/>
      <c r="L110" s="451"/>
      <c r="M110" s="451"/>
      <c r="N110" s="401"/>
      <c r="O110" s="313" t="s">
        <v>655</v>
      </c>
      <c r="P110" s="432"/>
      <c r="Q110" s="325" t="s">
        <v>631</v>
      </c>
      <c r="R110" s="453"/>
      <c r="S110" s="453"/>
      <c r="T110" s="453"/>
      <c r="U110" s="453"/>
      <c r="V110" s="453"/>
      <c r="W110" s="453"/>
      <c r="X110" s="453"/>
      <c r="Y110" s="453"/>
      <c r="Z110" s="453"/>
      <c r="AA110" s="453"/>
      <c r="AB110" s="402"/>
      <c r="AC110" s="400"/>
      <c r="AD110" s="400"/>
      <c r="AE110" s="400"/>
      <c r="AF110" s="401"/>
      <c r="AG110" s="256"/>
      <c r="AH110" s="427"/>
      <c r="AI110" s="427"/>
      <c r="AJ110" s="266"/>
      <c r="AK110" s="4"/>
    </row>
    <row r="111" spans="1:37" x14ac:dyDescent="0.35">
      <c r="A111" s="264"/>
      <c r="B111" s="264"/>
      <c r="C111" s="411" t="s">
        <v>238</v>
      </c>
      <c r="D111" s="411"/>
      <c r="E111" s="411" t="s">
        <v>241</v>
      </c>
      <c r="F111" s="411"/>
      <c r="G111" s="411" t="s">
        <v>208</v>
      </c>
      <c r="H111" s="411"/>
      <c r="I111" s="411" t="s">
        <v>213</v>
      </c>
      <c r="J111" s="411"/>
      <c r="K111" s="411" t="s">
        <v>209</v>
      </c>
      <c r="L111" s="411"/>
      <c r="M111" s="411" t="s">
        <v>429</v>
      </c>
      <c r="N111" s="411"/>
      <c r="O111" s="315" t="s">
        <v>661</v>
      </c>
      <c r="P111" s="411"/>
      <c r="Q111" s="326" t="s">
        <v>662</v>
      </c>
      <c r="R111" s="411"/>
      <c r="S111" s="411" t="s">
        <v>27</v>
      </c>
      <c r="T111" s="411"/>
      <c r="U111" s="411" t="s">
        <v>245</v>
      </c>
      <c r="V111" s="411"/>
      <c r="W111" s="411" t="s">
        <v>250</v>
      </c>
      <c r="X111" s="411"/>
      <c r="Y111" s="411" t="s">
        <v>258</v>
      </c>
      <c r="Z111" s="411"/>
      <c r="AA111" s="411" t="s">
        <v>443</v>
      </c>
      <c r="AB111" s="411"/>
      <c r="AC111" s="411" t="s">
        <v>155</v>
      </c>
      <c r="AD111" s="411"/>
      <c r="AE111" s="411"/>
      <c r="AF111" s="401"/>
      <c r="AG111" s="265"/>
      <c r="AH111" s="435"/>
      <c r="AI111" s="435"/>
      <c r="AJ111" s="266"/>
      <c r="AK111" s="4"/>
    </row>
    <row r="112" spans="1:37" x14ac:dyDescent="0.35">
      <c r="A112" s="267"/>
      <c r="B112" s="269"/>
      <c r="C112" s="400">
        <v>0</v>
      </c>
      <c r="D112" s="400"/>
      <c r="E112" s="400">
        <v>0</v>
      </c>
      <c r="F112" s="400"/>
      <c r="G112" s="400">
        <v>0</v>
      </c>
      <c r="H112" s="400"/>
      <c r="I112" s="400">
        <v>0</v>
      </c>
      <c r="J112" s="400"/>
      <c r="K112" s="400">
        <v>0</v>
      </c>
      <c r="L112" s="400"/>
      <c r="M112" s="400">
        <v>0</v>
      </c>
      <c r="N112" s="400"/>
      <c r="O112" s="269">
        <v>0</v>
      </c>
      <c r="P112" s="400"/>
      <c r="Q112" s="327">
        <v>0</v>
      </c>
      <c r="R112" s="400"/>
      <c r="S112" s="400">
        <v>0</v>
      </c>
      <c r="T112" s="400"/>
      <c r="U112" s="400">
        <v>0</v>
      </c>
      <c r="V112" s="400"/>
      <c r="W112" s="400">
        <v>0</v>
      </c>
      <c r="X112" s="400"/>
      <c r="Y112" s="400">
        <v>0</v>
      </c>
      <c r="Z112" s="400"/>
      <c r="AA112" s="400">
        <v>0</v>
      </c>
      <c r="AB112" s="400"/>
      <c r="AC112" s="400">
        <v>0</v>
      </c>
      <c r="AD112" s="400"/>
      <c r="AE112" s="400"/>
      <c r="AF112" s="401"/>
      <c r="AG112" s="268"/>
      <c r="AH112" s="436"/>
      <c r="AI112" s="437"/>
      <c r="AJ112" s="266"/>
      <c r="AK112" s="4"/>
    </row>
    <row r="113" spans="1:37" s="254" customFormat="1" ht="15" thickBot="1" x14ac:dyDescent="0.4">
      <c r="A113" s="300">
        <v>109</v>
      </c>
      <c r="B113" s="300"/>
      <c r="C113" s="254">
        <v>110</v>
      </c>
      <c r="E113" s="254">
        <v>111</v>
      </c>
      <c r="G113" s="254">
        <v>112</v>
      </c>
      <c r="I113" s="254">
        <v>113</v>
      </c>
      <c r="K113" s="254">
        <v>114</v>
      </c>
      <c r="M113" s="254">
        <v>115</v>
      </c>
      <c r="O113" s="300">
        <v>116</v>
      </c>
      <c r="Q113" s="328">
        <v>117</v>
      </c>
      <c r="S113" s="254">
        <v>118</v>
      </c>
      <c r="U113" s="254">
        <v>119</v>
      </c>
      <c r="W113" s="254">
        <v>120</v>
      </c>
      <c r="Y113" s="254">
        <v>121</v>
      </c>
      <c r="AA113" s="254">
        <v>122</v>
      </c>
      <c r="AC113" s="254">
        <v>123</v>
      </c>
      <c r="AG113" s="301"/>
      <c r="AH113" s="446"/>
      <c r="AI113" s="447"/>
      <c r="AJ113" s="302"/>
      <c r="AK113" s="278"/>
    </row>
    <row r="114" spans="1:37" ht="15" thickBot="1" x14ac:dyDescent="0.4">
      <c r="A114" s="269"/>
      <c r="B114" s="359">
        <v>342</v>
      </c>
      <c r="C114" s="833" t="s">
        <v>12</v>
      </c>
      <c r="D114" s="414">
        <v>280</v>
      </c>
      <c r="E114" s="833" t="s">
        <v>12</v>
      </c>
      <c r="F114" s="414">
        <v>387.99599999999998</v>
      </c>
      <c r="G114" s="833" t="s">
        <v>12</v>
      </c>
      <c r="H114" s="414">
        <v>319</v>
      </c>
      <c r="I114" s="833" t="s">
        <v>12</v>
      </c>
      <c r="J114" s="414">
        <v>429.45299999999997</v>
      </c>
      <c r="K114" s="833" t="s">
        <v>12</v>
      </c>
      <c r="L114" s="414">
        <v>484.387</v>
      </c>
      <c r="M114" s="831"/>
      <c r="N114" s="414">
        <v>372.19400000000002</v>
      </c>
      <c r="O114" s="833" t="s">
        <v>223</v>
      </c>
      <c r="P114" s="414">
        <v>552.22299999999996</v>
      </c>
      <c r="Q114" s="833" t="s">
        <v>223</v>
      </c>
      <c r="R114" s="414">
        <v>396.82299999999998</v>
      </c>
      <c r="S114" s="833" t="s">
        <v>12</v>
      </c>
      <c r="T114" s="414">
        <v>357.99599999999998</v>
      </c>
      <c r="U114" s="833" t="s">
        <v>12</v>
      </c>
      <c r="V114" s="414">
        <v>401</v>
      </c>
      <c r="W114" s="823" t="s">
        <v>12</v>
      </c>
      <c r="X114" s="414">
        <v>395.00900000000001</v>
      </c>
      <c r="Y114" s="823" t="s">
        <v>12</v>
      </c>
      <c r="Z114" s="414">
        <v>445.37900000000002</v>
      </c>
      <c r="AA114" s="831"/>
      <c r="AB114" s="414">
        <v>396.995</v>
      </c>
      <c r="AC114" s="833" t="s">
        <v>12</v>
      </c>
      <c r="AD114" s="426"/>
      <c r="AE114" s="426"/>
      <c r="AF114" s="401"/>
      <c r="AG114" s="255">
        <v>12</v>
      </c>
      <c r="AH114" s="242">
        <v>2</v>
      </c>
      <c r="AI114" s="242">
        <v>9</v>
      </c>
      <c r="AJ114" s="319"/>
      <c r="AK114" s="4"/>
    </row>
    <row r="115" spans="1:37" ht="15" thickBot="1" x14ac:dyDescent="0.4">
      <c r="A115" s="269"/>
      <c r="B115" s="264"/>
      <c r="C115" s="834"/>
      <c r="D115" s="401"/>
      <c r="E115" s="834"/>
      <c r="F115" s="401"/>
      <c r="G115" s="834"/>
      <c r="H115" s="401"/>
      <c r="I115" s="834"/>
      <c r="J115" s="401"/>
      <c r="K115" s="834"/>
      <c r="L115" s="401"/>
      <c r="M115" s="832"/>
      <c r="N115" s="401"/>
      <c r="O115" s="834"/>
      <c r="P115" s="426"/>
      <c r="Q115" s="834"/>
      <c r="R115" s="401"/>
      <c r="S115" s="834"/>
      <c r="T115" s="401"/>
      <c r="U115" s="834"/>
      <c r="V115" s="401"/>
      <c r="W115" s="834"/>
      <c r="X115" s="401"/>
      <c r="Y115" s="834"/>
      <c r="Z115" s="401"/>
      <c r="AA115" s="841"/>
      <c r="AB115" s="401"/>
      <c r="AC115" s="840"/>
      <c r="AD115" s="426"/>
      <c r="AE115" s="426"/>
      <c r="AF115" s="401"/>
      <c r="AG115" s="256"/>
      <c r="AH115" s="427"/>
      <c r="AI115" s="427"/>
      <c r="AJ115" s="266"/>
      <c r="AK115" s="4"/>
    </row>
    <row r="116" spans="1:37" ht="6" customHeight="1" x14ac:dyDescent="0.35">
      <c r="A116" s="269"/>
      <c r="B116" s="264"/>
      <c r="C116" s="244">
        <v>0</v>
      </c>
      <c r="D116" s="400"/>
      <c r="E116" s="329" t="s">
        <v>12</v>
      </c>
      <c r="F116" s="400"/>
      <c r="G116" s="329">
        <v>0</v>
      </c>
      <c r="H116" s="400"/>
      <c r="I116" s="329">
        <v>0</v>
      </c>
      <c r="J116" s="400"/>
      <c r="K116" s="329" t="s">
        <v>12</v>
      </c>
      <c r="L116" s="400"/>
      <c r="M116" s="329">
        <v>0</v>
      </c>
      <c r="N116" s="400"/>
      <c r="O116" s="320">
        <v>0</v>
      </c>
      <c r="P116" s="426"/>
      <c r="Q116" s="321">
        <v>0</v>
      </c>
      <c r="R116" s="400"/>
      <c r="S116" s="244">
        <v>0</v>
      </c>
      <c r="T116" s="400"/>
      <c r="U116" s="244">
        <v>0</v>
      </c>
      <c r="V116" s="400"/>
      <c r="W116" s="244">
        <v>0</v>
      </c>
      <c r="X116" s="400"/>
      <c r="Y116" s="244">
        <v>0</v>
      </c>
      <c r="Z116" s="400"/>
      <c r="AA116" s="244">
        <v>0</v>
      </c>
      <c r="AB116" s="418"/>
      <c r="AC116" s="244">
        <v>0</v>
      </c>
      <c r="AD116" s="426"/>
      <c r="AE116" s="426"/>
      <c r="AF116" s="401"/>
      <c r="AG116" s="256"/>
      <c r="AH116" s="427"/>
      <c r="AI116" s="427"/>
      <c r="AJ116" s="266"/>
      <c r="AK116" s="4"/>
    </row>
    <row r="117" spans="1:37" ht="15" thickBot="1" x14ac:dyDescent="0.4">
      <c r="A117" s="300"/>
      <c r="B117" s="456"/>
      <c r="C117" s="411" t="s">
        <v>65</v>
      </c>
      <c r="D117" s="401"/>
      <c r="E117" s="411" t="s">
        <v>126</v>
      </c>
      <c r="F117" s="401"/>
      <c r="G117" s="411" t="s">
        <v>65</v>
      </c>
      <c r="H117" s="401"/>
      <c r="I117" s="411" t="s">
        <v>68</v>
      </c>
      <c r="J117" s="401"/>
      <c r="K117" s="411" t="s">
        <v>210</v>
      </c>
      <c r="L117" s="401"/>
      <c r="M117" s="411" t="s">
        <v>197</v>
      </c>
      <c r="N117" s="401"/>
      <c r="O117" s="322" t="s">
        <v>401</v>
      </c>
      <c r="P117" s="330"/>
      <c r="Q117" s="331" t="s">
        <v>132</v>
      </c>
      <c r="R117" s="401"/>
      <c r="S117" s="411" t="s">
        <v>181</v>
      </c>
      <c r="T117" s="401"/>
      <c r="U117" s="411" t="s">
        <v>77</v>
      </c>
      <c r="V117" s="401"/>
      <c r="W117" s="411" t="s">
        <v>57</v>
      </c>
      <c r="X117" s="401"/>
      <c r="Y117" s="411" t="s">
        <v>57</v>
      </c>
      <c r="Z117" s="401"/>
      <c r="AA117" s="411" t="s">
        <v>123</v>
      </c>
      <c r="AB117" s="401"/>
      <c r="AC117" s="411" t="s">
        <v>77</v>
      </c>
      <c r="AD117" s="411"/>
      <c r="AE117" s="411"/>
      <c r="AG117" s="280"/>
      <c r="AH117" s="442"/>
      <c r="AI117" s="442"/>
      <c r="AJ117" s="302"/>
      <c r="AK117" s="4"/>
    </row>
    <row r="118" spans="1:37" s="257" customFormat="1" x14ac:dyDescent="0.35">
      <c r="A118" s="267"/>
      <c r="B118" s="267"/>
      <c r="C118" s="429" t="s">
        <v>58</v>
      </c>
      <c r="D118" s="402"/>
      <c r="E118" s="429" t="s">
        <v>58</v>
      </c>
      <c r="F118" s="402"/>
      <c r="G118" s="429" t="s">
        <v>58</v>
      </c>
      <c r="H118" s="402"/>
      <c r="I118" s="429" t="s">
        <v>58</v>
      </c>
      <c r="J118" s="429"/>
      <c r="K118" s="429" t="s">
        <v>58</v>
      </c>
      <c r="L118" s="428"/>
      <c r="M118" s="429"/>
      <c r="N118" s="428"/>
      <c r="O118" s="428" t="s">
        <v>634</v>
      </c>
      <c r="P118" s="428"/>
      <c r="Q118" s="428" t="s">
        <v>634</v>
      </c>
      <c r="R118" s="428"/>
      <c r="S118" s="429" t="s">
        <v>74</v>
      </c>
      <c r="T118" s="428"/>
      <c r="U118" s="429" t="s">
        <v>74</v>
      </c>
      <c r="V118" s="402"/>
      <c r="W118" s="429" t="s">
        <v>74</v>
      </c>
      <c r="X118" s="428"/>
      <c r="Y118" s="429" t="s">
        <v>74</v>
      </c>
      <c r="Z118" s="428"/>
      <c r="AA118" s="429"/>
      <c r="AB118" s="428"/>
      <c r="AC118" s="429" t="s">
        <v>74</v>
      </c>
      <c r="AD118" s="429"/>
      <c r="AE118" s="429"/>
      <c r="AF118" s="402"/>
      <c r="AG118" s="256"/>
      <c r="AH118" s="427"/>
      <c r="AI118" s="427"/>
      <c r="AJ118" s="270"/>
      <c r="AK118" s="10"/>
    </row>
    <row r="119" spans="1:37" s="257" customFormat="1" ht="15" thickBot="1" x14ac:dyDescent="0.4">
      <c r="A119" s="267"/>
      <c r="B119" s="267"/>
      <c r="C119" s="428"/>
      <c r="D119" s="402"/>
      <c r="E119" s="428"/>
      <c r="F119" s="402"/>
      <c r="G119" s="428"/>
      <c r="H119" s="402"/>
      <c r="I119" s="428"/>
      <c r="J119" s="428"/>
      <c r="K119" s="428"/>
      <c r="L119" s="428"/>
      <c r="M119" s="428"/>
      <c r="N119" s="428"/>
      <c r="O119" s="428"/>
      <c r="P119" s="428"/>
      <c r="Q119" s="455"/>
      <c r="R119" s="428"/>
      <c r="S119" s="429"/>
      <c r="T119" s="428"/>
      <c r="U119" s="429"/>
      <c r="V119" s="402"/>
      <c r="W119" s="429"/>
      <c r="X119" s="429"/>
      <c r="Y119" s="428" t="s">
        <v>634</v>
      </c>
      <c r="Z119" s="428"/>
      <c r="AA119" s="428"/>
      <c r="AB119" s="428"/>
      <c r="AC119" s="429"/>
      <c r="AD119" s="429"/>
      <c r="AE119" s="429"/>
      <c r="AF119" s="402"/>
      <c r="AG119" s="256"/>
      <c r="AH119" s="427"/>
      <c r="AI119" s="427"/>
      <c r="AJ119" s="270"/>
      <c r="AK119" s="10"/>
    </row>
    <row r="120" spans="1:37" s="257" customFormat="1" ht="15" thickBot="1" x14ac:dyDescent="0.4">
      <c r="A120" s="287"/>
      <c r="B120" s="826" t="s">
        <v>625</v>
      </c>
      <c r="C120" s="827"/>
      <c r="D120" s="827"/>
      <c r="E120" s="827"/>
      <c r="F120" s="827"/>
      <c r="G120" s="827"/>
      <c r="H120" s="827"/>
      <c r="I120" s="827"/>
      <c r="J120" s="827"/>
      <c r="K120" s="827"/>
      <c r="L120" s="827"/>
      <c r="M120" s="827"/>
      <c r="N120" s="827"/>
      <c r="O120" s="827"/>
      <c r="P120" s="827"/>
      <c r="Q120" s="827"/>
      <c r="R120" s="827"/>
      <c r="S120" s="827"/>
      <c r="T120" s="827"/>
      <c r="U120" s="827"/>
      <c r="V120" s="827"/>
      <c r="W120" s="827"/>
      <c r="X120" s="827"/>
      <c r="Y120" s="827"/>
      <c r="Z120" s="827"/>
      <c r="AA120" s="827"/>
      <c r="AB120" s="827"/>
      <c r="AC120" s="828"/>
      <c r="AD120" s="282"/>
      <c r="AE120" s="282"/>
      <c r="AF120" s="273"/>
      <c r="AG120" s="274"/>
      <c r="AH120" s="275"/>
      <c r="AI120" s="275"/>
      <c r="AJ120" s="276"/>
      <c r="AK120" s="10"/>
    </row>
    <row r="121" spans="1:37" ht="15" thickBot="1" x14ac:dyDescent="0.4">
      <c r="A121" s="277"/>
      <c r="B121" s="277"/>
      <c r="C121" s="259"/>
      <c r="D121" s="258"/>
      <c r="E121" s="299"/>
      <c r="F121" s="258"/>
      <c r="G121" s="259"/>
      <c r="H121" s="332"/>
      <c r="I121" s="332"/>
      <c r="J121" s="258"/>
      <c r="K121" s="305"/>
      <c r="L121" s="333"/>
      <c r="M121" s="333"/>
      <c r="N121" s="333"/>
      <c r="O121" s="333"/>
      <c r="P121" s="333"/>
      <c r="Q121" s="844" t="s">
        <v>653</v>
      </c>
      <c r="R121" s="845"/>
      <c r="S121" s="845"/>
      <c r="T121" s="845"/>
      <c r="U121" s="845"/>
      <c r="V121" s="845"/>
      <c r="W121" s="845"/>
      <c r="X121" s="845"/>
      <c r="Y121" s="846"/>
      <c r="Z121" s="294"/>
      <c r="AA121" s="334"/>
      <c r="AB121" s="334"/>
      <c r="AC121" s="847"/>
      <c r="AD121" s="847"/>
      <c r="AE121" s="847"/>
      <c r="AF121" s="847"/>
      <c r="AG121" s="261"/>
      <c r="AH121" s="262"/>
      <c r="AI121" s="262"/>
      <c r="AJ121" s="263"/>
      <c r="AK121" s="4"/>
    </row>
    <row r="122" spans="1:37" x14ac:dyDescent="0.35">
      <c r="A122" s="264"/>
      <c r="B122" s="456"/>
      <c r="C122" s="254"/>
      <c r="E122" s="457"/>
      <c r="G122" s="458" t="s">
        <v>663</v>
      </c>
      <c r="H122" s="459"/>
      <c r="I122" s="459"/>
      <c r="K122" s="10" t="s">
        <v>631</v>
      </c>
      <c r="L122" s="9"/>
      <c r="M122" s="10" t="s">
        <v>631</v>
      </c>
      <c r="N122" s="9"/>
      <c r="O122" s="9" t="s">
        <v>655</v>
      </c>
      <c r="P122" s="9"/>
      <c r="Q122" s="335"/>
      <c r="R122" s="10"/>
      <c r="S122" s="10" t="s">
        <v>631</v>
      </c>
      <c r="T122" s="428"/>
      <c r="U122" s="10" t="s">
        <v>631</v>
      </c>
      <c r="V122" s="10"/>
      <c r="W122" s="10"/>
      <c r="X122" s="10"/>
      <c r="Y122" s="336"/>
      <c r="Z122" s="257"/>
      <c r="AA122" s="460"/>
      <c r="AB122" s="460"/>
      <c r="AC122" s="441"/>
      <c r="AD122" s="441"/>
      <c r="AE122" s="441"/>
      <c r="AF122" s="441"/>
      <c r="AG122" s="256"/>
      <c r="AH122" s="427"/>
      <c r="AI122" s="427"/>
      <c r="AJ122" s="266"/>
      <c r="AK122" s="4"/>
    </row>
    <row r="123" spans="1:37" x14ac:dyDescent="0.35">
      <c r="A123" s="264"/>
      <c r="B123" s="264"/>
      <c r="C123" s="411" t="s">
        <v>444</v>
      </c>
      <c r="D123" s="411"/>
      <c r="E123" s="411" t="s">
        <v>664</v>
      </c>
      <c r="F123" s="411"/>
      <c r="G123" s="411" t="s">
        <v>665</v>
      </c>
      <c r="H123" s="411"/>
      <c r="I123" s="411" t="s">
        <v>264</v>
      </c>
      <c r="J123" s="411"/>
      <c r="K123" s="411" t="s">
        <v>666</v>
      </c>
      <c r="L123" s="411"/>
      <c r="M123" s="411" t="s">
        <v>667</v>
      </c>
      <c r="N123" s="411"/>
      <c r="O123" s="411" t="s">
        <v>668</v>
      </c>
      <c r="P123" s="411"/>
      <c r="Q123" s="337" t="s">
        <v>669</v>
      </c>
      <c r="R123" s="411"/>
      <c r="S123" s="411" t="s">
        <v>670</v>
      </c>
      <c r="T123" s="411"/>
      <c r="U123" s="411" t="s">
        <v>671</v>
      </c>
      <c r="V123" s="411"/>
      <c r="W123" s="411" t="s">
        <v>672</v>
      </c>
      <c r="X123" s="411"/>
      <c r="Y123" s="316" t="s">
        <v>673</v>
      </c>
      <c r="Z123" s="411"/>
      <c r="AA123" s="411" t="s">
        <v>274</v>
      </c>
      <c r="AB123" s="411"/>
      <c r="AC123" s="411" t="s">
        <v>220</v>
      </c>
      <c r="AD123" s="411"/>
      <c r="AE123" s="411"/>
      <c r="AF123" s="401"/>
      <c r="AG123" s="265"/>
      <c r="AH123" s="435"/>
      <c r="AI123" s="435"/>
      <c r="AJ123" s="266"/>
      <c r="AK123" s="4"/>
    </row>
    <row r="124" spans="1:37" x14ac:dyDescent="0.35">
      <c r="A124" s="267"/>
      <c r="B124" s="269"/>
      <c r="C124" s="400">
        <v>0</v>
      </c>
      <c r="D124" s="400"/>
      <c r="E124" s="400">
        <v>0</v>
      </c>
      <c r="F124" s="400"/>
      <c r="G124" s="400">
        <v>0</v>
      </c>
      <c r="H124" s="400"/>
      <c r="I124" s="400">
        <v>0</v>
      </c>
      <c r="J124" s="400"/>
      <c r="K124" s="400">
        <v>0</v>
      </c>
      <c r="L124" s="400"/>
      <c r="M124" s="400">
        <v>0</v>
      </c>
      <c r="N124" s="400"/>
      <c r="O124" s="400">
        <v>0</v>
      </c>
      <c r="P124" s="400"/>
      <c r="Q124" s="338">
        <v>0</v>
      </c>
      <c r="R124" s="400"/>
      <c r="S124" s="400">
        <v>0</v>
      </c>
      <c r="T124" s="400"/>
      <c r="U124" s="400">
        <v>0</v>
      </c>
      <c r="V124" s="400"/>
      <c r="W124" s="400">
        <v>0</v>
      </c>
      <c r="X124" s="400"/>
      <c r="Y124" s="317">
        <v>0</v>
      </c>
      <c r="Z124" s="400"/>
      <c r="AA124" s="400">
        <v>0</v>
      </c>
      <c r="AB124" s="400"/>
      <c r="AC124" s="400">
        <v>0</v>
      </c>
      <c r="AD124" s="400"/>
      <c r="AE124" s="400"/>
      <c r="AF124" s="401"/>
      <c r="AG124" s="268"/>
      <c r="AH124" s="436"/>
      <c r="AI124" s="437"/>
      <c r="AJ124" s="266"/>
      <c r="AK124" s="4"/>
    </row>
    <row r="125" spans="1:37" s="254" customFormat="1" ht="15" thickBot="1" x14ac:dyDescent="0.4">
      <c r="A125" s="300">
        <v>123</v>
      </c>
      <c r="B125" s="300"/>
      <c r="C125" s="254" t="s">
        <v>789</v>
      </c>
      <c r="E125" s="254">
        <v>125</v>
      </c>
      <c r="G125" s="254">
        <v>126</v>
      </c>
      <c r="I125" s="254">
        <v>127</v>
      </c>
      <c r="K125" s="254">
        <v>128</v>
      </c>
      <c r="M125" s="254">
        <v>129</v>
      </c>
      <c r="O125" s="254">
        <v>130</v>
      </c>
      <c r="Q125" s="339">
        <v>131</v>
      </c>
      <c r="S125" s="254">
        <v>132</v>
      </c>
      <c r="U125" s="254">
        <v>133</v>
      </c>
      <c r="W125" s="254">
        <v>134</v>
      </c>
      <c r="Y125" s="318">
        <v>135</v>
      </c>
      <c r="AA125" s="254">
        <v>136</v>
      </c>
      <c r="AC125" s="254">
        <v>137</v>
      </c>
      <c r="AG125" s="301"/>
      <c r="AH125" s="446"/>
      <c r="AI125" s="447"/>
      <c r="AJ125" s="302"/>
      <c r="AK125" s="278"/>
    </row>
    <row r="126" spans="1:37" ht="15" thickBot="1" x14ac:dyDescent="0.4">
      <c r="A126" s="269"/>
      <c r="B126" s="359">
        <v>374.005</v>
      </c>
      <c r="C126" s="831"/>
      <c r="D126" s="414">
        <v>433</v>
      </c>
      <c r="E126" s="833" t="s">
        <v>235</v>
      </c>
      <c r="F126" s="414">
        <v>390</v>
      </c>
      <c r="G126" s="833" t="s">
        <v>235</v>
      </c>
      <c r="H126" s="414">
        <v>406.995</v>
      </c>
      <c r="I126" s="833" t="s">
        <v>12</v>
      </c>
      <c r="J126" s="414">
        <v>411.48200000000003</v>
      </c>
      <c r="K126" s="833" t="s">
        <v>235</v>
      </c>
      <c r="L126" s="414">
        <v>566.68100000000004</v>
      </c>
      <c r="M126" s="833"/>
      <c r="N126" s="414">
        <v>326.63200000000001</v>
      </c>
      <c r="O126" s="842" t="s">
        <v>15</v>
      </c>
      <c r="P126" s="414">
        <v>371.99700000000001</v>
      </c>
      <c r="Q126" s="833" t="s">
        <v>223</v>
      </c>
      <c r="R126" s="414">
        <v>441</v>
      </c>
      <c r="S126" s="833" t="s">
        <v>223</v>
      </c>
      <c r="T126" s="414">
        <v>445</v>
      </c>
      <c r="U126" s="833" t="s">
        <v>223</v>
      </c>
      <c r="V126" s="414">
        <v>332.73099999999999</v>
      </c>
      <c r="W126" s="833" t="s">
        <v>223</v>
      </c>
      <c r="X126" s="414">
        <v>241.999</v>
      </c>
      <c r="Y126" s="833" t="s">
        <v>223</v>
      </c>
      <c r="Z126" s="414">
        <v>473.13099999999997</v>
      </c>
      <c r="AA126" s="831"/>
      <c r="AB126" s="414">
        <v>439.99900000000002</v>
      </c>
      <c r="AC126" s="833" t="s">
        <v>12</v>
      </c>
      <c r="AD126" s="426"/>
      <c r="AE126" s="426"/>
      <c r="AF126" s="401"/>
      <c r="AG126" s="255">
        <v>4</v>
      </c>
      <c r="AH126" s="242">
        <v>0</v>
      </c>
      <c r="AI126" s="242">
        <v>1</v>
      </c>
      <c r="AJ126" s="319"/>
      <c r="AK126" s="4"/>
    </row>
    <row r="127" spans="1:37" x14ac:dyDescent="0.35">
      <c r="A127" s="269"/>
      <c r="B127" s="264"/>
      <c r="C127" s="832"/>
      <c r="D127" s="401"/>
      <c r="E127" s="834"/>
      <c r="F127" s="401"/>
      <c r="G127" s="834"/>
      <c r="H127" s="401"/>
      <c r="I127" s="834"/>
      <c r="J127" s="401"/>
      <c r="K127" s="834"/>
      <c r="L127" s="401"/>
      <c r="M127" s="834"/>
      <c r="N127" s="401"/>
      <c r="O127" s="843"/>
      <c r="P127" s="426"/>
      <c r="Q127" s="834"/>
      <c r="R127" s="401"/>
      <c r="S127" s="834"/>
      <c r="T127" s="401"/>
      <c r="U127" s="834"/>
      <c r="V127" s="401"/>
      <c r="W127" s="834"/>
      <c r="X127" s="401"/>
      <c r="Y127" s="834"/>
      <c r="Z127" s="401"/>
      <c r="AA127" s="832"/>
      <c r="AB127" s="401"/>
      <c r="AC127" s="834"/>
      <c r="AD127" s="426"/>
      <c r="AE127" s="426"/>
      <c r="AF127" s="401"/>
      <c r="AG127" s="256"/>
      <c r="AH127" s="427"/>
      <c r="AI127" s="427"/>
      <c r="AJ127" s="266"/>
      <c r="AK127" s="4"/>
    </row>
    <row r="128" spans="1:37" ht="6" customHeight="1" x14ac:dyDescent="0.35">
      <c r="A128" s="269"/>
      <c r="B128" s="264"/>
      <c r="C128" s="244">
        <v>0</v>
      </c>
      <c r="D128" s="400"/>
      <c r="E128" s="244">
        <v>0</v>
      </c>
      <c r="F128" s="400"/>
      <c r="G128" s="244">
        <v>0</v>
      </c>
      <c r="H128" s="400"/>
      <c r="I128" s="244">
        <v>0</v>
      </c>
      <c r="J128" s="400"/>
      <c r="K128" s="244">
        <v>0</v>
      </c>
      <c r="L128" s="400"/>
      <c r="M128" s="244">
        <v>0</v>
      </c>
      <c r="N128" s="400"/>
      <c r="O128" s="244">
        <v>0</v>
      </c>
      <c r="P128" s="426"/>
      <c r="Q128" s="320">
        <v>0</v>
      </c>
      <c r="R128" s="400"/>
      <c r="S128" s="244">
        <v>0</v>
      </c>
      <c r="T128" s="400"/>
      <c r="U128" s="244">
        <v>0</v>
      </c>
      <c r="V128" s="400"/>
      <c r="W128" s="244">
        <v>0</v>
      </c>
      <c r="X128" s="400"/>
      <c r="Y128" s="321">
        <v>0</v>
      </c>
      <c r="Z128" s="400"/>
      <c r="AA128" s="244">
        <v>0</v>
      </c>
      <c r="AB128" s="418"/>
      <c r="AC128" s="244">
        <v>0</v>
      </c>
      <c r="AD128" s="426"/>
      <c r="AE128" s="426"/>
      <c r="AF128" s="401"/>
      <c r="AG128" s="256"/>
      <c r="AH128" s="427"/>
      <c r="AI128" s="427"/>
      <c r="AJ128" s="266"/>
      <c r="AK128" s="4"/>
    </row>
    <row r="129" spans="1:37" ht="15" thickBot="1" x14ac:dyDescent="0.4">
      <c r="A129" s="300"/>
      <c r="B129" s="456"/>
      <c r="C129" s="411" t="s">
        <v>77</v>
      </c>
      <c r="D129" s="401"/>
      <c r="E129" s="411" t="s">
        <v>65</v>
      </c>
      <c r="F129" s="401"/>
      <c r="G129" s="411" t="s">
        <v>150</v>
      </c>
      <c r="H129" s="401"/>
      <c r="I129" s="411" t="s">
        <v>77</v>
      </c>
      <c r="J129" s="401"/>
      <c r="K129" s="411" t="s">
        <v>640</v>
      </c>
      <c r="L129" s="401"/>
      <c r="M129" s="411" t="s">
        <v>674</v>
      </c>
      <c r="N129" s="401"/>
      <c r="O129" s="411" t="s">
        <v>206</v>
      </c>
      <c r="P129" s="411"/>
      <c r="Q129" s="340" t="s">
        <v>79</v>
      </c>
      <c r="R129" s="249"/>
      <c r="S129" s="330" t="s">
        <v>659</v>
      </c>
      <c r="T129" s="249"/>
      <c r="U129" s="330" t="s">
        <v>77</v>
      </c>
      <c r="V129" s="249"/>
      <c r="W129" s="330" t="s">
        <v>126</v>
      </c>
      <c r="X129" s="249"/>
      <c r="Y129" s="323" t="s">
        <v>206</v>
      </c>
      <c r="Z129" s="401"/>
      <c r="AA129" s="411" t="s">
        <v>275</v>
      </c>
      <c r="AB129" s="401"/>
      <c r="AC129" s="411" t="s">
        <v>77</v>
      </c>
      <c r="AD129" s="411"/>
      <c r="AE129" s="411"/>
      <c r="AF129" s="254"/>
      <c r="AG129" s="280"/>
      <c r="AH129" s="442"/>
      <c r="AI129" s="442"/>
      <c r="AJ129" s="302"/>
      <c r="AK129" s="4"/>
    </row>
    <row r="130" spans="1:37" s="257" customFormat="1" x14ac:dyDescent="0.35">
      <c r="A130" s="267"/>
      <c r="B130" s="267"/>
      <c r="C130" s="429"/>
      <c r="D130" s="428"/>
      <c r="E130" s="428"/>
      <c r="F130" s="402"/>
      <c r="G130" s="431"/>
      <c r="H130" s="402"/>
      <c r="I130" s="429" t="s">
        <v>74</v>
      </c>
      <c r="J130" s="402"/>
      <c r="K130" s="431"/>
      <c r="L130" s="402"/>
      <c r="M130" s="431" t="s">
        <v>634</v>
      </c>
      <c r="N130" s="402"/>
      <c r="O130" s="431" t="s">
        <v>634</v>
      </c>
      <c r="P130" s="431"/>
      <c r="Q130" s="449"/>
      <c r="R130" s="402"/>
      <c r="S130" s="431"/>
      <c r="T130" s="402"/>
      <c r="U130" s="431" t="s">
        <v>634</v>
      </c>
      <c r="V130" s="402"/>
      <c r="W130" s="10"/>
      <c r="X130" s="402"/>
      <c r="Y130" s="431"/>
      <c r="Z130" s="402"/>
      <c r="AA130" s="429" t="s">
        <v>74</v>
      </c>
      <c r="AB130" s="402"/>
      <c r="AC130" s="429" t="s">
        <v>74</v>
      </c>
      <c r="AD130" s="429"/>
      <c r="AE130" s="429"/>
      <c r="AF130" s="402"/>
      <c r="AG130" s="256"/>
      <c r="AH130" s="427"/>
      <c r="AI130" s="427"/>
      <c r="AJ130" s="270"/>
      <c r="AK130" s="10"/>
    </row>
    <row r="131" spans="1:37" s="257" customFormat="1" ht="15" thickBot="1" x14ac:dyDescent="0.4">
      <c r="A131" s="267"/>
      <c r="B131" s="267"/>
      <c r="C131" s="428"/>
      <c r="D131" s="428"/>
      <c r="E131" s="428"/>
      <c r="F131" s="402"/>
      <c r="G131" s="431"/>
      <c r="H131" s="402"/>
      <c r="I131" s="429"/>
      <c r="J131" s="402"/>
      <c r="K131" s="431"/>
      <c r="L131" s="402"/>
      <c r="M131" s="431"/>
      <c r="N131" s="402"/>
      <c r="O131" s="431"/>
      <c r="P131" s="431"/>
      <c r="Q131" s="449"/>
      <c r="R131" s="402"/>
      <c r="S131" s="431"/>
      <c r="T131" s="402"/>
      <c r="U131" s="431"/>
      <c r="V131" s="402"/>
      <c r="W131" s="10"/>
      <c r="X131" s="402"/>
      <c r="Y131" s="431"/>
      <c r="Z131" s="402"/>
      <c r="AA131" s="429"/>
      <c r="AB131" s="402"/>
      <c r="AC131" s="429"/>
      <c r="AD131" s="429"/>
      <c r="AE131" s="429"/>
      <c r="AF131" s="402"/>
      <c r="AG131" s="256"/>
      <c r="AH131" s="427"/>
      <c r="AI131" s="427"/>
      <c r="AJ131" s="270"/>
      <c r="AK131" s="10"/>
    </row>
    <row r="132" spans="1:37" s="257" customFormat="1" ht="15" thickBot="1" x14ac:dyDescent="0.4">
      <c r="A132" s="287"/>
      <c r="B132" s="826" t="s">
        <v>625</v>
      </c>
      <c r="C132" s="827"/>
      <c r="D132" s="827"/>
      <c r="E132" s="827"/>
      <c r="F132" s="827"/>
      <c r="G132" s="827"/>
      <c r="H132" s="827"/>
      <c r="I132" s="827"/>
      <c r="J132" s="827"/>
      <c r="K132" s="827"/>
      <c r="L132" s="827"/>
      <c r="M132" s="827"/>
      <c r="N132" s="827"/>
      <c r="O132" s="827"/>
      <c r="P132" s="827"/>
      <c r="Q132" s="827"/>
      <c r="R132" s="827"/>
      <c r="S132" s="827"/>
      <c r="T132" s="827"/>
      <c r="U132" s="827"/>
      <c r="V132" s="827"/>
      <c r="W132" s="827"/>
      <c r="X132" s="827"/>
      <c r="Y132" s="827"/>
      <c r="Z132" s="827"/>
      <c r="AA132" s="827"/>
      <c r="AB132" s="827"/>
      <c r="AC132" s="828"/>
      <c r="AD132" s="282"/>
      <c r="AE132" s="282"/>
      <c r="AF132" s="273"/>
      <c r="AG132" s="274"/>
      <c r="AH132" s="275"/>
      <c r="AI132" s="275"/>
      <c r="AJ132" s="276"/>
      <c r="AK132" s="10"/>
    </row>
    <row r="133" spans="1:37" s="257" customFormat="1" ht="15" thickBot="1" x14ac:dyDescent="0.4">
      <c r="A133" s="304"/>
      <c r="B133" s="304"/>
      <c r="C133" s="341"/>
      <c r="D133" s="341"/>
      <c r="E133" s="341"/>
      <c r="F133" s="294"/>
      <c r="G133" s="848" t="s">
        <v>653</v>
      </c>
      <c r="H133" s="849"/>
      <c r="I133" s="849"/>
      <c r="J133" s="849"/>
      <c r="K133" s="850"/>
      <c r="L133" s="294"/>
      <c r="M133" s="292"/>
      <c r="N133" s="294"/>
      <c r="O133" s="292"/>
      <c r="P133" s="292"/>
      <c r="Q133" s="307"/>
      <c r="R133" s="294"/>
      <c r="S133" s="292"/>
      <c r="T133" s="294"/>
      <c r="U133" s="292"/>
      <c r="V133" s="294"/>
      <c r="W133" s="851" t="s">
        <v>653</v>
      </c>
      <c r="X133" s="852"/>
      <c r="Y133" s="853"/>
      <c r="Z133" s="294"/>
      <c r="AA133" s="292"/>
      <c r="AB133" s="294"/>
      <c r="AC133" s="306"/>
      <c r="AD133" s="306"/>
      <c r="AE133" s="306"/>
      <c r="AF133" s="294"/>
      <c r="AG133" s="261"/>
      <c r="AH133" s="262"/>
      <c r="AI133" s="262"/>
      <c r="AJ133" s="312"/>
      <c r="AK133" s="10"/>
    </row>
    <row r="134" spans="1:37" x14ac:dyDescent="0.35">
      <c r="A134" s="279"/>
      <c r="B134" s="279"/>
      <c r="C134" s="451"/>
      <c r="D134" s="451" t="s">
        <v>641</v>
      </c>
      <c r="E134" s="451"/>
      <c r="G134" s="342" t="s">
        <v>631</v>
      </c>
      <c r="H134" s="257"/>
      <c r="I134" s="9" t="s">
        <v>655</v>
      </c>
      <c r="J134" s="257"/>
      <c r="K134" s="314" t="s">
        <v>675</v>
      </c>
      <c r="L134" s="451"/>
      <c r="M134" s="10"/>
      <c r="O134" s="254"/>
      <c r="P134" s="254"/>
      <c r="Q134" s="455"/>
      <c r="R134" s="9"/>
      <c r="S134" s="9"/>
      <c r="U134" s="254"/>
      <c r="V134" s="461" t="s">
        <v>638</v>
      </c>
      <c r="W134" s="313" t="s">
        <v>631</v>
      </c>
      <c r="X134" s="460"/>
      <c r="Y134" s="343"/>
      <c r="Z134" s="460"/>
      <c r="AA134" s="460"/>
      <c r="AB134" s="460"/>
      <c r="AC134" s="460"/>
      <c r="AD134" s="460"/>
      <c r="AE134" s="460"/>
      <c r="AG134" s="280"/>
      <c r="AH134" s="442"/>
      <c r="AI134" s="442"/>
      <c r="AJ134" s="302"/>
      <c r="AK134" s="4"/>
    </row>
    <row r="135" spans="1:37" x14ac:dyDescent="0.35">
      <c r="A135" s="264"/>
      <c r="B135" s="264"/>
      <c r="C135" s="411" t="s">
        <v>479</v>
      </c>
      <c r="D135" s="411"/>
      <c r="E135" s="411" t="s">
        <v>486</v>
      </c>
      <c r="F135" s="411"/>
      <c r="G135" s="315" t="s">
        <v>676</v>
      </c>
      <c r="H135" s="411"/>
      <c r="I135" s="411" t="s">
        <v>677</v>
      </c>
      <c r="J135" s="411"/>
      <c r="K135" s="316" t="s">
        <v>678</v>
      </c>
      <c r="L135" s="411"/>
      <c r="M135" s="411" t="s">
        <v>286</v>
      </c>
      <c r="N135" s="411"/>
      <c r="O135" s="411" t="s">
        <v>218</v>
      </c>
      <c r="P135" s="411"/>
      <c r="Q135" s="420" t="s">
        <v>370</v>
      </c>
      <c r="R135" s="411"/>
      <c r="S135" s="411" t="s">
        <v>205</v>
      </c>
      <c r="T135" s="411"/>
      <c r="U135" s="411" t="s">
        <v>544</v>
      </c>
      <c r="V135" s="411"/>
      <c r="W135" s="315" t="s">
        <v>679</v>
      </c>
      <c r="X135" s="411"/>
      <c r="Y135" s="316" t="s">
        <v>680</v>
      </c>
      <c r="Z135" s="411"/>
      <c r="AA135" s="411" t="s">
        <v>398</v>
      </c>
      <c r="AB135" s="411"/>
      <c r="AC135" s="411" t="s">
        <v>177</v>
      </c>
      <c r="AD135" s="411"/>
      <c r="AE135" s="411"/>
      <c r="AF135" s="401"/>
      <c r="AG135" s="265"/>
      <c r="AH135" s="435"/>
      <c r="AI135" s="435"/>
      <c r="AJ135" s="266"/>
      <c r="AK135" s="4"/>
    </row>
    <row r="136" spans="1:37" x14ac:dyDescent="0.35">
      <c r="A136" s="267"/>
      <c r="B136" s="269" t="s">
        <v>681</v>
      </c>
      <c r="C136" s="400">
        <v>0</v>
      </c>
      <c r="D136" s="400"/>
      <c r="E136" s="400">
        <v>0</v>
      </c>
      <c r="F136" s="400"/>
      <c r="G136" s="269">
        <v>0</v>
      </c>
      <c r="H136" s="400"/>
      <c r="I136" s="400">
        <v>0</v>
      </c>
      <c r="J136" s="400"/>
      <c r="K136" s="317">
        <v>0</v>
      </c>
      <c r="L136" s="400"/>
      <c r="M136" s="400">
        <v>0</v>
      </c>
      <c r="N136" s="400"/>
      <c r="O136" s="400">
        <v>0</v>
      </c>
      <c r="P136" s="400"/>
      <c r="Q136" s="422">
        <v>0</v>
      </c>
      <c r="R136" s="400"/>
      <c r="S136" s="400">
        <v>0</v>
      </c>
      <c r="T136" s="400"/>
      <c r="U136" s="400">
        <v>0</v>
      </c>
      <c r="V136" s="400"/>
      <c r="W136" s="269">
        <v>0</v>
      </c>
      <c r="X136" s="400"/>
      <c r="Y136" s="317">
        <v>0</v>
      </c>
      <c r="Z136" s="400"/>
      <c r="AA136" s="400">
        <v>0</v>
      </c>
      <c r="AB136" s="400"/>
      <c r="AC136" s="400">
        <v>0</v>
      </c>
      <c r="AD136" s="400"/>
      <c r="AE136" s="400"/>
      <c r="AF136" s="401"/>
      <c r="AG136" s="268"/>
      <c r="AH136" s="436"/>
      <c r="AI136" s="437"/>
      <c r="AJ136" s="266"/>
      <c r="AK136" s="4"/>
    </row>
    <row r="137" spans="1:37" s="254" customFormat="1" ht="15" thickBot="1" x14ac:dyDescent="0.4">
      <c r="A137" s="300">
        <v>137</v>
      </c>
      <c r="B137" s="300"/>
      <c r="C137" s="254">
        <v>138</v>
      </c>
      <c r="E137" s="254">
        <v>139</v>
      </c>
      <c r="G137" s="300">
        <v>140</v>
      </c>
      <c r="I137" s="254">
        <v>141</v>
      </c>
      <c r="K137" s="318">
        <v>142</v>
      </c>
      <c r="M137" s="254">
        <v>143</v>
      </c>
      <c r="O137" s="254">
        <v>144</v>
      </c>
      <c r="Q137" s="445" t="s">
        <v>789</v>
      </c>
      <c r="S137" s="254">
        <v>146</v>
      </c>
      <c r="U137" s="254">
        <v>147</v>
      </c>
      <c r="W137" s="300">
        <v>148</v>
      </c>
      <c r="Y137" s="318">
        <v>149</v>
      </c>
      <c r="AA137" s="254" t="s">
        <v>789</v>
      </c>
      <c r="AC137" s="254">
        <v>151</v>
      </c>
      <c r="AG137" s="301"/>
      <c r="AH137" s="446"/>
      <c r="AI137" s="447"/>
      <c r="AJ137" s="302"/>
      <c r="AK137" s="278"/>
    </row>
    <row r="138" spans="1:37" ht="15" thickBot="1" x14ac:dyDescent="0.4">
      <c r="A138" s="269"/>
      <c r="B138" s="359">
        <v>398.255</v>
      </c>
      <c r="C138" s="831"/>
      <c r="D138" s="414">
        <v>211.13499999999999</v>
      </c>
      <c r="E138" s="831"/>
      <c r="F138" s="414">
        <v>224</v>
      </c>
      <c r="G138" s="833" t="s">
        <v>223</v>
      </c>
      <c r="H138" s="414">
        <v>293.49299999999999</v>
      </c>
      <c r="I138" s="833" t="s">
        <v>223</v>
      </c>
      <c r="J138" s="414">
        <v>332.85599999999999</v>
      </c>
      <c r="K138" s="833" t="s">
        <v>223</v>
      </c>
      <c r="L138" s="414">
        <v>412.34500000000003</v>
      </c>
      <c r="M138" s="831"/>
      <c r="N138" s="414">
        <v>429.00299999999999</v>
      </c>
      <c r="O138" s="833" t="s">
        <v>12</v>
      </c>
      <c r="P138" s="414">
        <v>389</v>
      </c>
      <c r="Q138" s="831"/>
      <c r="R138" s="414">
        <v>418</v>
      </c>
      <c r="S138" s="833" t="s">
        <v>12</v>
      </c>
      <c r="T138" s="414">
        <v>365.834</v>
      </c>
      <c r="U138" s="831"/>
      <c r="V138" s="414">
        <v>236.06100000000001</v>
      </c>
      <c r="W138" s="833" t="s">
        <v>223</v>
      </c>
      <c r="X138" s="414">
        <v>424.99799999999999</v>
      </c>
      <c r="Y138" s="833" t="s">
        <v>223</v>
      </c>
      <c r="Z138" s="414">
        <v>413.45</v>
      </c>
      <c r="AA138" s="831"/>
      <c r="AB138" s="414">
        <v>458</v>
      </c>
      <c r="AC138" s="833" t="s">
        <v>12</v>
      </c>
      <c r="AD138" s="426"/>
      <c r="AE138" s="426"/>
      <c r="AF138" s="401"/>
      <c r="AG138" s="255">
        <v>9</v>
      </c>
      <c r="AH138" s="242">
        <v>1</v>
      </c>
      <c r="AI138" s="242">
        <v>4</v>
      </c>
      <c r="AJ138" s="319"/>
      <c r="AK138" s="4"/>
    </row>
    <row r="139" spans="1:37" x14ac:dyDescent="0.35">
      <c r="A139" s="269"/>
      <c r="B139" s="264"/>
      <c r="C139" s="832"/>
      <c r="D139" s="401"/>
      <c r="E139" s="832"/>
      <c r="F139" s="401"/>
      <c r="G139" s="834"/>
      <c r="H139" s="401"/>
      <c r="I139" s="834"/>
      <c r="J139" s="401"/>
      <c r="K139" s="834"/>
      <c r="L139" s="401"/>
      <c r="M139" s="832"/>
      <c r="N139" s="401"/>
      <c r="O139" s="834"/>
      <c r="P139" s="426"/>
      <c r="Q139" s="832"/>
      <c r="R139" s="401"/>
      <c r="S139" s="834"/>
      <c r="T139" s="401"/>
      <c r="U139" s="832"/>
      <c r="V139" s="401"/>
      <c r="W139" s="834"/>
      <c r="X139" s="401"/>
      <c r="Y139" s="834"/>
      <c r="Z139" s="401"/>
      <c r="AA139" s="832"/>
      <c r="AB139" s="401"/>
      <c r="AC139" s="834"/>
      <c r="AD139" s="426"/>
      <c r="AE139" s="426"/>
      <c r="AF139" s="401"/>
      <c r="AG139" s="256"/>
      <c r="AH139" s="427"/>
      <c r="AI139" s="427"/>
      <c r="AJ139" s="266"/>
      <c r="AK139" s="4"/>
    </row>
    <row r="140" spans="1:37" ht="6" customHeight="1" x14ac:dyDescent="0.35">
      <c r="A140" s="269"/>
      <c r="B140" s="264"/>
      <c r="C140" s="244">
        <v>0</v>
      </c>
      <c r="D140" s="400"/>
      <c r="E140" s="244">
        <v>0</v>
      </c>
      <c r="F140" s="400"/>
      <c r="G140" s="320">
        <v>0</v>
      </c>
      <c r="H140" s="400"/>
      <c r="I140" s="244">
        <v>0</v>
      </c>
      <c r="J140" s="400"/>
      <c r="K140" s="321">
        <v>0</v>
      </c>
      <c r="L140" s="400"/>
      <c r="M140" s="244">
        <v>0</v>
      </c>
      <c r="N140" s="400"/>
      <c r="O140" s="244" t="s">
        <v>12</v>
      </c>
      <c r="P140" s="426"/>
      <c r="Q140" s="244">
        <v>0</v>
      </c>
      <c r="R140" s="400"/>
      <c r="S140" s="244">
        <v>0</v>
      </c>
      <c r="T140" s="400"/>
      <c r="U140" s="244">
        <v>0</v>
      </c>
      <c r="V140" s="400"/>
      <c r="W140" s="320">
        <v>0</v>
      </c>
      <c r="X140" s="400"/>
      <c r="Y140" s="321">
        <v>0</v>
      </c>
      <c r="Z140" s="400"/>
      <c r="AA140" s="244">
        <v>0</v>
      </c>
      <c r="AB140" s="418"/>
      <c r="AC140" s="244">
        <v>0</v>
      </c>
      <c r="AD140" s="426"/>
      <c r="AE140" s="426"/>
      <c r="AF140" s="401"/>
      <c r="AG140" s="256"/>
      <c r="AH140" s="427"/>
      <c r="AI140" s="427"/>
      <c r="AJ140" s="266"/>
      <c r="AK140" s="4"/>
    </row>
    <row r="141" spans="1:37" ht="15" thickBot="1" x14ac:dyDescent="0.4">
      <c r="A141" s="300"/>
      <c r="B141" s="300"/>
      <c r="C141" s="411" t="s">
        <v>181</v>
      </c>
      <c r="D141" s="401"/>
      <c r="E141" s="411" t="s">
        <v>231</v>
      </c>
      <c r="F141" s="401"/>
      <c r="G141" s="322" t="s">
        <v>79</v>
      </c>
      <c r="H141" s="249"/>
      <c r="I141" s="330" t="s">
        <v>181</v>
      </c>
      <c r="J141" s="249"/>
      <c r="K141" s="323" t="s">
        <v>132</v>
      </c>
      <c r="L141" s="401"/>
      <c r="M141" s="411" t="s">
        <v>287</v>
      </c>
      <c r="N141" s="401"/>
      <c r="O141" s="411" t="s">
        <v>65</v>
      </c>
      <c r="P141" s="411"/>
      <c r="Q141" s="420" t="s">
        <v>77</v>
      </c>
      <c r="R141" s="401"/>
      <c r="S141" s="411" t="s">
        <v>206</v>
      </c>
      <c r="T141" s="401"/>
      <c r="U141" s="411" t="s">
        <v>200</v>
      </c>
      <c r="V141" s="401"/>
      <c r="W141" s="344" t="s">
        <v>200</v>
      </c>
      <c r="X141" s="249"/>
      <c r="Y141" s="323" t="s">
        <v>57</v>
      </c>
      <c r="Z141" s="401"/>
      <c r="AA141" s="411" t="s">
        <v>399</v>
      </c>
      <c r="AB141" s="401"/>
      <c r="AC141" s="411" t="s">
        <v>57</v>
      </c>
      <c r="AD141" s="411"/>
      <c r="AE141" s="411"/>
      <c r="AG141" s="280"/>
      <c r="AH141" s="442"/>
      <c r="AI141" s="442"/>
      <c r="AJ141" s="302"/>
      <c r="AK141" s="4"/>
    </row>
    <row r="142" spans="1:37" s="257" customFormat="1" x14ac:dyDescent="0.35">
      <c r="A142" s="271"/>
      <c r="B142" s="271"/>
      <c r="C142" s="429"/>
      <c r="E142" s="429"/>
      <c r="G142" s="429" t="s">
        <v>634</v>
      </c>
      <c r="I142" s="429" t="s">
        <v>634</v>
      </c>
      <c r="K142" s="429" t="s">
        <v>634</v>
      </c>
      <c r="M142" s="10" t="s">
        <v>91</v>
      </c>
      <c r="N142" s="9"/>
      <c r="O142" s="429" t="s">
        <v>58</v>
      </c>
      <c r="P142" s="429"/>
      <c r="Q142" s="455"/>
      <c r="R142" s="9"/>
      <c r="S142" s="429" t="s">
        <v>91</v>
      </c>
      <c r="T142" s="9"/>
      <c r="U142" s="9"/>
      <c r="V142" s="9"/>
      <c r="W142" s="9" t="s">
        <v>634</v>
      </c>
      <c r="X142" s="9"/>
      <c r="Y142" s="9"/>
      <c r="Z142" s="9"/>
      <c r="AA142" s="9"/>
      <c r="AC142" s="429" t="s">
        <v>91</v>
      </c>
      <c r="AD142" s="429"/>
      <c r="AE142" s="429"/>
      <c r="AG142" s="280"/>
      <c r="AH142" s="442"/>
      <c r="AI142" s="442"/>
      <c r="AJ142" s="281"/>
      <c r="AK142" s="10"/>
    </row>
    <row r="143" spans="1:37" s="257" customFormat="1" ht="15" thickBot="1" x14ac:dyDescent="0.4">
      <c r="A143" s="271"/>
      <c r="B143" s="271"/>
      <c r="C143" s="429"/>
      <c r="E143" s="429"/>
      <c r="G143" s="429"/>
      <c r="I143" s="429"/>
      <c r="K143" s="429"/>
      <c r="M143" s="10"/>
      <c r="N143" s="9"/>
      <c r="O143" s="429"/>
      <c r="P143" s="429"/>
      <c r="Q143" s="430"/>
      <c r="R143" s="9"/>
      <c r="S143" s="429"/>
      <c r="T143" s="9"/>
      <c r="U143" s="9"/>
      <c r="V143" s="9"/>
      <c r="W143" s="9"/>
      <c r="X143" s="9"/>
      <c r="Y143" s="9"/>
      <c r="Z143" s="9"/>
      <c r="AA143" s="10"/>
      <c r="AC143" s="429"/>
      <c r="AD143" s="429"/>
      <c r="AE143" s="429"/>
      <c r="AG143" s="280"/>
      <c r="AH143" s="442"/>
      <c r="AI143" s="442"/>
      <c r="AJ143" s="281"/>
      <c r="AK143" s="10"/>
    </row>
    <row r="144" spans="1:37" s="257" customFormat="1" ht="15" thickBot="1" x14ac:dyDescent="0.4">
      <c r="A144" s="272"/>
      <c r="B144" s="826" t="s">
        <v>625</v>
      </c>
      <c r="C144" s="827"/>
      <c r="D144" s="827"/>
      <c r="E144" s="827"/>
      <c r="F144" s="827"/>
      <c r="G144" s="827"/>
      <c r="H144" s="827"/>
      <c r="I144" s="827"/>
      <c r="J144" s="827"/>
      <c r="K144" s="827"/>
      <c r="L144" s="827"/>
      <c r="M144" s="827"/>
      <c r="N144" s="827"/>
      <c r="O144" s="827"/>
      <c r="P144" s="827"/>
      <c r="Q144" s="827"/>
      <c r="R144" s="827"/>
      <c r="S144" s="827"/>
      <c r="T144" s="827"/>
      <c r="U144" s="827"/>
      <c r="V144" s="827"/>
      <c r="W144" s="827"/>
      <c r="X144" s="827"/>
      <c r="Y144" s="827"/>
      <c r="Z144" s="827"/>
      <c r="AA144" s="827"/>
      <c r="AB144" s="827"/>
      <c r="AC144" s="828"/>
      <c r="AD144" s="282"/>
      <c r="AE144" s="282"/>
      <c r="AF144" s="303"/>
      <c r="AG144" s="345"/>
      <c r="AH144" s="346"/>
      <c r="AI144" s="346"/>
      <c r="AJ144" s="347"/>
      <c r="AK144" s="10"/>
    </row>
    <row r="145" spans="1:37" s="257" customFormat="1" ht="15" thickBot="1" x14ac:dyDescent="0.4">
      <c r="A145" s="348"/>
      <c r="B145" s="348"/>
      <c r="C145" s="306"/>
      <c r="D145" s="311"/>
      <c r="E145" s="306"/>
      <c r="F145" s="311"/>
      <c r="G145" s="306"/>
      <c r="H145" s="311"/>
      <c r="I145" s="306"/>
      <c r="J145" s="311"/>
      <c r="K145" s="306"/>
      <c r="L145" s="311"/>
      <c r="M145" s="333"/>
      <c r="N145" s="333"/>
      <c r="O145" s="306"/>
      <c r="P145" s="306"/>
      <c r="Q145" s="349"/>
      <c r="R145" s="333"/>
      <c r="S145" s="306"/>
      <c r="T145" s="333"/>
      <c r="U145" s="350"/>
      <c r="V145" s="333"/>
      <c r="W145" s="848" t="s">
        <v>653</v>
      </c>
      <c r="X145" s="849"/>
      <c r="Y145" s="849"/>
      <c r="Z145" s="849"/>
      <c r="AA145" s="850"/>
      <c r="AB145" s="854" t="s">
        <v>682</v>
      </c>
      <c r="AC145" s="855"/>
      <c r="AD145" s="351"/>
      <c r="AE145" s="351"/>
      <c r="AF145" s="294"/>
      <c r="AG145" s="352"/>
      <c r="AH145" s="353"/>
      <c r="AI145" s="353"/>
      <c r="AJ145" s="354"/>
      <c r="AK145" s="10"/>
    </row>
    <row r="146" spans="1:37" x14ac:dyDescent="0.35">
      <c r="A146" s="264"/>
      <c r="B146" s="264"/>
      <c r="C146" s="400"/>
      <c r="D146" s="401"/>
      <c r="E146" s="400"/>
      <c r="F146" s="401"/>
      <c r="G146" s="400"/>
      <c r="H146" s="411"/>
      <c r="I146" s="400"/>
      <c r="J146" s="401"/>
      <c r="K146" s="418"/>
      <c r="L146" s="401"/>
      <c r="M146" s="400"/>
      <c r="N146" s="401"/>
      <c r="O146" s="400"/>
      <c r="P146" s="400"/>
      <c r="Q146" s="419"/>
      <c r="R146" s="401"/>
      <c r="S146" s="453"/>
      <c r="T146" s="453"/>
      <c r="U146" s="432" t="s">
        <v>655</v>
      </c>
      <c r="W146" s="313" t="s">
        <v>631</v>
      </c>
      <c r="X146" s="324"/>
      <c r="Y146" s="324"/>
      <c r="Z146" s="324"/>
      <c r="AA146" s="314" t="s">
        <v>655</v>
      </c>
      <c r="AB146" s="324"/>
      <c r="AC146" s="355"/>
      <c r="AF146" s="401"/>
      <c r="AG146" s="256"/>
      <c r="AH146" s="427"/>
      <c r="AI146" s="427"/>
      <c r="AJ146" s="266"/>
      <c r="AK146" s="4"/>
    </row>
    <row r="147" spans="1:37" x14ac:dyDescent="0.35">
      <c r="A147" s="264"/>
      <c r="B147" s="264"/>
      <c r="C147" s="411" t="s">
        <v>408</v>
      </c>
      <c r="D147" s="411"/>
      <c r="E147" s="411" t="s">
        <v>161</v>
      </c>
      <c r="F147" s="411"/>
      <c r="G147" s="411" t="s">
        <v>157</v>
      </c>
      <c r="H147" s="411"/>
      <c r="I147" s="411" t="s">
        <v>419</v>
      </c>
      <c r="J147" s="411"/>
      <c r="K147" s="411" t="s">
        <v>158</v>
      </c>
      <c r="L147" s="411"/>
      <c r="M147" s="411" t="s">
        <v>162</v>
      </c>
      <c r="N147" s="411"/>
      <c r="O147" s="411" t="s">
        <v>196</v>
      </c>
      <c r="P147" s="411"/>
      <c r="Q147" s="420" t="s">
        <v>234</v>
      </c>
      <c r="R147" s="411"/>
      <c r="S147" s="411" t="s">
        <v>237</v>
      </c>
      <c r="T147" s="411"/>
      <c r="U147" s="411" t="s">
        <v>683</v>
      </c>
      <c r="V147" s="411"/>
      <c r="W147" s="315" t="s">
        <v>684</v>
      </c>
      <c r="X147" s="411"/>
      <c r="Y147" s="411" t="s">
        <v>685</v>
      </c>
      <c r="Z147" s="411"/>
      <c r="AA147" s="316" t="s">
        <v>686</v>
      </c>
      <c r="AB147" s="411"/>
      <c r="AC147" s="316" t="s">
        <v>687</v>
      </c>
      <c r="AD147" s="411"/>
      <c r="AE147" s="411"/>
      <c r="AF147" s="401"/>
      <c r="AG147" s="265"/>
      <c r="AH147" s="435"/>
      <c r="AI147" s="435"/>
      <c r="AJ147" s="266"/>
      <c r="AK147" s="4"/>
    </row>
    <row r="148" spans="1:37" x14ac:dyDescent="0.35">
      <c r="A148" s="267"/>
      <c r="B148" s="269"/>
      <c r="C148" s="400">
        <v>0</v>
      </c>
      <c r="D148" s="400"/>
      <c r="E148" s="400">
        <v>0</v>
      </c>
      <c r="F148" s="400"/>
      <c r="G148" s="400">
        <v>0</v>
      </c>
      <c r="H148" s="400"/>
      <c r="I148" s="400">
        <v>0</v>
      </c>
      <c r="J148" s="400"/>
      <c r="K148" s="400">
        <v>0</v>
      </c>
      <c r="L148" s="400"/>
      <c r="M148" s="400">
        <v>0</v>
      </c>
      <c r="N148" s="400"/>
      <c r="O148" s="400">
        <v>0</v>
      </c>
      <c r="P148" s="400"/>
      <c r="Q148" s="422">
        <v>0</v>
      </c>
      <c r="R148" s="400"/>
      <c r="S148" s="400">
        <v>0</v>
      </c>
      <c r="T148" s="400"/>
      <c r="U148" s="400">
        <v>0</v>
      </c>
      <c r="V148" s="400"/>
      <c r="W148" s="269">
        <v>0</v>
      </c>
      <c r="X148" s="400"/>
      <c r="Y148" s="400">
        <v>0</v>
      </c>
      <c r="Z148" s="400"/>
      <c r="AA148" s="317">
        <v>0</v>
      </c>
      <c r="AB148" s="400"/>
      <c r="AC148" s="317">
        <v>0</v>
      </c>
      <c r="AD148" s="400"/>
      <c r="AE148" s="400"/>
      <c r="AF148" s="401"/>
      <c r="AG148" s="268"/>
      <c r="AH148" s="436"/>
      <c r="AI148" s="437"/>
      <c r="AJ148" s="266"/>
      <c r="AK148" s="4"/>
    </row>
    <row r="149" spans="1:37" s="254" customFormat="1" ht="15" thickBot="1" x14ac:dyDescent="0.4">
      <c r="A149" s="300">
        <v>151</v>
      </c>
      <c r="B149" s="300"/>
      <c r="C149" s="254">
        <v>152</v>
      </c>
      <c r="E149" s="254">
        <v>153</v>
      </c>
      <c r="G149" s="254">
        <v>154</v>
      </c>
      <c r="I149" s="254">
        <v>155</v>
      </c>
      <c r="K149" s="254">
        <v>156</v>
      </c>
      <c r="M149" s="254">
        <v>157</v>
      </c>
      <c r="O149" s="254">
        <v>158</v>
      </c>
      <c r="Q149" s="445">
        <v>159</v>
      </c>
      <c r="S149" s="254">
        <v>160</v>
      </c>
      <c r="U149" s="254">
        <v>161</v>
      </c>
      <c r="W149" s="300">
        <v>162</v>
      </c>
      <c r="Y149" s="254">
        <v>163</v>
      </c>
      <c r="AA149" s="318">
        <v>164</v>
      </c>
      <c r="AC149" s="318">
        <v>165</v>
      </c>
      <c r="AG149" s="301"/>
      <c r="AH149" s="446"/>
      <c r="AI149" s="447"/>
      <c r="AJ149" s="302"/>
      <c r="AK149" s="278"/>
    </row>
    <row r="150" spans="1:37" ht="15" thickBot="1" x14ac:dyDescent="0.4">
      <c r="A150" s="269"/>
      <c r="B150" s="359">
        <v>378.05200000000002</v>
      </c>
      <c r="C150" s="831"/>
      <c r="D150" s="414">
        <v>319</v>
      </c>
      <c r="E150" s="833" t="s">
        <v>12</v>
      </c>
      <c r="F150" s="414">
        <v>365</v>
      </c>
      <c r="G150" s="833" t="s">
        <v>12</v>
      </c>
      <c r="H150" s="414">
        <v>441</v>
      </c>
      <c r="I150" s="831"/>
      <c r="J150" s="414">
        <v>394</v>
      </c>
      <c r="K150" s="833" t="s">
        <v>12</v>
      </c>
      <c r="L150" s="414">
        <v>314</v>
      </c>
      <c r="M150" s="833" t="s">
        <v>12</v>
      </c>
      <c r="N150" s="414">
        <v>473.22</v>
      </c>
      <c r="O150" s="833" t="s">
        <v>12</v>
      </c>
      <c r="P150" s="414">
        <v>337</v>
      </c>
      <c r="Q150" s="831"/>
      <c r="R150" s="414">
        <v>337.57400000000001</v>
      </c>
      <c r="S150" s="833" t="s">
        <v>12</v>
      </c>
      <c r="T150" s="414">
        <v>402.80799999999999</v>
      </c>
      <c r="U150" s="833" t="s">
        <v>15</v>
      </c>
      <c r="V150" s="414">
        <v>344</v>
      </c>
      <c r="W150" s="833" t="s">
        <v>223</v>
      </c>
      <c r="X150" s="414">
        <v>383</v>
      </c>
      <c r="Y150" s="833" t="s">
        <v>223</v>
      </c>
      <c r="Z150" s="414">
        <v>376.82600000000002</v>
      </c>
      <c r="AA150" s="833" t="s">
        <v>223</v>
      </c>
      <c r="AB150" s="414">
        <v>481.108</v>
      </c>
      <c r="AC150" s="833" t="s">
        <v>223</v>
      </c>
      <c r="AD150" s="426"/>
      <c r="AE150" s="426"/>
      <c r="AF150" s="401"/>
      <c r="AG150" s="255">
        <v>9</v>
      </c>
      <c r="AH150" s="242">
        <v>1</v>
      </c>
      <c r="AI150" s="242">
        <v>8</v>
      </c>
      <c r="AJ150" s="319"/>
      <c r="AK150" s="4"/>
    </row>
    <row r="151" spans="1:37" ht="15" thickBot="1" x14ac:dyDescent="0.4">
      <c r="A151" s="269"/>
      <c r="B151" s="264"/>
      <c r="C151" s="841"/>
      <c r="D151" s="401"/>
      <c r="E151" s="840"/>
      <c r="F151" s="401"/>
      <c r="G151" s="840"/>
      <c r="H151" s="401"/>
      <c r="I151" s="841"/>
      <c r="J151" s="401"/>
      <c r="K151" s="840"/>
      <c r="L151" s="401"/>
      <c r="M151" s="840"/>
      <c r="N151" s="401"/>
      <c r="O151" s="840"/>
      <c r="P151" s="426"/>
      <c r="Q151" s="841"/>
      <c r="R151" s="401"/>
      <c r="S151" s="840"/>
      <c r="T151" s="401"/>
      <c r="U151" s="840"/>
      <c r="V151" s="401"/>
      <c r="W151" s="840"/>
      <c r="X151" s="401"/>
      <c r="Y151" s="840"/>
      <c r="Z151" s="401"/>
      <c r="AA151" s="840"/>
      <c r="AB151" s="401"/>
      <c r="AC151" s="840"/>
      <c r="AD151" s="426"/>
      <c r="AE151" s="426"/>
      <c r="AF151" s="401"/>
      <c r="AG151" s="256"/>
      <c r="AH151" s="427"/>
      <c r="AI151" s="427"/>
      <c r="AJ151" s="266"/>
      <c r="AK151" s="4"/>
    </row>
    <row r="152" spans="1:37" ht="6" customHeight="1" x14ac:dyDescent="0.35">
      <c r="A152" s="269"/>
      <c r="B152" s="264"/>
      <c r="C152" s="244">
        <v>0</v>
      </c>
      <c r="D152" s="400"/>
      <c r="E152" s="244" t="s">
        <v>12</v>
      </c>
      <c r="F152" s="400"/>
      <c r="G152" s="244">
        <v>0</v>
      </c>
      <c r="H152" s="400"/>
      <c r="I152" s="244">
        <v>0</v>
      </c>
      <c r="J152" s="400"/>
      <c r="K152" s="244">
        <v>0</v>
      </c>
      <c r="L152" s="400"/>
      <c r="M152" s="244">
        <v>0</v>
      </c>
      <c r="N152" s="400"/>
      <c r="O152" s="244">
        <v>0</v>
      </c>
      <c r="P152" s="426"/>
      <c r="Q152" s="244">
        <v>0</v>
      </c>
      <c r="R152" s="400"/>
      <c r="S152" s="244">
        <v>0</v>
      </c>
      <c r="T152" s="400"/>
      <c r="U152" s="244">
        <v>0</v>
      </c>
      <c r="V152" s="400"/>
      <c r="W152" s="320">
        <v>0</v>
      </c>
      <c r="X152" s="400"/>
      <c r="Y152" s="244">
        <v>0</v>
      </c>
      <c r="Z152" s="400"/>
      <c r="AA152" s="321">
        <v>0</v>
      </c>
      <c r="AB152" s="418"/>
      <c r="AC152" s="321">
        <v>0</v>
      </c>
      <c r="AD152" s="426"/>
      <c r="AE152" s="426"/>
      <c r="AF152" s="401"/>
      <c r="AG152" s="256"/>
      <c r="AH152" s="427"/>
      <c r="AI152" s="427"/>
      <c r="AJ152" s="266"/>
      <c r="AK152" s="4"/>
    </row>
    <row r="153" spans="1:37" ht="15" thickBot="1" x14ac:dyDescent="0.4">
      <c r="A153" s="300"/>
      <c r="B153" s="300"/>
      <c r="C153" s="411" t="s">
        <v>203</v>
      </c>
      <c r="D153" s="401"/>
      <c r="E153" s="411" t="s">
        <v>68</v>
      </c>
      <c r="F153" s="401"/>
      <c r="G153" s="411" t="s">
        <v>63</v>
      </c>
      <c r="H153" s="401"/>
      <c r="I153" s="411" t="s">
        <v>63</v>
      </c>
      <c r="J153" s="401"/>
      <c r="K153" s="411" t="s">
        <v>77</v>
      </c>
      <c r="L153" s="401"/>
      <c r="M153" s="411" t="s">
        <v>57</v>
      </c>
      <c r="N153" s="401"/>
      <c r="O153" s="411" t="s">
        <v>197</v>
      </c>
      <c r="P153" s="411"/>
      <c r="Q153" s="420" t="s">
        <v>65</v>
      </c>
      <c r="R153" s="401"/>
      <c r="S153" s="411" t="s">
        <v>170</v>
      </c>
      <c r="T153" s="401"/>
      <c r="U153" s="411" t="s">
        <v>203</v>
      </c>
      <c r="V153" s="401"/>
      <c r="W153" s="322" t="s">
        <v>65</v>
      </c>
      <c r="X153" s="249"/>
      <c r="Y153" s="330" t="s">
        <v>63</v>
      </c>
      <c r="Z153" s="249"/>
      <c r="AA153" s="323" t="s">
        <v>659</v>
      </c>
      <c r="AB153" s="249"/>
      <c r="AC153" s="356" t="s">
        <v>210</v>
      </c>
      <c r="AD153" s="462"/>
      <c r="AE153" s="462"/>
      <c r="AG153" s="280"/>
      <c r="AH153" s="442"/>
      <c r="AI153" s="442"/>
      <c r="AJ153" s="302"/>
      <c r="AK153" s="4"/>
    </row>
    <row r="154" spans="1:37" s="257" customFormat="1" x14ac:dyDescent="0.35">
      <c r="A154" s="271"/>
      <c r="B154" s="271"/>
      <c r="C154" s="10"/>
      <c r="D154" s="428"/>
      <c r="E154" s="429" t="s">
        <v>74</v>
      </c>
      <c r="F154" s="428"/>
      <c r="G154" s="429" t="s">
        <v>58</v>
      </c>
      <c r="I154" s="10"/>
      <c r="K154" s="429" t="s">
        <v>74</v>
      </c>
      <c r="M154" s="429" t="s">
        <v>58</v>
      </c>
      <c r="O154" s="429" t="s">
        <v>58</v>
      </c>
      <c r="P154" s="429"/>
      <c r="Q154" s="430"/>
      <c r="S154" s="429" t="s">
        <v>91</v>
      </c>
      <c r="U154" s="429" t="s">
        <v>634</v>
      </c>
      <c r="W154" s="429" t="s">
        <v>634</v>
      </c>
      <c r="Y154" s="429"/>
      <c r="AA154" s="429" t="s">
        <v>634</v>
      </c>
      <c r="AC154" s="429"/>
      <c r="AD154" s="429"/>
      <c r="AE154" s="429"/>
      <c r="AG154" s="280"/>
      <c r="AH154" s="442"/>
      <c r="AI154" s="442"/>
      <c r="AJ154" s="281"/>
      <c r="AK154" s="10"/>
    </row>
    <row r="155" spans="1:37" s="257" customFormat="1" ht="15" thickBot="1" x14ac:dyDescent="0.4">
      <c r="A155" s="271"/>
      <c r="B155" s="271"/>
      <c r="C155" s="429"/>
      <c r="D155" s="428"/>
      <c r="E155" s="429"/>
      <c r="F155" s="428"/>
      <c r="G155" s="429"/>
      <c r="I155" s="429"/>
      <c r="K155" s="429"/>
      <c r="M155" s="429"/>
      <c r="O155" s="429"/>
      <c r="P155" s="429"/>
      <c r="Q155" s="430"/>
      <c r="S155" s="429"/>
      <c r="U155" s="429"/>
      <c r="W155" s="429"/>
      <c r="Y155" s="429"/>
      <c r="AA155" s="429"/>
      <c r="AC155" s="429"/>
      <c r="AD155" s="431"/>
      <c r="AE155" s="431"/>
      <c r="AF155" s="402"/>
      <c r="AG155" s="280"/>
      <c r="AH155" s="442"/>
      <c r="AI155" s="442"/>
      <c r="AJ155" s="281"/>
      <c r="AK155" s="10"/>
    </row>
    <row r="156" spans="1:37" s="257" customFormat="1" ht="15" thickBot="1" x14ac:dyDescent="0.4">
      <c r="A156" s="272"/>
      <c r="B156" s="826" t="s">
        <v>625</v>
      </c>
      <c r="C156" s="827"/>
      <c r="D156" s="827"/>
      <c r="E156" s="827"/>
      <c r="F156" s="827"/>
      <c r="G156" s="827"/>
      <c r="H156" s="827"/>
      <c r="I156" s="827"/>
      <c r="J156" s="827"/>
      <c r="K156" s="827"/>
      <c r="L156" s="827"/>
      <c r="M156" s="827"/>
      <c r="N156" s="827"/>
      <c r="O156" s="827"/>
      <c r="P156" s="827"/>
      <c r="Q156" s="827"/>
      <c r="R156" s="827"/>
      <c r="S156" s="827"/>
      <c r="T156" s="827"/>
      <c r="U156" s="827"/>
      <c r="V156" s="827"/>
      <c r="W156" s="827"/>
      <c r="X156" s="827"/>
      <c r="Y156" s="827"/>
      <c r="Z156" s="827"/>
      <c r="AA156" s="828"/>
      <c r="AB156" s="856" t="s">
        <v>688</v>
      </c>
      <c r="AC156" s="857"/>
      <c r="AD156" s="282"/>
      <c r="AE156" s="282"/>
      <c r="AF156" s="273"/>
      <c r="AG156" s="345"/>
      <c r="AH156" s="346"/>
      <c r="AI156" s="346"/>
      <c r="AJ156" s="347"/>
      <c r="AK156" s="10"/>
    </row>
    <row r="157" spans="1:37" ht="15" thickBot="1" x14ac:dyDescent="0.4">
      <c r="A157" s="277"/>
      <c r="B157" s="858" t="s">
        <v>682</v>
      </c>
      <c r="C157" s="854"/>
      <c r="D157" s="854"/>
      <c r="E157" s="854"/>
      <c r="F157" s="854"/>
      <c r="G157" s="855"/>
      <c r="H157" s="260"/>
      <c r="I157" s="259"/>
      <c r="J157" s="258"/>
      <c r="K157" s="291"/>
      <c r="L157" s="258"/>
      <c r="M157" s="350" t="s">
        <v>631</v>
      </c>
      <c r="N157" s="324"/>
      <c r="O157" s="350" t="s">
        <v>631</v>
      </c>
      <c r="P157" s="350"/>
      <c r="Q157" s="350" t="s">
        <v>631</v>
      </c>
      <c r="R157" s="258"/>
      <c r="S157" s="259"/>
      <c r="T157" s="294"/>
      <c r="U157" s="357"/>
      <c r="V157" s="294"/>
      <c r="W157" s="259"/>
      <c r="X157" s="258"/>
      <c r="Y157" s="259"/>
      <c r="Z157" s="258"/>
      <c r="AA157" s="259"/>
      <c r="AB157" s="258"/>
      <c r="AC157" s="259"/>
      <c r="AD157" s="259"/>
      <c r="AE157" s="259"/>
      <c r="AF157" s="258"/>
      <c r="AG157" s="261"/>
      <c r="AH157" s="262"/>
      <c r="AI157" s="262"/>
      <c r="AJ157" s="263"/>
      <c r="AK157" s="4"/>
    </row>
    <row r="158" spans="1:37" x14ac:dyDescent="0.35">
      <c r="A158" s="264"/>
      <c r="B158" s="264"/>
      <c r="C158" s="411" t="s">
        <v>689</v>
      </c>
      <c r="D158" s="411"/>
      <c r="E158" s="411" t="s">
        <v>690</v>
      </c>
      <c r="F158" s="411"/>
      <c r="G158" s="358" t="s">
        <v>691</v>
      </c>
      <c r="H158" s="411"/>
      <c r="I158" s="411" t="s">
        <v>692</v>
      </c>
      <c r="J158" s="411"/>
      <c r="K158" s="411" t="s">
        <v>693</v>
      </c>
      <c r="L158" s="411"/>
      <c r="M158" s="411" t="s">
        <v>694</v>
      </c>
      <c r="N158" s="411"/>
      <c r="O158" s="411" t="s">
        <v>552</v>
      </c>
      <c r="P158" s="411"/>
      <c r="Q158" s="420" t="s">
        <v>695</v>
      </c>
      <c r="R158" s="411"/>
      <c r="S158" s="411" t="s">
        <v>505</v>
      </c>
      <c r="T158" s="411"/>
      <c r="U158" s="411" t="s">
        <v>164</v>
      </c>
      <c r="V158" s="411"/>
      <c r="W158" s="411" t="s">
        <v>195</v>
      </c>
      <c r="X158" s="411"/>
      <c r="Y158" s="411" t="s">
        <v>165</v>
      </c>
      <c r="Z158" s="411"/>
      <c r="AA158" s="411" t="s">
        <v>176</v>
      </c>
      <c r="AB158" s="411"/>
      <c r="AC158" s="411" t="s">
        <v>166</v>
      </c>
      <c r="AD158" s="411"/>
      <c r="AE158" s="411"/>
      <c r="AF158" s="401"/>
      <c r="AG158" s="265"/>
      <c r="AH158" s="435"/>
      <c r="AI158" s="435"/>
      <c r="AJ158" s="266"/>
      <c r="AK158" s="4"/>
    </row>
    <row r="159" spans="1:37" x14ac:dyDescent="0.35">
      <c r="A159" s="267"/>
      <c r="B159" s="269"/>
      <c r="C159" s="400">
        <v>0</v>
      </c>
      <c r="D159" s="400"/>
      <c r="E159" s="400">
        <v>0</v>
      </c>
      <c r="F159" s="400"/>
      <c r="G159" s="317">
        <v>0</v>
      </c>
      <c r="H159" s="400"/>
      <c r="I159" s="400">
        <v>0</v>
      </c>
      <c r="J159" s="400"/>
      <c r="K159" s="400">
        <v>0</v>
      </c>
      <c r="L159" s="400"/>
      <c r="M159" s="400">
        <v>0</v>
      </c>
      <c r="N159" s="400"/>
      <c r="O159" s="400">
        <v>0</v>
      </c>
      <c r="P159" s="400"/>
      <c r="Q159" s="422">
        <v>0</v>
      </c>
      <c r="R159" s="400"/>
      <c r="S159" s="400">
        <v>0</v>
      </c>
      <c r="T159" s="400"/>
      <c r="U159" s="400">
        <v>0</v>
      </c>
      <c r="V159" s="400"/>
      <c r="W159" s="400">
        <v>0</v>
      </c>
      <c r="X159" s="400"/>
      <c r="Y159" s="400">
        <v>0</v>
      </c>
      <c r="Z159" s="400"/>
      <c r="AA159" s="400">
        <v>0</v>
      </c>
      <c r="AB159" s="400"/>
      <c r="AC159" s="400">
        <v>0</v>
      </c>
      <c r="AD159" s="400"/>
      <c r="AE159" s="400"/>
      <c r="AF159" s="401"/>
      <c r="AG159" s="268"/>
      <c r="AH159" s="436"/>
      <c r="AI159" s="437"/>
      <c r="AJ159" s="266"/>
      <c r="AK159" s="4"/>
    </row>
    <row r="160" spans="1:37" s="254" customFormat="1" ht="15" thickBot="1" x14ac:dyDescent="0.4">
      <c r="A160" s="269">
        <v>165</v>
      </c>
      <c r="B160" s="269"/>
      <c r="C160" s="400">
        <v>166</v>
      </c>
      <c r="D160" s="400"/>
      <c r="E160" s="400">
        <v>167</v>
      </c>
      <c r="F160" s="400"/>
      <c r="G160" s="317">
        <v>168</v>
      </c>
      <c r="H160" s="400"/>
      <c r="I160" s="400">
        <v>169</v>
      </c>
      <c r="J160" s="400"/>
      <c r="K160" s="400">
        <v>170</v>
      </c>
      <c r="L160" s="400"/>
      <c r="M160" s="400">
        <v>171</v>
      </c>
      <c r="N160" s="400"/>
      <c r="O160" s="400">
        <v>172</v>
      </c>
      <c r="P160" s="400"/>
      <c r="Q160" s="422">
        <v>173</v>
      </c>
      <c r="R160" s="400"/>
      <c r="S160" s="400">
        <v>174</v>
      </c>
      <c r="T160" s="400"/>
      <c r="U160" s="400">
        <v>175</v>
      </c>
      <c r="V160" s="400"/>
      <c r="W160" s="400">
        <v>176</v>
      </c>
      <c r="X160" s="400"/>
      <c r="Y160" s="400">
        <v>177</v>
      </c>
      <c r="Z160" s="400"/>
      <c r="AA160" s="400">
        <v>178</v>
      </c>
      <c r="AB160" s="400"/>
      <c r="AC160" s="400">
        <v>179</v>
      </c>
      <c r="AD160" s="400"/>
      <c r="AE160" s="400"/>
      <c r="AF160" s="400"/>
      <c r="AG160" s="268"/>
      <c r="AH160" s="436"/>
      <c r="AI160" s="438"/>
      <c r="AJ160" s="266"/>
      <c r="AK160" s="278"/>
    </row>
    <row r="161" spans="1:37" ht="15" thickBot="1" x14ac:dyDescent="0.4">
      <c r="A161" s="269"/>
      <c r="B161" s="359">
        <v>317</v>
      </c>
      <c r="C161" s="833" t="s">
        <v>223</v>
      </c>
      <c r="D161" s="414">
        <v>341</v>
      </c>
      <c r="E161" s="833" t="s">
        <v>223</v>
      </c>
      <c r="F161" s="414">
        <v>329.47</v>
      </c>
      <c r="G161" s="833" t="s">
        <v>223</v>
      </c>
      <c r="H161" s="414">
        <v>523.19299999999998</v>
      </c>
      <c r="I161" s="833" t="s">
        <v>15</v>
      </c>
      <c r="J161" s="414">
        <v>328</v>
      </c>
      <c r="K161" s="831"/>
      <c r="L161" s="414">
        <v>389</v>
      </c>
      <c r="M161" s="831"/>
      <c r="N161" s="414">
        <v>396</v>
      </c>
      <c r="O161" s="831"/>
      <c r="P161" s="414">
        <v>350</v>
      </c>
      <c r="Q161" s="831"/>
      <c r="R161" s="414">
        <v>397.48</v>
      </c>
      <c r="S161" s="831"/>
      <c r="T161" s="414">
        <v>323.99799999999999</v>
      </c>
      <c r="U161" s="833" t="s">
        <v>12</v>
      </c>
      <c r="V161" s="414">
        <v>426</v>
      </c>
      <c r="W161" s="833" t="s">
        <v>12</v>
      </c>
      <c r="X161" s="414">
        <v>374</v>
      </c>
      <c r="Y161" s="833" t="s">
        <v>12</v>
      </c>
      <c r="Z161" s="414">
        <v>461</v>
      </c>
      <c r="AA161" s="833" t="s">
        <v>12</v>
      </c>
      <c r="AB161" s="414">
        <v>372</v>
      </c>
      <c r="AC161" s="833" t="s">
        <v>12</v>
      </c>
      <c r="AD161" s="426"/>
      <c r="AE161" s="426"/>
      <c r="AF161" s="401"/>
      <c r="AG161" s="255">
        <v>10</v>
      </c>
      <c r="AH161" s="242">
        <v>0</v>
      </c>
      <c r="AI161" s="242">
        <v>7</v>
      </c>
      <c r="AJ161" s="319"/>
      <c r="AK161" s="4"/>
    </row>
    <row r="162" spans="1:37" ht="15" thickBot="1" x14ac:dyDescent="0.4">
      <c r="A162" s="269"/>
      <c r="B162" s="264"/>
      <c r="C162" s="834"/>
      <c r="D162" s="401"/>
      <c r="E162" s="834"/>
      <c r="F162" s="401"/>
      <c r="G162" s="834"/>
      <c r="H162" s="401"/>
      <c r="I162" s="834"/>
      <c r="J162" s="401"/>
      <c r="K162" s="832"/>
      <c r="L162" s="401"/>
      <c r="M162" s="832"/>
      <c r="N162" s="401"/>
      <c r="O162" s="832"/>
      <c r="P162" s="426"/>
      <c r="Q162" s="832"/>
      <c r="R162" s="401"/>
      <c r="S162" s="841"/>
      <c r="T162" s="401"/>
      <c r="U162" s="834"/>
      <c r="V162" s="401"/>
      <c r="W162" s="834"/>
      <c r="X162" s="401"/>
      <c r="Y162" s="840"/>
      <c r="Z162" s="401"/>
      <c r="AA162" s="840"/>
      <c r="AB162" s="401"/>
      <c r="AC162" s="840"/>
      <c r="AD162" s="426"/>
      <c r="AE162" s="426"/>
      <c r="AF162" s="401"/>
      <c r="AG162" s="256"/>
      <c r="AH162" s="427"/>
      <c r="AI162" s="427"/>
      <c r="AJ162" s="266"/>
      <c r="AK162" s="4"/>
    </row>
    <row r="163" spans="1:37" ht="6" customHeight="1" x14ac:dyDescent="0.35">
      <c r="A163" s="269"/>
      <c r="B163" s="264"/>
      <c r="C163" s="244">
        <v>0</v>
      </c>
      <c r="D163" s="400"/>
      <c r="E163" s="244">
        <v>0</v>
      </c>
      <c r="F163" s="400"/>
      <c r="G163" s="321">
        <v>0</v>
      </c>
      <c r="H163" s="400"/>
      <c r="I163" s="244">
        <v>0</v>
      </c>
      <c r="J163" s="400"/>
      <c r="K163" s="244">
        <v>0</v>
      </c>
      <c r="L163" s="400"/>
      <c r="M163" s="244">
        <v>0</v>
      </c>
      <c r="N163" s="400"/>
      <c r="O163" s="244">
        <v>0</v>
      </c>
      <c r="P163" s="426"/>
      <c r="Q163" s="244">
        <v>0</v>
      </c>
      <c r="R163" s="400"/>
      <c r="S163" s="244">
        <v>0</v>
      </c>
      <c r="T163" s="400"/>
      <c r="U163" s="244">
        <v>0</v>
      </c>
      <c r="V163" s="400"/>
      <c r="W163" s="244">
        <v>0</v>
      </c>
      <c r="X163" s="400"/>
      <c r="Y163" s="244">
        <v>0</v>
      </c>
      <c r="Z163" s="400"/>
      <c r="AA163" s="244">
        <v>0</v>
      </c>
      <c r="AB163" s="418"/>
      <c r="AC163" s="244">
        <v>0</v>
      </c>
      <c r="AD163" s="426"/>
      <c r="AE163" s="426"/>
      <c r="AF163" s="401"/>
      <c r="AG163" s="256"/>
      <c r="AH163" s="427"/>
      <c r="AI163" s="427"/>
      <c r="AJ163" s="266"/>
      <c r="AK163" s="4"/>
    </row>
    <row r="164" spans="1:37" ht="15" thickBot="1" x14ac:dyDescent="0.4">
      <c r="A164" s="269"/>
      <c r="B164" s="248"/>
      <c r="C164" s="330" t="s">
        <v>77</v>
      </c>
      <c r="D164" s="249"/>
      <c r="E164" s="330" t="s">
        <v>57</v>
      </c>
      <c r="F164" s="249"/>
      <c r="G164" s="356" t="s">
        <v>696</v>
      </c>
      <c r="H164" s="401"/>
      <c r="I164" s="411" t="s">
        <v>697</v>
      </c>
      <c r="J164" s="401"/>
      <c r="K164" s="411" t="s">
        <v>698</v>
      </c>
      <c r="L164" s="401"/>
      <c r="M164" s="411" t="s">
        <v>63</v>
      </c>
      <c r="N164" s="401"/>
      <c r="O164" s="411" t="s">
        <v>77</v>
      </c>
      <c r="P164" s="411"/>
      <c r="Q164" s="420" t="s">
        <v>65</v>
      </c>
      <c r="R164" s="401"/>
      <c r="S164" s="411" t="s">
        <v>132</v>
      </c>
      <c r="T164" s="401"/>
      <c r="U164" s="411" t="s">
        <v>63</v>
      </c>
      <c r="V164" s="401"/>
      <c r="W164" s="411" t="s">
        <v>77</v>
      </c>
      <c r="X164" s="401"/>
      <c r="Y164" s="411" t="s">
        <v>63</v>
      </c>
      <c r="Z164" s="401"/>
      <c r="AA164" s="411" t="s">
        <v>63</v>
      </c>
      <c r="AB164" s="401"/>
      <c r="AC164" s="411" t="s">
        <v>63</v>
      </c>
      <c r="AD164" s="411"/>
      <c r="AE164" s="411"/>
      <c r="AF164" s="401"/>
      <c r="AG164" s="256"/>
      <c r="AH164" s="427"/>
      <c r="AI164" s="427"/>
      <c r="AJ164" s="266"/>
      <c r="AK164" s="4"/>
    </row>
    <row r="165" spans="1:37" s="257" customFormat="1" x14ac:dyDescent="0.35">
      <c r="A165" s="267"/>
      <c r="B165" s="267"/>
      <c r="C165" s="431"/>
      <c r="D165" s="402"/>
      <c r="E165" s="431"/>
      <c r="F165" s="402"/>
      <c r="G165" s="431"/>
      <c r="H165" s="402"/>
      <c r="I165" s="428"/>
      <c r="J165" s="428"/>
      <c r="K165" s="428"/>
      <c r="L165" s="428"/>
      <c r="M165" s="455" t="s">
        <v>634</v>
      </c>
      <c r="N165" s="428"/>
      <c r="O165" s="455" t="s">
        <v>634</v>
      </c>
      <c r="P165" s="428"/>
      <c r="Q165" s="455" t="s">
        <v>634</v>
      </c>
      <c r="R165" s="428"/>
      <c r="S165" s="428"/>
      <c r="T165" s="402"/>
      <c r="U165" s="429" t="s">
        <v>74</v>
      </c>
      <c r="V165" s="402"/>
      <c r="W165" s="429" t="s">
        <v>74</v>
      </c>
      <c r="X165" s="402"/>
      <c r="Y165" s="429" t="s">
        <v>74</v>
      </c>
      <c r="Z165" s="428"/>
      <c r="AA165" s="429" t="s">
        <v>101</v>
      </c>
      <c r="AB165" s="428"/>
      <c r="AC165" s="429" t="s">
        <v>74</v>
      </c>
      <c r="AD165" s="429"/>
      <c r="AE165" s="429"/>
      <c r="AF165" s="402"/>
      <c r="AG165" s="256"/>
      <c r="AH165" s="427"/>
      <c r="AI165" s="427"/>
      <c r="AJ165" s="270"/>
      <c r="AK165" s="10"/>
    </row>
    <row r="166" spans="1:37" s="257" customFormat="1" ht="15" thickBot="1" x14ac:dyDescent="0.4">
      <c r="A166" s="267"/>
      <c r="B166" s="267"/>
      <c r="C166" s="431"/>
      <c r="D166" s="402"/>
      <c r="E166" s="431"/>
      <c r="F166" s="402"/>
      <c r="G166" s="431"/>
      <c r="H166" s="402"/>
      <c r="I166" s="428"/>
      <c r="J166" s="428"/>
      <c r="K166" s="428"/>
      <c r="L166" s="428"/>
      <c r="M166" s="428"/>
      <c r="N166" s="428"/>
      <c r="O166" s="428"/>
      <c r="P166" s="428"/>
      <c r="Q166" s="455"/>
      <c r="R166" s="428"/>
      <c r="S166" s="428"/>
      <c r="T166" s="402"/>
      <c r="U166" s="429"/>
      <c r="V166" s="402"/>
      <c r="W166" s="429"/>
      <c r="X166" s="402"/>
      <c r="Y166" s="429"/>
      <c r="Z166" s="428"/>
      <c r="AA166" s="429"/>
      <c r="AB166" s="428"/>
      <c r="AC166" s="429"/>
      <c r="AD166" s="429"/>
      <c r="AE166" s="429"/>
      <c r="AF166" s="402"/>
      <c r="AG166" s="256"/>
      <c r="AH166" s="427"/>
      <c r="AI166" s="427"/>
      <c r="AJ166" s="270"/>
      <c r="AK166" s="10"/>
    </row>
    <row r="167" spans="1:37" s="257" customFormat="1" ht="18" customHeight="1" thickBot="1" x14ac:dyDescent="0.4">
      <c r="A167" s="287"/>
      <c r="B167" s="856" t="s">
        <v>688</v>
      </c>
      <c r="C167" s="859"/>
      <c r="D167" s="859"/>
      <c r="E167" s="859"/>
      <c r="F167" s="859"/>
      <c r="G167" s="360"/>
      <c r="H167" s="826" t="s">
        <v>625</v>
      </c>
      <c r="I167" s="827"/>
      <c r="J167" s="827"/>
      <c r="K167" s="827"/>
      <c r="L167" s="827"/>
      <c r="M167" s="827"/>
      <c r="N167" s="827"/>
      <c r="O167" s="827"/>
      <c r="P167" s="827"/>
      <c r="Q167" s="827"/>
      <c r="R167" s="827"/>
      <c r="S167" s="827"/>
      <c r="T167" s="827"/>
      <c r="U167" s="827"/>
      <c r="V167" s="827"/>
      <c r="W167" s="827"/>
      <c r="X167" s="827"/>
      <c r="Y167" s="827"/>
      <c r="Z167" s="827"/>
      <c r="AA167" s="827"/>
      <c r="AB167" s="827"/>
      <c r="AC167" s="828"/>
      <c r="AD167" s="282"/>
      <c r="AE167" s="282"/>
      <c r="AF167" s="273"/>
      <c r="AG167" s="274"/>
      <c r="AH167" s="275"/>
      <c r="AI167" s="275"/>
      <c r="AJ167" s="276"/>
      <c r="AK167" s="10"/>
    </row>
    <row r="168" spans="1:37" x14ac:dyDescent="0.35">
      <c r="A168" s="277"/>
      <c r="B168" s="277"/>
      <c r="C168" s="259"/>
      <c r="D168" s="361" t="s">
        <v>641</v>
      </c>
      <c r="E168" s="350"/>
      <c r="F168" s="258"/>
      <c r="G168" s="259"/>
      <c r="H168" s="260"/>
      <c r="I168" s="259"/>
      <c r="J168" s="258"/>
      <c r="K168" s="291"/>
      <c r="L168" s="258"/>
      <c r="M168" s="259"/>
      <c r="N168" s="258"/>
      <c r="O168" s="259"/>
      <c r="P168" s="259"/>
      <c r="Q168" s="293"/>
      <c r="R168" s="258"/>
      <c r="S168" s="351"/>
      <c r="T168" s="258"/>
      <c r="U168" s="259"/>
      <c r="V168" s="258"/>
      <c r="W168" s="259"/>
      <c r="X168" s="258"/>
      <c r="Y168" s="259"/>
      <c r="Z168" s="258"/>
      <c r="AA168" s="259"/>
      <c r="AB168" s="258"/>
      <c r="AC168" s="259"/>
      <c r="AD168" s="259"/>
      <c r="AE168" s="259"/>
      <c r="AF168" s="258"/>
      <c r="AG168" s="261"/>
      <c r="AH168" s="262"/>
      <c r="AI168" s="262"/>
      <c r="AJ168" s="263"/>
      <c r="AK168" s="4"/>
    </row>
    <row r="169" spans="1:37" x14ac:dyDescent="0.35">
      <c r="A169" s="264"/>
      <c r="B169" s="264"/>
      <c r="C169" s="411" t="s">
        <v>517</v>
      </c>
      <c r="D169" s="411"/>
      <c r="E169" s="411" t="s">
        <v>514</v>
      </c>
      <c r="F169" s="411"/>
      <c r="G169" s="411" t="s">
        <v>163</v>
      </c>
      <c r="H169" s="411"/>
      <c r="I169" s="411" t="s">
        <v>174</v>
      </c>
      <c r="J169" s="411"/>
      <c r="K169" s="411" t="s">
        <v>175</v>
      </c>
      <c r="L169" s="411"/>
      <c r="M169" s="411" t="s">
        <v>202</v>
      </c>
      <c r="N169" s="411"/>
      <c r="O169" s="411" t="s">
        <v>185</v>
      </c>
      <c r="P169" s="411"/>
      <c r="Q169" s="420" t="s">
        <v>186</v>
      </c>
      <c r="R169" s="411"/>
      <c r="S169" s="411" t="s">
        <v>172</v>
      </c>
      <c r="T169" s="411"/>
      <c r="U169" s="411" t="s">
        <v>173</v>
      </c>
      <c r="V169" s="411"/>
      <c r="W169" s="411" t="s">
        <v>179</v>
      </c>
      <c r="X169" s="411"/>
      <c r="Y169" s="411" t="s">
        <v>191</v>
      </c>
      <c r="Z169" s="411"/>
      <c r="AA169" s="411" t="s">
        <v>190</v>
      </c>
      <c r="AB169" s="411"/>
      <c r="AC169" s="411" t="s">
        <v>193</v>
      </c>
      <c r="AD169" s="411"/>
      <c r="AE169" s="411"/>
      <c r="AF169" s="401"/>
      <c r="AG169" s="265"/>
      <c r="AH169" s="435"/>
      <c r="AI169" s="435"/>
      <c r="AJ169" s="266"/>
      <c r="AK169" s="4"/>
    </row>
    <row r="170" spans="1:37" x14ac:dyDescent="0.35">
      <c r="A170" s="267"/>
      <c r="B170" s="269"/>
      <c r="C170" s="400">
        <v>0</v>
      </c>
      <c r="D170" s="400"/>
      <c r="E170" s="400">
        <v>0</v>
      </c>
      <c r="F170" s="400"/>
      <c r="G170" s="400">
        <v>0</v>
      </c>
      <c r="H170" s="400"/>
      <c r="I170" s="400">
        <v>0</v>
      </c>
      <c r="J170" s="400"/>
      <c r="K170" s="400">
        <v>0</v>
      </c>
      <c r="L170" s="400"/>
      <c r="M170" s="400">
        <v>0</v>
      </c>
      <c r="N170" s="400"/>
      <c r="O170" s="400">
        <v>0</v>
      </c>
      <c r="P170" s="400"/>
      <c r="Q170" s="422">
        <v>0</v>
      </c>
      <c r="R170" s="400"/>
      <c r="S170" s="400">
        <v>0</v>
      </c>
      <c r="T170" s="400"/>
      <c r="U170" s="400">
        <v>0</v>
      </c>
      <c r="V170" s="400"/>
      <c r="W170" s="400">
        <v>0</v>
      </c>
      <c r="X170" s="400"/>
      <c r="Y170" s="400">
        <v>0</v>
      </c>
      <c r="Z170" s="400"/>
      <c r="AA170" s="400">
        <v>0</v>
      </c>
      <c r="AB170" s="400"/>
      <c r="AC170" s="400">
        <v>0</v>
      </c>
      <c r="AD170" s="400"/>
      <c r="AE170" s="400"/>
      <c r="AF170" s="401"/>
      <c r="AG170" s="268"/>
      <c r="AH170" s="436"/>
      <c r="AI170" s="437"/>
      <c r="AJ170" s="266"/>
      <c r="AK170" s="4"/>
    </row>
    <row r="171" spans="1:37" s="254" customFormat="1" ht="15" thickBot="1" x14ac:dyDescent="0.4">
      <c r="A171" s="269">
        <v>179</v>
      </c>
      <c r="B171" s="269"/>
      <c r="C171" s="400">
        <v>180</v>
      </c>
      <c r="D171" s="400"/>
      <c r="E171" s="400">
        <v>181</v>
      </c>
      <c r="F171" s="400"/>
      <c r="G171" s="400" t="s">
        <v>789</v>
      </c>
      <c r="H171" s="400"/>
      <c r="I171" s="400" t="s">
        <v>789</v>
      </c>
      <c r="J171" s="400"/>
      <c r="K171" s="400" t="s">
        <v>789</v>
      </c>
      <c r="L171" s="400"/>
      <c r="M171" s="400" t="s">
        <v>789</v>
      </c>
      <c r="N171" s="400"/>
      <c r="O171" s="400">
        <v>186</v>
      </c>
      <c r="P171" s="400"/>
      <c r="Q171" s="422">
        <v>187</v>
      </c>
      <c r="R171" s="400"/>
      <c r="S171" s="400">
        <v>188</v>
      </c>
      <c r="T171" s="400"/>
      <c r="U171" s="400">
        <v>189</v>
      </c>
      <c r="V171" s="400"/>
      <c r="W171" s="400">
        <v>190</v>
      </c>
      <c r="X171" s="400"/>
      <c r="Y171" s="400">
        <v>191</v>
      </c>
      <c r="Z171" s="400"/>
      <c r="AA171" s="400">
        <v>192</v>
      </c>
      <c r="AB171" s="400"/>
      <c r="AC171" s="400">
        <v>193</v>
      </c>
      <c r="AD171" s="400"/>
      <c r="AE171" s="400"/>
      <c r="AF171" s="400"/>
      <c r="AG171" s="268"/>
      <c r="AH171" s="436"/>
      <c r="AI171" s="438"/>
      <c r="AJ171" s="266"/>
      <c r="AK171" s="278"/>
    </row>
    <row r="172" spans="1:37" ht="15" thickBot="1" x14ac:dyDescent="0.4">
      <c r="A172" s="269"/>
      <c r="B172" s="359">
        <v>440.64499999999998</v>
      </c>
      <c r="C172" s="831"/>
      <c r="D172" s="414">
        <v>220.202</v>
      </c>
      <c r="E172" s="831"/>
      <c r="F172" s="414">
        <v>386.00099999999998</v>
      </c>
      <c r="G172" s="833" t="s">
        <v>12</v>
      </c>
      <c r="H172" s="414">
        <v>425</v>
      </c>
      <c r="I172" s="833" t="s">
        <v>12</v>
      </c>
      <c r="J172" s="414">
        <v>380</v>
      </c>
      <c r="K172" s="833" t="s">
        <v>12</v>
      </c>
      <c r="L172" s="414">
        <v>354.38799999999998</v>
      </c>
      <c r="M172" s="833" t="s">
        <v>12</v>
      </c>
      <c r="N172" s="414">
        <v>357.99599999999998</v>
      </c>
      <c r="O172" s="833" t="s">
        <v>12</v>
      </c>
      <c r="P172" s="414">
        <v>300</v>
      </c>
      <c r="Q172" s="833" t="s">
        <v>12</v>
      </c>
      <c r="R172" s="414">
        <v>407</v>
      </c>
      <c r="S172" s="833" t="s">
        <v>12</v>
      </c>
      <c r="T172" s="414">
        <v>373</v>
      </c>
      <c r="U172" s="833" t="s">
        <v>12</v>
      </c>
      <c r="V172" s="414">
        <v>414</v>
      </c>
      <c r="W172" s="833" t="s">
        <v>12</v>
      </c>
      <c r="X172" s="414">
        <v>357</v>
      </c>
      <c r="Y172" s="833" t="s">
        <v>12</v>
      </c>
      <c r="Z172" s="414">
        <v>423</v>
      </c>
      <c r="AA172" s="833" t="s">
        <v>12</v>
      </c>
      <c r="AB172" s="414">
        <v>381</v>
      </c>
      <c r="AC172" s="833" t="s">
        <v>12</v>
      </c>
      <c r="AD172" s="426"/>
      <c r="AE172" s="426"/>
      <c r="AF172" s="401"/>
      <c r="AG172" s="255">
        <v>14</v>
      </c>
      <c r="AH172" s="242">
        <v>12</v>
      </c>
      <c r="AI172" s="242">
        <v>6</v>
      </c>
      <c r="AJ172" s="243"/>
      <c r="AK172" s="4"/>
    </row>
    <row r="173" spans="1:37" ht="15" thickBot="1" x14ac:dyDescent="0.4">
      <c r="A173" s="269"/>
      <c r="B173" s="264"/>
      <c r="C173" s="832"/>
      <c r="D173" s="401"/>
      <c r="E173" s="832"/>
      <c r="F173" s="401"/>
      <c r="G173" s="840"/>
      <c r="H173" s="401"/>
      <c r="I173" s="840"/>
      <c r="J173" s="401"/>
      <c r="K173" s="840"/>
      <c r="L173" s="401"/>
      <c r="M173" s="840"/>
      <c r="N173" s="401"/>
      <c r="O173" s="840"/>
      <c r="P173" s="426"/>
      <c r="Q173" s="840"/>
      <c r="R173" s="401"/>
      <c r="S173" s="840"/>
      <c r="T173" s="401"/>
      <c r="U173" s="840"/>
      <c r="V173" s="401"/>
      <c r="W173" s="840"/>
      <c r="X173" s="401"/>
      <c r="Y173" s="840"/>
      <c r="Z173" s="401"/>
      <c r="AA173" s="840"/>
      <c r="AB173" s="401"/>
      <c r="AC173" s="834"/>
      <c r="AD173" s="426"/>
      <c r="AE173" s="426"/>
      <c r="AF173" s="401"/>
      <c r="AG173" s="256"/>
      <c r="AH173" s="427"/>
      <c r="AI173" s="427"/>
      <c r="AJ173" s="266"/>
      <c r="AK173" s="4"/>
    </row>
    <row r="174" spans="1:37" ht="6" customHeight="1" x14ac:dyDescent="0.35">
      <c r="A174" s="269"/>
      <c r="B174" s="264"/>
      <c r="C174" s="244">
        <v>0</v>
      </c>
      <c r="D174" s="400"/>
      <c r="E174" s="244">
        <v>0</v>
      </c>
      <c r="F174" s="400"/>
      <c r="G174" s="244" t="s">
        <v>12</v>
      </c>
      <c r="H174" s="400"/>
      <c r="I174" s="244" t="s">
        <v>12</v>
      </c>
      <c r="J174" s="400"/>
      <c r="K174" s="244" t="s">
        <v>12</v>
      </c>
      <c r="L174" s="400"/>
      <c r="M174" s="244" t="s">
        <v>12</v>
      </c>
      <c r="N174" s="400"/>
      <c r="O174" s="244" t="s">
        <v>12</v>
      </c>
      <c r="P174" s="426"/>
      <c r="Q174" s="244" t="s">
        <v>12</v>
      </c>
      <c r="R174" s="400"/>
      <c r="S174" s="244" t="s">
        <v>12</v>
      </c>
      <c r="T174" s="400"/>
      <c r="U174" s="244" t="s">
        <v>12</v>
      </c>
      <c r="V174" s="400"/>
      <c r="W174" s="244" t="s">
        <v>12</v>
      </c>
      <c r="X174" s="400"/>
      <c r="Y174" s="244" t="s">
        <v>12</v>
      </c>
      <c r="Z174" s="400"/>
      <c r="AA174" s="244" t="s">
        <v>12</v>
      </c>
      <c r="AB174" s="418"/>
      <c r="AC174" s="244" t="s">
        <v>12</v>
      </c>
      <c r="AD174" s="426"/>
      <c r="AE174" s="426"/>
      <c r="AF174" s="401"/>
      <c r="AG174" s="256"/>
      <c r="AH174" s="427"/>
      <c r="AI174" s="427"/>
      <c r="AJ174" s="266"/>
      <c r="AK174" s="4"/>
    </row>
    <row r="175" spans="1:37" x14ac:dyDescent="0.35">
      <c r="A175" s="269"/>
      <c r="B175" s="264"/>
      <c r="C175" s="411" t="s">
        <v>231</v>
      </c>
      <c r="D175" s="401"/>
      <c r="E175" s="411" t="s">
        <v>197</v>
      </c>
      <c r="F175" s="401"/>
      <c r="G175" s="411" t="s">
        <v>63</v>
      </c>
      <c r="H175" s="401"/>
      <c r="I175" s="411" t="s">
        <v>65</v>
      </c>
      <c r="J175" s="401"/>
      <c r="K175" s="411" t="s">
        <v>68</v>
      </c>
      <c r="L175" s="401"/>
      <c r="M175" s="411" t="s">
        <v>203</v>
      </c>
      <c r="N175" s="401"/>
      <c r="O175" s="411" t="s">
        <v>79</v>
      </c>
      <c r="P175" s="411"/>
      <c r="Q175" s="420" t="s">
        <v>65</v>
      </c>
      <c r="R175" s="401"/>
      <c r="S175" s="411" t="s">
        <v>77</v>
      </c>
      <c r="T175" s="401"/>
      <c r="U175" s="411" t="s">
        <v>77</v>
      </c>
      <c r="V175" s="401"/>
      <c r="W175" s="411" t="s">
        <v>77</v>
      </c>
      <c r="X175" s="401"/>
      <c r="Y175" s="411" t="s">
        <v>65</v>
      </c>
      <c r="Z175" s="401"/>
      <c r="AA175" s="411" t="s">
        <v>63</v>
      </c>
      <c r="AB175" s="401"/>
      <c r="AC175" s="411" t="s">
        <v>63</v>
      </c>
      <c r="AD175" s="411"/>
      <c r="AE175" s="411"/>
      <c r="AF175" s="401"/>
      <c r="AG175" s="256"/>
      <c r="AH175" s="427"/>
      <c r="AI175" s="427"/>
      <c r="AJ175" s="266"/>
      <c r="AK175" s="4"/>
    </row>
    <row r="176" spans="1:37" s="257" customFormat="1" x14ac:dyDescent="0.35">
      <c r="A176" s="271"/>
      <c r="B176" s="271"/>
      <c r="C176" s="428"/>
      <c r="D176" s="428"/>
      <c r="E176" s="428"/>
      <c r="F176" s="428"/>
      <c r="G176" s="429" t="s">
        <v>74</v>
      </c>
      <c r="H176" s="428"/>
      <c r="I176" s="429" t="s">
        <v>101</v>
      </c>
      <c r="J176" s="428"/>
      <c r="K176" s="429" t="s">
        <v>101</v>
      </c>
      <c r="L176" s="428"/>
      <c r="M176" s="429" t="s">
        <v>101</v>
      </c>
      <c r="N176" s="428"/>
      <c r="O176" s="429" t="s">
        <v>101</v>
      </c>
      <c r="P176" s="429"/>
      <c r="Q176" s="430" t="s">
        <v>74</v>
      </c>
      <c r="S176" s="429" t="s">
        <v>74</v>
      </c>
      <c r="U176" s="429" t="s">
        <v>74</v>
      </c>
      <c r="W176" s="429" t="s">
        <v>101</v>
      </c>
      <c r="X176" s="428"/>
      <c r="Y176" s="429" t="s">
        <v>74</v>
      </c>
      <c r="Z176" s="428"/>
      <c r="AA176" s="429" t="s">
        <v>74</v>
      </c>
      <c r="AC176" s="429" t="s">
        <v>91</v>
      </c>
      <c r="AD176" s="429"/>
      <c r="AE176" s="429"/>
      <c r="AG176" s="280"/>
      <c r="AH176" s="442"/>
      <c r="AI176" s="442"/>
      <c r="AJ176" s="281"/>
      <c r="AK176" s="10"/>
    </row>
    <row r="177" spans="1:37" s="257" customFormat="1" ht="15" thickBot="1" x14ac:dyDescent="0.4">
      <c r="A177" s="271"/>
      <c r="B177" s="271"/>
      <c r="C177" s="428"/>
      <c r="D177" s="428"/>
      <c r="E177" s="428"/>
      <c r="F177" s="428"/>
      <c r="G177" s="429"/>
      <c r="H177" s="428"/>
      <c r="I177" s="429"/>
      <c r="J177" s="428"/>
      <c r="K177" s="429"/>
      <c r="L177" s="428"/>
      <c r="M177" s="429"/>
      <c r="N177" s="428"/>
      <c r="O177" s="429"/>
      <c r="P177" s="429"/>
      <c r="Q177" s="430"/>
      <c r="S177" s="429"/>
      <c r="U177" s="429"/>
      <c r="W177" s="429"/>
      <c r="X177" s="428"/>
      <c r="Y177" s="429"/>
      <c r="Z177" s="428"/>
      <c r="AA177" s="429"/>
      <c r="AC177" s="429"/>
      <c r="AD177" s="429"/>
      <c r="AE177" s="429"/>
      <c r="AG177" s="280"/>
      <c r="AH177" s="442"/>
      <c r="AI177" s="442"/>
      <c r="AJ177" s="281"/>
      <c r="AK177" s="10"/>
    </row>
    <row r="178" spans="1:37" s="257" customFormat="1" ht="15" thickBot="1" x14ac:dyDescent="0.4">
      <c r="A178" s="272"/>
      <c r="B178" s="826" t="s">
        <v>625</v>
      </c>
      <c r="C178" s="827"/>
      <c r="D178" s="827"/>
      <c r="E178" s="827"/>
      <c r="F178" s="827"/>
      <c r="G178" s="827"/>
      <c r="H178" s="827"/>
      <c r="I178" s="827"/>
      <c r="J178" s="827"/>
      <c r="K178" s="827"/>
      <c r="L178" s="827"/>
      <c r="M178" s="827"/>
      <c r="N178" s="827"/>
      <c r="O178" s="827"/>
      <c r="P178" s="827"/>
      <c r="Q178" s="827"/>
      <c r="R178" s="827"/>
      <c r="S178" s="827"/>
      <c r="T178" s="827"/>
      <c r="U178" s="827"/>
      <c r="V178" s="827"/>
      <c r="W178" s="827"/>
      <c r="X178" s="827"/>
      <c r="Y178" s="827"/>
      <c r="Z178" s="827"/>
      <c r="AA178" s="827"/>
      <c r="AB178" s="827"/>
      <c r="AC178" s="828"/>
      <c r="AD178" s="282"/>
      <c r="AE178" s="282"/>
      <c r="AF178" s="303"/>
      <c r="AG178" s="345"/>
      <c r="AH178" s="346"/>
      <c r="AI178" s="346"/>
      <c r="AJ178" s="347"/>
      <c r="AK178" s="10"/>
    </row>
    <row r="179" spans="1:37" x14ac:dyDescent="0.35">
      <c r="A179" s="277"/>
      <c r="B179" s="304"/>
      <c r="C179" s="259"/>
      <c r="D179" s="258"/>
      <c r="E179" s="299"/>
      <c r="F179" s="258"/>
      <c r="G179" s="259"/>
      <c r="H179" s="260"/>
      <c r="I179" s="259"/>
      <c r="J179" s="258"/>
      <c r="K179" s="362"/>
      <c r="L179" s="311" t="s">
        <v>699</v>
      </c>
      <c r="M179" s="357"/>
      <c r="N179" s="294"/>
      <c r="O179" s="357"/>
      <c r="P179" s="357"/>
      <c r="Q179" s="307"/>
      <c r="R179" s="324"/>
      <c r="S179" s="357"/>
      <c r="T179" s="294"/>
      <c r="U179" s="259"/>
      <c r="V179" s="294"/>
      <c r="W179" s="259"/>
      <c r="X179" s="258"/>
      <c r="Y179" s="324"/>
      <c r="Z179" s="258"/>
      <c r="AA179" s="294"/>
      <c r="AB179" s="258"/>
      <c r="AC179" s="259"/>
      <c r="AD179" s="259"/>
      <c r="AE179" s="259"/>
      <c r="AF179" s="258"/>
      <c r="AG179" s="261"/>
      <c r="AH179" s="262"/>
      <c r="AI179" s="262"/>
      <c r="AJ179" s="263"/>
      <c r="AK179" s="4"/>
    </row>
    <row r="180" spans="1:37" x14ac:dyDescent="0.35">
      <c r="A180" s="264"/>
      <c r="B180" s="264"/>
      <c r="C180" s="411" t="s">
        <v>183</v>
      </c>
      <c r="D180" s="411"/>
      <c r="E180" s="411" t="s">
        <v>215</v>
      </c>
      <c r="F180" s="411"/>
      <c r="G180" s="411" t="s">
        <v>184</v>
      </c>
      <c r="H180" s="411"/>
      <c r="I180" s="411" t="s">
        <v>515</v>
      </c>
      <c r="J180" s="411"/>
      <c r="K180" s="411" t="s">
        <v>700</v>
      </c>
      <c r="L180" s="411"/>
      <c r="M180" s="411" t="s">
        <v>701</v>
      </c>
      <c r="N180" s="411"/>
      <c r="O180" s="411" t="s">
        <v>221</v>
      </c>
      <c r="P180" s="411"/>
      <c r="Q180" s="420" t="s">
        <v>216</v>
      </c>
      <c r="R180" s="411"/>
      <c r="S180" s="411" t="s">
        <v>187</v>
      </c>
      <c r="T180" s="411"/>
      <c r="U180" s="411" t="s">
        <v>554</v>
      </c>
      <c r="V180" s="411"/>
      <c r="W180" s="411" t="s">
        <v>236</v>
      </c>
      <c r="X180" s="411"/>
      <c r="Y180" s="411" t="s">
        <v>702</v>
      </c>
      <c r="Z180" s="411"/>
      <c r="AA180" s="411" t="s">
        <v>224</v>
      </c>
      <c r="AB180" s="411"/>
      <c r="AC180" s="411" t="s">
        <v>226</v>
      </c>
      <c r="AD180" s="411"/>
      <c r="AE180" s="411"/>
      <c r="AF180" s="411"/>
      <c r="AG180" s="363"/>
      <c r="AH180" s="463"/>
      <c r="AI180" s="463"/>
      <c r="AJ180" s="266"/>
      <c r="AK180" s="4"/>
    </row>
    <row r="181" spans="1:37" x14ac:dyDescent="0.35">
      <c r="A181" s="267"/>
      <c r="B181" s="269"/>
      <c r="C181" s="400">
        <v>0</v>
      </c>
      <c r="D181" s="400"/>
      <c r="E181" s="400">
        <v>0</v>
      </c>
      <c r="F181" s="400"/>
      <c r="G181" s="400">
        <v>0</v>
      </c>
      <c r="H181" s="400"/>
      <c r="I181" s="400">
        <v>0</v>
      </c>
      <c r="J181" s="400"/>
      <c r="K181" s="400">
        <v>0</v>
      </c>
      <c r="L181" s="400"/>
      <c r="M181" s="400">
        <v>0</v>
      </c>
      <c r="N181" s="400"/>
      <c r="O181" s="400">
        <v>0</v>
      </c>
      <c r="P181" s="400"/>
      <c r="Q181" s="422">
        <v>0</v>
      </c>
      <c r="R181" s="400"/>
      <c r="S181" s="400">
        <v>0</v>
      </c>
      <c r="T181" s="400"/>
      <c r="U181" s="400">
        <v>0</v>
      </c>
      <c r="V181" s="400"/>
      <c r="W181" s="400">
        <v>0</v>
      </c>
      <c r="X181" s="400"/>
      <c r="Y181" s="400">
        <v>0</v>
      </c>
      <c r="Z181" s="400"/>
      <c r="AA181" s="400">
        <v>0</v>
      </c>
      <c r="AB181" s="400"/>
      <c r="AC181" s="400">
        <v>0</v>
      </c>
      <c r="AD181" s="400"/>
      <c r="AE181" s="400"/>
      <c r="AF181" s="400"/>
      <c r="AG181" s="265"/>
      <c r="AH181" s="463"/>
      <c r="AI181" s="463"/>
      <c r="AJ181" s="364"/>
      <c r="AK181" s="4"/>
    </row>
    <row r="182" spans="1:37" s="254" customFormat="1" ht="15" thickBot="1" x14ac:dyDescent="0.4">
      <c r="A182" s="269">
        <v>193</v>
      </c>
      <c r="B182" s="269"/>
      <c r="C182" s="400">
        <v>194</v>
      </c>
      <c r="D182" s="400"/>
      <c r="E182" s="400" t="s">
        <v>789</v>
      </c>
      <c r="F182" s="400"/>
      <c r="G182" s="400" t="s">
        <v>789</v>
      </c>
      <c r="H182" s="400"/>
      <c r="I182" s="400" t="s">
        <v>789</v>
      </c>
      <c r="J182" s="400"/>
      <c r="K182" s="400">
        <v>198</v>
      </c>
      <c r="L182" s="400"/>
      <c r="M182" s="254">
        <v>199</v>
      </c>
      <c r="N182" s="400"/>
      <c r="O182" s="254">
        <v>200</v>
      </c>
      <c r="Q182" s="422">
        <v>201</v>
      </c>
      <c r="R182" s="400"/>
      <c r="S182" s="400">
        <v>202</v>
      </c>
      <c r="T182" s="400"/>
      <c r="U182" s="400">
        <v>203</v>
      </c>
      <c r="V182" s="400"/>
      <c r="W182" s="400">
        <v>204</v>
      </c>
      <c r="X182" s="400"/>
      <c r="Y182" s="400" t="s">
        <v>789</v>
      </c>
      <c r="Z182" s="400"/>
      <c r="AA182" s="400" t="s">
        <v>789</v>
      </c>
      <c r="AB182" s="400"/>
      <c r="AC182" s="400" t="s">
        <v>789</v>
      </c>
      <c r="AD182" s="400"/>
      <c r="AE182" s="400"/>
      <c r="AF182" s="400"/>
      <c r="AG182" s="265"/>
      <c r="AH182" s="463"/>
      <c r="AI182" s="463"/>
      <c r="AJ182" s="364"/>
      <c r="AK182" s="278"/>
    </row>
    <row r="183" spans="1:37" ht="15" thickBot="1" x14ac:dyDescent="0.4">
      <c r="A183" s="269"/>
      <c r="B183" s="359">
        <v>456</v>
      </c>
      <c r="C183" s="833" t="s">
        <v>12</v>
      </c>
      <c r="D183" s="414">
        <v>381</v>
      </c>
      <c r="E183" s="833" t="s">
        <v>12</v>
      </c>
      <c r="F183" s="414">
        <v>382</v>
      </c>
      <c r="G183" s="822" t="s">
        <v>12</v>
      </c>
      <c r="H183" s="414">
        <v>341</v>
      </c>
      <c r="I183" s="810"/>
      <c r="J183" s="414">
        <v>352.37400000000002</v>
      </c>
      <c r="K183" s="842" t="s">
        <v>15</v>
      </c>
      <c r="L183" s="414">
        <v>226.42</v>
      </c>
      <c r="M183" s="833" t="s">
        <v>15</v>
      </c>
      <c r="N183" s="414">
        <v>352</v>
      </c>
      <c r="O183" s="822" t="s">
        <v>12</v>
      </c>
      <c r="P183" s="414">
        <v>332</v>
      </c>
      <c r="Q183" s="822" t="s">
        <v>12</v>
      </c>
      <c r="R183" s="414">
        <v>255</v>
      </c>
      <c r="S183" s="822" t="s">
        <v>12</v>
      </c>
      <c r="T183" s="414">
        <v>377</v>
      </c>
      <c r="U183" s="810"/>
      <c r="V183" s="414">
        <v>325</v>
      </c>
      <c r="W183" s="822" t="s">
        <v>12</v>
      </c>
      <c r="X183" s="414">
        <v>368.88499999999999</v>
      </c>
      <c r="Y183" s="810"/>
      <c r="Z183" s="414">
        <v>351.00400000000002</v>
      </c>
      <c r="AA183" s="822" t="s">
        <v>12</v>
      </c>
      <c r="AB183" s="414">
        <v>409</v>
      </c>
      <c r="AC183" s="833" t="s">
        <v>12</v>
      </c>
      <c r="AD183" s="426"/>
      <c r="AE183" s="426"/>
      <c r="AF183" s="414"/>
      <c r="AG183" s="255">
        <v>12</v>
      </c>
      <c r="AH183" s="242">
        <v>4</v>
      </c>
      <c r="AI183" s="242">
        <v>5</v>
      </c>
      <c r="AJ183" s="365"/>
      <c r="AK183" s="4"/>
    </row>
    <row r="184" spans="1:37" ht="15" thickBot="1" x14ac:dyDescent="0.4">
      <c r="A184" s="269"/>
      <c r="B184" s="264"/>
      <c r="C184" s="834"/>
      <c r="D184" s="401"/>
      <c r="E184" s="834"/>
      <c r="F184" s="401"/>
      <c r="G184" s="860"/>
      <c r="H184" s="401"/>
      <c r="I184" s="861"/>
      <c r="J184" s="426"/>
      <c r="K184" s="843"/>
      <c r="L184" s="401"/>
      <c r="M184" s="834"/>
      <c r="N184" s="401"/>
      <c r="O184" s="860"/>
      <c r="P184" s="426"/>
      <c r="Q184" s="860"/>
      <c r="R184" s="401"/>
      <c r="S184" s="860"/>
      <c r="T184" s="401"/>
      <c r="U184" s="861"/>
      <c r="V184" s="401"/>
      <c r="W184" s="860"/>
      <c r="X184" s="401"/>
      <c r="Y184" s="861"/>
      <c r="Z184" s="401"/>
      <c r="AA184" s="860"/>
      <c r="AB184" s="401"/>
      <c r="AC184" s="834"/>
      <c r="AD184" s="426"/>
      <c r="AE184" s="426"/>
      <c r="AF184" s="401"/>
      <c r="AG184" s="256"/>
      <c r="AH184" s="463"/>
      <c r="AI184" s="463"/>
      <c r="AJ184" s="366"/>
      <c r="AK184" s="4"/>
    </row>
    <row r="185" spans="1:37" ht="6" customHeight="1" x14ac:dyDescent="0.35">
      <c r="A185" s="269"/>
      <c r="B185" s="264"/>
      <c r="C185" s="244">
        <v>0</v>
      </c>
      <c r="D185" s="400"/>
      <c r="E185" s="244" t="s">
        <v>12</v>
      </c>
      <c r="F185" s="400"/>
      <c r="G185" s="244" t="s">
        <v>12</v>
      </c>
      <c r="H185" s="400"/>
      <c r="I185" s="244">
        <v>0</v>
      </c>
      <c r="J185" s="400"/>
      <c r="K185" s="244">
        <v>0</v>
      </c>
      <c r="L185" s="400"/>
      <c r="M185" s="244">
        <v>0</v>
      </c>
      <c r="N185" s="400"/>
      <c r="O185" s="244">
        <v>0</v>
      </c>
      <c r="P185" s="426"/>
      <c r="Q185" s="244">
        <v>0</v>
      </c>
      <c r="R185" s="400"/>
      <c r="S185" s="244">
        <v>0</v>
      </c>
      <c r="T185" s="400"/>
      <c r="U185" s="512"/>
      <c r="V185" s="400"/>
      <c r="W185" s="244">
        <v>0</v>
      </c>
      <c r="X185" s="400"/>
      <c r="Y185" s="244">
        <v>0</v>
      </c>
      <c r="Z185" s="400"/>
      <c r="AA185" s="244" t="s">
        <v>12</v>
      </c>
      <c r="AB185" s="418"/>
      <c r="AC185" s="244" t="s">
        <v>12</v>
      </c>
      <c r="AD185" s="426"/>
      <c r="AE185" s="426"/>
      <c r="AF185" s="400"/>
      <c r="AG185" s="367"/>
      <c r="AH185" s="463"/>
      <c r="AI185" s="463"/>
      <c r="AJ185" s="368"/>
      <c r="AK185" s="4"/>
    </row>
    <row r="186" spans="1:37" x14ac:dyDescent="0.35">
      <c r="A186" s="269"/>
      <c r="B186" s="264"/>
      <c r="C186" s="411" t="s">
        <v>63</v>
      </c>
      <c r="D186" s="401"/>
      <c r="E186" s="411" t="s">
        <v>65</v>
      </c>
      <c r="F186" s="401"/>
      <c r="G186" s="411" t="s">
        <v>68</v>
      </c>
      <c r="H186" s="401"/>
      <c r="I186" s="411" t="s">
        <v>79</v>
      </c>
      <c r="J186" s="401"/>
      <c r="K186" s="411" t="s">
        <v>170</v>
      </c>
      <c r="L186" s="401"/>
      <c r="M186" s="411" t="s">
        <v>703</v>
      </c>
      <c r="N186" s="401"/>
      <c r="O186" s="411" t="s">
        <v>68</v>
      </c>
      <c r="P186" s="411"/>
      <c r="Q186" s="420" t="s">
        <v>79</v>
      </c>
      <c r="R186" s="401"/>
      <c r="S186" s="411" t="s">
        <v>79</v>
      </c>
      <c r="T186" s="401"/>
      <c r="U186" s="411" t="s">
        <v>77</v>
      </c>
      <c r="V186" s="401"/>
      <c r="W186" s="411" t="s">
        <v>65</v>
      </c>
      <c r="X186" s="401"/>
      <c r="Y186" s="411" t="s">
        <v>150</v>
      </c>
      <c r="Z186" s="401"/>
      <c r="AA186" s="411" t="s">
        <v>65</v>
      </c>
      <c r="AB186" s="401"/>
      <c r="AC186" s="411" t="s">
        <v>77</v>
      </c>
      <c r="AD186" s="411"/>
      <c r="AE186" s="411"/>
      <c r="AF186" s="401"/>
      <c r="AG186" s="363"/>
      <c r="AH186" s="463"/>
      <c r="AI186" s="463"/>
      <c r="AJ186" s="368"/>
      <c r="AK186" s="4"/>
    </row>
    <row r="187" spans="1:37" s="257" customFormat="1" ht="12.75" customHeight="1" x14ac:dyDescent="0.35">
      <c r="A187" s="271"/>
      <c r="B187" s="271"/>
      <c r="C187" s="429" t="s">
        <v>101</v>
      </c>
      <c r="E187" s="429" t="s">
        <v>101</v>
      </c>
      <c r="F187" s="464"/>
      <c r="G187" s="429" t="s">
        <v>74</v>
      </c>
      <c r="H187" s="464"/>
      <c r="I187" s="429"/>
      <c r="J187" s="464"/>
      <c r="L187" s="464"/>
      <c r="M187" s="464"/>
      <c r="N187" s="464"/>
      <c r="O187" s="429" t="s">
        <v>74</v>
      </c>
      <c r="P187" s="429"/>
      <c r="Q187" s="430" t="s">
        <v>74</v>
      </c>
      <c r="R187" s="428"/>
      <c r="S187" s="429" t="s">
        <v>74</v>
      </c>
      <c r="T187" s="428"/>
      <c r="U187" s="428"/>
      <c r="V187" s="429"/>
      <c r="W187" s="429" t="s">
        <v>101</v>
      </c>
      <c r="X187" s="428"/>
      <c r="Y187" s="429"/>
      <c r="Z187" s="428"/>
      <c r="AA187" s="429" t="s">
        <v>101</v>
      </c>
      <c r="AC187" s="429" t="s">
        <v>101</v>
      </c>
      <c r="AD187" s="429"/>
      <c r="AE187" s="429"/>
      <c r="AG187" s="280"/>
      <c r="AH187" s="442"/>
      <c r="AI187" s="442"/>
      <c r="AJ187" s="281"/>
      <c r="AK187" s="10"/>
    </row>
    <row r="188" spans="1:37" ht="15" thickBot="1" x14ac:dyDescent="0.4">
      <c r="A188" s="264"/>
      <c r="B188" s="264"/>
      <c r="C188" s="400"/>
      <c r="D188" s="401"/>
      <c r="E188" s="400"/>
      <c r="F188" s="401"/>
      <c r="G188" s="400"/>
      <c r="H188" s="411"/>
      <c r="I188" s="400"/>
      <c r="J188" s="401"/>
      <c r="K188" s="9"/>
      <c r="L188" s="9"/>
      <c r="M188" s="9"/>
      <c r="N188" s="9"/>
      <c r="O188" s="10"/>
      <c r="P188" s="9"/>
      <c r="Q188" s="455"/>
      <c r="R188" s="9"/>
      <c r="S188" s="10"/>
      <c r="T188" s="402"/>
      <c r="U188" s="465"/>
      <c r="V188" s="402"/>
      <c r="W188" s="9"/>
      <c r="X188" s="401"/>
      <c r="Y188" s="400"/>
      <c r="Z188" s="401"/>
      <c r="AA188" s="441"/>
      <c r="AB188" s="401"/>
      <c r="AC188" s="441"/>
      <c r="AD188" s="441"/>
      <c r="AE188" s="441"/>
      <c r="AF188" s="401"/>
      <c r="AG188" s="256"/>
      <c r="AH188" s="427"/>
      <c r="AI188" s="427"/>
      <c r="AJ188" s="266"/>
      <c r="AK188" s="4"/>
    </row>
    <row r="189" spans="1:37" ht="15" thickBot="1" x14ac:dyDescent="0.4">
      <c r="A189" s="248"/>
      <c r="B189" s="826" t="s">
        <v>625</v>
      </c>
      <c r="C189" s="827"/>
      <c r="D189" s="827"/>
      <c r="E189" s="827"/>
      <c r="F189" s="827"/>
      <c r="G189" s="827"/>
      <c r="H189" s="827"/>
      <c r="I189" s="827"/>
      <c r="J189" s="827"/>
      <c r="K189" s="827"/>
      <c r="L189" s="827"/>
      <c r="M189" s="827"/>
      <c r="N189" s="827"/>
      <c r="O189" s="827"/>
      <c r="P189" s="827"/>
      <c r="Q189" s="827"/>
      <c r="R189" s="827"/>
      <c r="S189" s="827"/>
      <c r="T189" s="827"/>
      <c r="U189" s="827"/>
      <c r="V189" s="827"/>
      <c r="W189" s="827"/>
      <c r="X189" s="827"/>
      <c r="Y189" s="827"/>
      <c r="Z189" s="827"/>
      <c r="AA189" s="827"/>
      <c r="AB189" s="827"/>
      <c r="AC189" s="828"/>
      <c r="AD189" s="282"/>
      <c r="AE189" s="282"/>
      <c r="AF189" s="249"/>
      <c r="AG189" s="274"/>
      <c r="AH189" s="275"/>
      <c r="AI189" s="275"/>
      <c r="AJ189" s="283"/>
      <c r="AK189" s="4"/>
    </row>
    <row r="190" spans="1:37" ht="15" thickBot="1" x14ac:dyDescent="0.4">
      <c r="A190" s="277"/>
      <c r="B190" s="277"/>
      <c r="C190" s="259"/>
      <c r="D190" s="258"/>
      <c r="E190" s="259"/>
      <c r="F190" s="258"/>
      <c r="G190" s="259"/>
      <c r="H190" s="260"/>
      <c r="I190" s="259"/>
      <c r="J190" s="258"/>
      <c r="K190" s="305"/>
      <c r="L190" s="305"/>
      <c r="M190" s="305"/>
      <c r="N190" s="305"/>
      <c r="O190" s="299"/>
      <c r="P190" s="299"/>
      <c r="Q190" s="369"/>
      <c r="R190" s="305"/>
      <c r="S190" s="370"/>
      <c r="T190" s="370"/>
      <c r="U190" s="862" t="s">
        <v>653</v>
      </c>
      <c r="V190" s="863"/>
      <c r="W190" s="864"/>
      <c r="X190" s="258"/>
      <c r="Y190" s="865" t="s">
        <v>682</v>
      </c>
      <c r="Z190" s="866"/>
      <c r="AA190" s="867"/>
      <c r="AB190" s="258"/>
      <c r="AC190" s="259"/>
      <c r="AD190" s="259"/>
      <c r="AE190" s="259"/>
      <c r="AF190" s="258"/>
      <c r="AG190" s="261"/>
      <c r="AH190" s="262"/>
      <c r="AI190" s="262"/>
      <c r="AJ190" s="263"/>
      <c r="AK190" s="4"/>
    </row>
    <row r="191" spans="1:37" x14ac:dyDescent="0.35">
      <c r="A191" s="264"/>
      <c r="B191" s="264"/>
      <c r="C191" s="411" t="s">
        <v>192</v>
      </c>
      <c r="D191" s="411"/>
      <c r="E191" s="411" t="s">
        <v>188</v>
      </c>
      <c r="F191" s="411"/>
      <c r="G191" s="411" t="s">
        <v>189</v>
      </c>
      <c r="H191" s="411"/>
      <c r="I191" s="411" t="s">
        <v>243</v>
      </c>
      <c r="J191" s="411"/>
      <c r="K191" s="411" t="s">
        <v>217</v>
      </c>
      <c r="L191" s="411"/>
      <c r="M191" s="411" t="s">
        <v>704</v>
      </c>
      <c r="N191" s="411"/>
      <c r="O191" s="411" t="s">
        <v>219</v>
      </c>
      <c r="P191" s="411"/>
      <c r="Q191" s="420" t="s">
        <v>233</v>
      </c>
      <c r="R191" s="411"/>
      <c r="S191" s="411" t="s">
        <v>705</v>
      </c>
      <c r="T191" s="411"/>
      <c r="U191" s="315" t="s">
        <v>706</v>
      </c>
      <c r="V191" s="411"/>
      <c r="W191" s="316" t="s">
        <v>707</v>
      </c>
      <c r="X191" s="411"/>
      <c r="Y191" s="315" t="s">
        <v>708</v>
      </c>
      <c r="Z191" s="411"/>
      <c r="AA191" s="316" t="s">
        <v>709</v>
      </c>
      <c r="AB191" s="411"/>
      <c r="AC191" s="411" t="s">
        <v>483</v>
      </c>
      <c r="AD191" s="411"/>
      <c r="AE191" s="411"/>
      <c r="AF191" s="401"/>
      <c r="AG191" s="265"/>
      <c r="AH191" s="435"/>
      <c r="AI191" s="435"/>
      <c r="AJ191" s="266"/>
      <c r="AK191" s="4"/>
    </row>
    <row r="192" spans="1:37" x14ac:dyDescent="0.35">
      <c r="A192" s="267"/>
      <c r="B192" s="269"/>
      <c r="C192" s="400">
        <v>0</v>
      </c>
      <c r="D192" s="400"/>
      <c r="E192" s="400">
        <v>0</v>
      </c>
      <c r="F192" s="400"/>
      <c r="G192" s="400">
        <v>0</v>
      </c>
      <c r="H192" s="400"/>
      <c r="I192" s="400">
        <v>0</v>
      </c>
      <c r="J192" s="400"/>
      <c r="K192" s="400">
        <v>0</v>
      </c>
      <c r="L192" s="400"/>
      <c r="M192" s="400">
        <v>0</v>
      </c>
      <c r="N192" s="400"/>
      <c r="O192" s="400">
        <v>0</v>
      </c>
      <c r="P192" s="400"/>
      <c r="Q192" s="422">
        <v>0</v>
      </c>
      <c r="R192" s="400"/>
      <c r="S192" s="400">
        <v>0</v>
      </c>
      <c r="T192" s="400"/>
      <c r="U192" s="269">
        <v>0</v>
      </c>
      <c r="V192" s="400"/>
      <c r="W192" s="317">
        <v>0</v>
      </c>
      <c r="X192" s="400"/>
      <c r="Y192" s="269">
        <v>0</v>
      </c>
      <c r="Z192" s="400"/>
      <c r="AA192" s="317">
        <v>0</v>
      </c>
      <c r="AB192" s="400"/>
      <c r="AC192" s="400">
        <v>0</v>
      </c>
      <c r="AD192" s="400"/>
      <c r="AE192" s="400"/>
      <c r="AF192" s="401"/>
      <c r="AG192" s="268"/>
      <c r="AH192" s="436"/>
      <c r="AI192" s="437"/>
      <c r="AJ192" s="266"/>
      <c r="AK192" s="4"/>
    </row>
    <row r="193" spans="1:37" s="254" customFormat="1" ht="15" thickBot="1" x14ac:dyDescent="0.4">
      <c r="A193" s="300">
        <v>207</v>
      </c>
      <c r="B193" s="300"/>
      <c r="C193" s="254">
        <v>208</v>
      </c>
      <c r="E193" s="254">
        <v>209</v>
      </c>
      <c r="G193" s="254">
        <v>210</v>
      </c>
      <c r="I193" s="254">
        <v>211</v>
      </c>
      <c r="K193" s="254">
        <v>212</v>
      </c>
      <c r="M193" s="254">
        <v>213</v>
      </c>
      <c r="O193" s="400" t="s">
        <v>789</v>
      </c>
      <c r="Q193" s="445">
        <v>215</v>
      </c>
      <c r="S193" s="254">
        <v>216</v>
      </c>
      <c r="U193" s="300">
        <v>217</v>
      </c>
      <c r="W193" s="318">
        <v>218</v>
      </c>
      <c r="Y193" s="300">
        <v>219</v>
      </c>
      <c r="AA193" s="318">
        <v>220</v>
      </c>
      <c r="AC193" s="254">
        <v>221</v>
      </c>
      <c r="AG193" s="301"/>
      <c r="AH193" s="446"/>
      <c r="AI193" s="447"/>
      <c r="AJ193" s="302"/>
      <c r="AK193" s="278"/>
    </row>
    <row r="194" spans="1:37" ht="15" thickBot="1" x14ac:dyDescent="0.4">
      <c r="A194" s="269"/>
      <c r="B194" s="359">
        <v>405</v>
      </c>
      <c r="C194" s="833" t="s">
        <v>12</v>
      </c>
      <c r="D194" s="414">
        <v>376</v>
      </c>
      <c r="E194" s="833" t="s">
        <v>12</v>
      </c>
      <c r="F194" s="414">
        <v>439</v>
      </c>
      <c r="G194" s="833" t="s">
        <v>12</v>
      </c>
      <c r="H194" s="414">
        <v>326.84500000000003</v>
      </c>
      <c r="I194" s="831"/>
      <c r="J194" s="414">
        <v>382.99900000000002</v>
      </c>
      <c r="K194" s="833" t="s">
        <v>12</v>
      </c>
      <c r="L194" s="414">
        <v>416</v>
      </c>
      <c r="M194" s="822" t="s">
        <v>15</v>
      </c>
      <c r="N194" s="414">
        <v>410</v>
      </c>
      <c r="O194" s="833" t="s">
        <v>12</v>
      </c>
      <c r="P194" s="414">
        <v>336</v>
      </c>
      <c r="Q194" s="833" t="s">
        <v>12</v>
      </c>
      <c r="R194" s="414">
        <v>353</v>
      </c>
      <c r="S194" s="833"/>
      <c r="T194" s="414">
        <v>372</v>
      </c>
      <c r="U194" s="833" t="s">
        <v>223</v>
      </c>
      <c r="V194" s="414">
        <v>396.12799999999999</v>
      </c>
      <c r="W194" s="833" t="s">
        <v>710</v>
      </c>
      <c r="X194" s="414">
        <v>360.99799999999999</v>
      </c>
      <c r="Y194" s="833" t="s">
        <v>223</v>
      </c>
      <c r="Z194" s="414">
        <v>466</v>
      </c>
      <c r="AA194" s="833" t="s">
        <v>223</v>
      </c>
      <c r="AB194" s="414">
        <v>366</v>
      </c>
      <c r="AC194" s="831"/>
      <c r="AD194" s="466"/>
      <c r="AE194" s="466"/>
      <c r="AF194" s="401"/>
      <c r="AG194" s="255">
        <v>8</v>
      </c>
      <c r="AH194" s="242">
        <v>4</v>
      </c>
      <c r="AI194" s="242">
        <v>7</v>
      </c>
      <c r="AJ194" s="243"/>
      <c r="AK194" s="4"/>
    </row>
    <row r="195" spans="1:37" ht="15" thickBot="1" x14ac:dyDescent="0.4">
      <c r="A195" s="269"/>
      <c r="B195" s="264"/>
      <c r="C195" s="834"/>
      <c r="D195" s="401"/>
      <c r="E195" s="834"/>
      <c r="F195" s="401"/>
      <c r="G195" s="834"/>
      <c r="H195" s="401"/>
      <c r="I195" s="832"/>
      <c r="J195" s="401"/>
      <c r="K195" s="834"/>
      <c r="L195" s="401"/>
      <c r="M195" s="860"/>
      <c r="N195" s="401"/>
      <c r="O195" s="834"/>
      <c r="P195" s="426"/>
      <c r="Q195" s="834"/>
      <c r="R195" s="401"/>
      <c r="S195" s="834"/>
      <c r="T195" s="401"/>
      <c r="U195" s="834"/>
      <c r="V195" s="401"/>
      <c r="W195" s="834"/>
      <c r="X195" s="401"/>
      <c r="Y195" s="834"/>
      <c r="Z195" s="401"/>
      <c r="AA195" s="834"/>
      <c r="AB195" s="401"/>
      <c r="AC195" s="832"/>
      <c r="AD195" s="466"/>
      <c r="AE195" s="466"/>
      <c r="AF195" s="401"/>
      <c r="AG195" s="256"/>
      <c r="AH195" s="427"/>
      <c r="AI195" s="427"/>
      <c r="AJ195" s="266"/>
      <c r="AK195" s="4"/>
    </row>
    <row r="196" spans="1:37" ht="6" customHeight="1" x14ac:dyDescent="0.35">
      <c r="A196" s="269"/>
      <c r="B196" s="264"/>
      <c r="C196" s="244" t="s">
        <v>12</v>
      </c>
      <c r="D196" s="400"/>
      <c r="E196" s="244" t="s">
        <v>12</v>
      </c>
      <c r="F196" s="400"/>
      <c r="G196" s="244" t="s">
        <v>12</v>
      </c>
      <c r="H196" s="400"/>
      <c r="I196" s="244">
        <v>0</v>
      </c>
      <c r="J196" s="400"/>
      <c r="K196" s="512"/>
      <c r="L196" s="400"/>
      <c r="M196" s="244">
        <v>0</v>
      </c>
      <c r="N196" s="400"/>
      <c r="O196" s="244" t="s">
        <v>12</v>
      </c>
      <c r="P196" s="426"/>
      <c r="Q196" s="512"/>
      <c r="R196" s="400"/>
      <c r="S196" s="244">
        <v>0</v>
      </c>
      <c r="T196" s="400"/>
      <c r="U196" s="320">
        <v>0</v>
      </c>
      <c r="V196" s="400"/>
      <c r="W196" s="321">
        <v>0</v>
      </c>
      <c r="X196" s="400"/>
      <c r="Y196" s="320">
        <v>0</v>
      </c>
      <c r="Z196" s="400"/>
      <c r="AA196" s="321">
        <v>0</v>
      </c>
      <c r="AB196" s="418"/>
      <c r="AC196" s="512"/>
      <c r="AD196" s="466"/>
      <c r="AE196" s="466"/>
      <c r="AF196" s="401"/>
      <c r="AG196" s="256"/>
      <c r="AH196" s="427"/>
      <c r="AI196" s="427"/>
      <c r="AJ196" s="266"/>
      <c r="AK196" s="4"/>
    </row>
    <row r="197" spans="1:37" ht="15" thickBot="1" x14ac:dyDescent="0.4">
      <c r="A197" s="300"/>
      <c r="B197" s="456"/>
      <c r="C197" s="411" t="s">
        <v>65</v>
      </c>
      <c r="D197" s="401"/>
      <c r="E197" s="411" t="s">
        <v>65</v>
      </c>
      <c r="F197" s="401"/>
      <c r="G197" s="411" t="s">
        <v>77</v>
      </c>
      <c r="H197" s="401"/>
      <c r="I197" s="411" t="s">
        <v>132</v>
      </c>
      <c r="J197" s="401"/>
      <c r="K197" s="411" t="s">
        <v>63</v>
      </c>
      <c r="L197" s="401"/>
      <c r="M197" s="411" t="s">
        <v>77</v>
      </c>
      <c r="N197" s="401"/>
      <c r="O197" s="411" t="s">
        <v>65</v>
      </c>
      <c r="P197" s="411"/>
      <c r="Q197" s="420" t="s">
        <v>79</v>
      </c>
      <c r="R197" s="401"/>
      <c r="S197" s="411" t="s">
        <v>65</v>
      </c>
      <c r="T197" s="401"/>
      <c r="U197" s="322" t="s">
        <v>65</v>
      </c>
      <c r="V197" s="249"/>
      <c r="W197" s="323" t="s">
        <v>703</v>
      </c>
      <c r="X197" s="401"/>
      <c r="Y197" s="344" t="s">
        <v>696</v>
      </c>
      <c r="Z197" s="249"/>
      <c r="AA197" s="323" t="s">
        <v>63</v>
      </c>
      <c r="AB197" s="401"/>
      <c r="AC197" s="411" t="s">
        <v>65</v>
      </c>
      <c r="AD197" s="467"/>
      <c r="AE197" s="467"/>
      <c r="AG197" s="280"/>
      <c r="AH197" s="442"/>
      <c r="AI197" s="442"/>
      <c r="AJ197" s="302"/>
      <c r="AK197" s="4"/>
    </row>
    <row r="198" spans="1:37" s="257" customFormat="1" x14ac:dyDescent="0.35">
      <c r="A198" s="271"/>
      <c r="B198" s="271"/>
      <c r="C198" s="429" t="s">
        <v>74</v>
      </c>
      <c r="E198" s="429" t="s">
        <v>74</v>
      </c>
      <c r="G198" s="429" t="s">
        <v>74</v>
      </c>
      <c r="I198" s="429">
        <v>0</v>
      </c>
      <c r="K198" s="429" t="s">
        <v>74</v>
      </c>
      <c r="M198" s="429"/>
      <c r="O198" s="429" t="s">
        <v>74</v>
      </c>
      <c r="P198" s="429"/>
      <c r="Q198" s="430" t="s">
        <v>74</v>
      </c>
      <c r="S198" s="429"/>
      <c r="U198" s="429"/>
      <c r="W198" s="429" t="s">
        <v>631</v>
      </c>
      <c r="Y198" s="429"/>
      <c r="AA198" s="429"/>
      <c r="AC198" s="429"/>
      <c r="AD198" s="429"/>
      <c r="AE198" s="429"/>
      <c r="AG198" s="280"/>
      <c r="AH198" s="442"/>
      <c r="AI198" s="442"/>
      <c r="AJ198" s="281"/>
      <c r="AK198" s="10"/>
    </row>
    <row r="199" spans="1:37" s="257" customFormat="1" ht="15" thickBot="1" x14ac:dyDescent="0.4">
      <c r="A199" s="271"/>
      <c r="B199" s="271"/>
      <c r="C199" s="429"/>
      <c r="E199" s="429"/>
      <c r="G199" s="429"/>
      <c r="I199" s="429"/>
      <c r="K199" s="429"/>
      <c r="M199" s="429"/>
      <c r="O199" s="429"/>
      <c r="P199" s="429"/>
      <c r="Q199" s="430"/>
      <c r="S199" s="429"/>
      <c r="U199" s="429"/>
      <c r="W199" s="429"/>
      <c r="Y199" s="429"/>
      <c r="AA199" s="429"/>
      <c r="AC199" s="429"/>
      <c r="AD199" s="429"/>
      <c r="AE199" s="429"/>
      <c r="AG199" s="280"/>
      <c r="AH199" s="442"/>
      <c r="AI199" s="442"/>
      <c r="AJ199" s="281"/>
      <c r="AK199" s="10"/>
    </row>
    <row r="200" spans="1:37" ht="15" thickBot="1" x14ac:dyDescent="0.4">
      <c r="A200" s="248"/>
      <c r="B200" s="826" t="s">
        <v>625</v>
      </c>
      <c r="C200" s="827"/>
      <c r="D200" s="827"/>
      <c r="E200" s="827"/>
      <c r="F200" s="827"/>
      <c r="G200" s="827"/>
      <c r="H200" s="827"/>
      <c r="I200" s="827"/>
      <c r="J200" s="827"/>
      <c r="K200" s="827"/>
      <c r="L200" s="827"/>
      <c r="M200" s="827"/>
      <c r="N200" s="827"/>
      <c r="O200" s="827"/>
      <c r="P200" s="827"/>
      <c r="Q200" s="827"/>
      <c r="R200" s="827"/>
      <c r="S200" s="827"/>
      <c r="T200" s="827"/>
      <c r="U200" s="827"/>
      <c r="V200" s="827"/>
      <c r="W200" s="827"/>
      <c r="X200" s="828"/>
      <c r="Y200" s="858" t="s">
        <v>688</v>
      </c>
      <c r="Z200" s="854"/>
      <c r="AA200" s="854"/>
      <c r="AB200" s="854"/>
      <c r="AC200" s="855"/>
      <c r="AD200" s="371"/>
      <c r="AE200" s="371"/>
      <c r="AF200" s="249"/>
      <c r="AG200" s="274"/>
      <c r="AH200" s="275"/>
      <c r="AI200" s="275"/>
      <c r="AJ200" s="283"/>
      <c r="AK200" s="4"/>
    </row>
    <row r="201" spans="1:37" x14ac:dyDescent="0.35">
      <c r="A201" s="277"/>
      <c r="B201" s="277"/>
      <c r="C201" s="260" t="s">
        <v>474</v>
      </c>
      <c r="D201" s="260"/>
      <c r="E201" s="260" t="s">
        <v>248</v>
      </c>
      <c r="F201" s="260"/>
      <c r="G201" s="260" t="s">
        <v>359</v>
      </c>
      <c r="H201" s="260"/>
      <c r="I201" s="260" t="s">
        <v>470</v>
      </c>
      <c r="J201" s="260"/>
      <c r="K201" s="260" t="s">
        <v>246</v>
      </c>
      <c r="L201" s="260"/>
      <c r="M201" s="260" t="s">
        <v>251</v>
      </c>
      <c r="N201" s="260"/>
      <c r="O201" s="260" t="s">
        <v>265</v>
      </c>
      <c r="P201" s="260"/>
      <c r="Q201" s="284" t="s">
        <v>253</v>
      </c>
      <c r="R201" s="260"/>
      <c r="S201" s="260" t="s">
        <v>254</v>
      </c>
      <c r="T201" s="260"/>
      <c r="U201" s="260" t="s">
        <v>268</v>
      </c>
      <c r="V201" s="260"/>
      <c r="W201" s="260" t="s">
        <v>269</v>
      </c>
      <c r="X201" s="260"/>
      <c r="Y201" s="260" t="s">
        <v>400</v>
      </c>
      <c r="Z201" s="260"/>
      <c r="AA201" s="260" t="s">
        <v>368</v>
      </c>
      <c r="AB201" s="260"/>
      <c r="AC201" s="260" t="s">
        <v>28</v>
      </c>
      <c r="AD201" s="372"/>
      <c r="AE201" s="372"/>
      <c r="AF201" s="258"/>
      <c r="AG201" s="285"/>
      <c r="AH201" s="286"/>
      <c r="AI201" s="286"/>
      <c r="AJ201" s="263"/>
      <c r="AK201" s="4"/>
    </row>
    <row r="202" spans="1:37" x14ac:dyDescent="0.35">
      <c r="A202" s="267"/>
      <c r="B202" s="269"/>
      <c r="C202" s="400">
        <v>0</v>
      </c>
      <c r="D202" s="400"/>
      <c r="E202" s="400">
        <v>0</v>
      </c>
      <c r="F202" s="400"/>
      <c r="G202" s="400">
        <v>0</v>
      </c>
      <c r="H202" s="400"/>
      <c r="I202" s="400">
        <v>0</v>
      </c>
      <c r="J202" s="400"/>
      <c r="K202" s="400">
        <v>0</v>
      </c>
      <c r="L202" s="400"/>
      <c r="M202" s="400">
        <v>0</v>
      </c>
      <c r="N202" s="400"/>
      <c r="O202" s="400">
        <v>0</v>
      </c>
      <c r="P202" s="400"/>
      <c r="Q202" s="422">
        <v>0</v>
      </c>
      <c r="R202" s="400"/>
      <c r="S202" s="400">
        <v>0</v>
      </c>
      <c r="T202" s="400"/>
      <c r="U202" s="400">
        <v>0</v>
      </c>
      <c r="V202" s="400"/>
      <c r="W202" s="400">
        <v>0</v>
      </c>
      <c r="X202" s="400"/>
      <c r="Y202" s="400">
        <v>0</v>
      </c>
      <c r="Z202" s="400"/>
      <c r="AA202" s="400">
        <v>0</v>
      </c>
      <c r="AB202" s="400"/>
      <c r="AC202" s="400">
        <v>0</v>
      </c>
      <c r="AD202" s="254"/>
      <c r="AE202" s="254"/>
      <c r="AF202" s="401"/>
      <c r="AG202" s="268"/>
      <c r="AH202" s="436"/>
      <c r="AI202" s="437"/>
      <c r="AJ202" s="266"/>
      <c r="AK202" s="4"/>
    </row>
    <row r="203" spans="1:37" s="254" customFormat="1" ht="15" thickBot="1" x14ac:dyDescent="0.4">
      <c r="A203" s="269">
        <v>221</v>
      </c>
      <c r="B203" s="269"/>
      <c r="C203" s="400">
        <v>222</v>
      </c>
      <c r="D203" s="400"/>
      <c r="E203" s="400">
        <v>223</v>
      </c>
      <c r="F203" s="400"/>
      <c r="G203" s="400">
        <v>224</v>
      </c>
      <c r="H203" s="400"/>
      <c r="I203" s="400">
        <v>225</v>
      </c>
      <c r="J203" s="400"/>
      <c r="K203" s="400">
        <v>226</v>
      </c>
      <c r="L203" s="400"/>
      <c r="M203" s="400">
        <v>227</v>
      </c>
      <c r="N203" s="400"/>
      <c r="O203" s="400">
        <v>228</v>
      </c>
      <c r="P203" s="400"/>
      <c r="Q203" s="422">
        <v>229</v>
      </c>
      <c r="R203" s="400"/>
      <c r="S203" s="400">
        <v>230</v>
      </c>
      <c r="T203" s="400"/>
      <c r="U203" s="400">
        <v>231</v>
      </c>
      <c r="V203" s="400"/>
      <c r="W203" s="400">
        <v>232</v>
      </c>
      <c r="X203" s="400"/>
      <c r="Y203" s="400">
        <v>233</v>
      </c>
      <c r="Z203" s="400"/>
      <c r="AA203" s="400">
        <v>234</v>
      </c>
      <c r="AB203" s="400"/>
      <c r="AC203" s="400">
        <v>235</v>
      </c>
      <c r="AF203" s="400"/>
      <c r="AG203" s="268"/>
      <c r="AH203" s="436"/>
      <c r="AI203" s="438"/>
      <c r="AJ203" s="266"/>
      <c r="AK203" s="278"/>
    </row>
    <row r="204" spans="1:37" ht="15" thickBot="1" x14ac:dyDescent="0.4">
      <c r="A204" s="269"/>
      <c r="B204" s="359">
        <v>375</v>
      </c>
      <c r="C204" s="831"/>
      <c r="D204" s="414">
        <v>374.76100000000002</v>
      </c>
      <c r="E204" s="833" t="s">
        <v>12</v>
      </c>
      <c r="F204" s="414">
        <v>390.99900000000002</v>
      </c>
      <c r="G204" s="831"/>
      <c r="H204" s="414">
        <v>397</v>
      </c>
      <c r="I204" s="831"/>
      <c r="J204" s="414">
        <v>336</v>
      </c>
      <c r="K204" s="868" t="s">
        <v>12</v>
      </c>
      <c r="L204" s="414">
        <v>383.41899999999998</v>
      </c>
      <c r="M204" s="833" t="s">
        <v>12</v>
      </c>
      <c r="N204" s="414">
        <v>323.00099999999998</v>
      </c>
      <c r="O204" s="833" t="s">
        <v>12</v>
      </c>
      <c r="P204" s="414">
        <v>335</v>
      </c>
      <c r="Q204" s="833" t="s">
        <v>12</v>
      </c>
      <c r="R204" s="414">
        <v>337</v>
      </c>
      <c r="S204" s="833" t="s">
        <v>12</v>
      </c>
      <c r="T204" s="414">
        <v>339</v>
      </c>
      <c r="U204" s="831"/>
      <c r="V204" s="414">
        <v>351</v>
      </c>
      <c r="W204" s="831"/>
      <c r="X204" s="414">
        <v>377.05099999999999</v>
      </c>
      <c r="Y204" s="831"/>
      <c r="Z204" s="414">
        <v>413.99900000000002</v>
      </c>
      <c r="AA204" s="831"/>
      <c r="AB204" s="414">
        <v>418.00400000000002</v>
      </c>
      <c r="AC204" s="833" t="s">
        <v>12</v>
      </c>
      <c r="AD204" s="466"/>
      <c r="AE204" s="466"/>
      <c r="AF204" s="401"/>
      <c r="AG204" s="255">
        <v>14</v>
      </c>
      <c r="AH204" s="242">
        <v>3</v>
      </c>
      <c r="AI204" s="242">
        <v>12</v>
      </c>
      <c r="AJ204" s="243"/>
      <c r="AK204" s="4"/>
    </row>
    <row r="205" spans="1:37" ht="15" thickBot="1" x14ac:dyDescent="0.4">
      <c r="A205" s="269"/>
      <c r="B205" s="264"/>
      <c r="C205" s="832"/>
      <c r="D205" s="401"/>
      <c r="E205" s="840"/>
      <c r="F205" s="401"/>
      <c r="G205" s="832"/>
      <c r="H205" s="401"/>
      <c r="I205" s="841"/>
      <c r="J205" s="401"/>
      <c r="K205" s="869"/>
      <c r="L205" s="401"/>
      <c r="M205" s="840"/>
      <c r="N205" s="401"/>
      <c r="O205" s="840"/>
      <c r="P205" s="426"/>
      <c r="Q205" s="840"/>
      <c r="R205" s="401"/>
      <c r="S205" s="840"/>
      <c r="T205" s="401"/>
      <c r="U205" s="841"/>
      <c r="V205" s="401"/>
      <c r="W205" s="841"/>
      <c r="X205" s="401"/>
      <c r="Y205" s="841"/>
      <c r="Z205" s="401"/>
      <c r="AA205" s="841"/>
      <c r="AB205" s="401"/>
      <c r="AC205" s="840"/>
      <c r="AD205" s="466"/>
      <c r="AE205" s="466"/>
      <c r="AF205" s="401"/>
      <c r="AG205" s="256"/>
      <c r="AH205" s="427"/>
      <c r="AI205" s="427"/>
      <c r="AJ205" s="266"/>
      <c r="AK205" s="4"/>
    </row>
    <row r="206" spans="1:37" ht="6" customHeight="1" x14ac:dyDescent="0.35">
      <c r="A206" s="269"/>
      <c r="B206" s="264"/>
      <c r="C206" s="512"/>
      <c r="D206" s="400"/>
      <c r="E206" s="244" t="s">
        <v>12</v>
      </c>
      <c r="F206" s="400"/>
      <c r="G206" s="512"/>
      <c r="H206" s="400"/>
      <c r="I206" s="512"/>
      <c r="J206" s="400"/>
      <c r="K206" s="244" t="s">
        <v>12</v>
      </c>
      <c r="L206" s="400"/>
      <c r="M206" s="512"/>
      <c r="N206" s="400"/>
      <c r="O206" s="512"/>
      <c r="P206" s="426"/>
      <c r="Q206" s="512"/>
      <c r="R206" s="400"/>
      <c r="S206" s="244" t="s">
        <v>12</v>
      </c>
      <c r="T206" s="400"/>
      <c r="U206" s="512"/>
      <c r="V206" s="400"/>
      <c r="W206" s="512"/>
      <c r="X206" s="400"/>
      <c r="Y206" s="512"/>
      <c r="Z206" s="400"/>
      <c r="AA206" s="512"/>
      <c r="AB206" s="418"/>
      <c r="AC206" s="512"/>
      <c r="AD206" s="466"/>
      <c r="AE206" s="466"/>
      <c r="AF206" s="401"/>
      <c r="AG206" s="256"/>
      <c r="AH206" s="427"/>
      <c r="AI206" s="427"/>
      <c r="AJ206" s="266"/>
      <c r="AK206" s="4"/>
    </row>
    <row r="207" spans="1:37" x14ac:dyDescent="0.35">
      <c r="A207" s="269"/>
      <c r="B207" s="264"/>
      <c r="C207" s="411" t="s">
        <v>68</v>
      </c>
      <c r="D207" s="401"/>
      <c r="E207" s="411" t="s">
        <v>126</v>
      </c>
      <c r="F207" s="401"/>
      <c r="G207" s="411" t="s">
        <v>65</v>
      </c>
      <c r="H207" s="401"/>
      <c r="I207" s="411" t="s">
        <v>65</v>
      </c>
      <c r="J207" s="401"/>
      <c r="K207" s="411" t="s">
        <v>65</v>
      </c>
      <c r="L207" s="401"/>
      <c r="M207" s="411" t="s">
        <v>203</v>
      </c>
      <c r="N207" s="401"/>
      <c r="O207" s="411" t="s">
        <v>68</v>
      </c>
      <c r="P207" s="411"/>
      <c r="Q207" s="420" t="s">
        <v>68</v>
      </c>
      <c r="R207" s="401"/>
      <c r="S207" s="411" t="s">
        <v>65</v>
      </c>
      <c r="T207" s="401"/>
      <c r="U207" s="411" t="s">
        <v>65</v>
      </c>
      <c r="V207" s="401"/>
      <c r="W207" s="411" t="s">
        <v>65</v>
      </c>
      <c r="X207" s="401"/>
      <c r="Y207" s="411" t="s">
        <v>401</v>
      </c>
      <c r="Z207" s="401"/>
      <c r="AA207" s="411" t="s">
        <v>77</v>
      </c>
      <c r="AB207" s="401"/>
      <c r="AC207" s="411" t="s">
        <v>77</v>
      </c>
      <c r="AD207" s="467"/>
      <c r="AE207" s="467"/>
      <c r="AF207" s="401"/>
      <c r="AG207" s="256"/>
      <c r="AH207" s="427"/>
      <c r="AI207" s="427"/>
      <c r="AJ207" s="266"/>
      <c r="AK207" s="4"/>
    </row>
    <row r="208" spans="1:37" s="257" customFormat="1" x14ac:dyDescent="0.35">
      <c r="A208" s="267"/>
      <c r="B208" s="267"/>
      <c r="C208" s="431"/>
      <c r="D208" s="402"/>
      <c r="E208" s="429" t="s">
        <v>101</v>
      </c>
      <c r="F208" s="428"/>
      <c r="G208" s="429"/>
      <c r="I208" s="429"/>
      <c r="K208" s="429" t="s">
        <v>101</v>
      </c>
      <c r="M208" s="429" t="s">
        <v>101</v>
      </c>
      <c r="O208" s="429" t="s">
        <v>101</v>
      </c>
      <c r="P208" s="429"/>
      <c r="Q208" s="430" t="s">
        <v>101</v>
      </c>
      <c r="S208" s="429" t="s">
        <v>101</v>
      </c>
      <c r="T208" s="428"/>
      <c r="U208" s="429" t="s">
        <v>101</v>
      </c>
      <c r="V208" s="468"/>
      <c r="W208" s="429">
        <v>0</v>
      </c>
      <c r="Y208" s="429"/>
      <c r="AA208" s="429"/>
      <c r="AC208" s="429" t="s">
        <v>101</v>
      </c>
      <c r="AD208" s="429"/>
      <c r="AE208" s="429"/>
      <c r="AF208" s="428"/>
      <c r="AG208" s="256"/>
      <c r="AH208" s="427"/>
      <c r="AI208" s="427"/>
      <c r="AJ208" s="270"/>
      <c r="AK208" s="10"/>
    </row>
    <row r="209" spans="1:37" s="257" customFormat="1" ht="15" thickBot="1" x14ac:dyDescent="0.4">
      <c r="A209" s="267"/>
      <c r="B209" s="271"/>
      <c r="C209" s="429"/>
      <c r="E209" s="373"/>
      <c r="F209" s="374"/>
      <c r="G209" s="373"/>
      <c r="H209" s="374"/>
      <c r="I209" s="373"/>
      <c r="J209" s="374"/>
      <c r="K209" s="373"/>
      <c r="M209" s="373"/>
      <c r="N209" s="373"/>
      <c r="O209" s="373"/>
      <c r="P209" s="373"/>
      <c r="Q209" s="375"/>
      <c r="S209" s="373"/>
      <c r="T209" s="428"/>
      <c r="U209" s="429"/>
      <c r="V209" s="468"/>
      <c r="W209" s="429"/>
      <c r="Y209" s="429"/>
      <c r="AA209" s="429"/>
      <c r="AC209" s="373"/>
      <c r="AD209" s="429"/>
      <c r="AE209" s="429"/>
      <c r="AF209" s="428"/>
      <c r="AG209" s="256"/>
      <c r="AH209" s="427"/>
      <c r="AI209" s="427"/>
      <c r="AJ209" s="270"/>
      <c r="AK209" s="10"/>
    </row>
    <row r="210" spans="1:37" s="257" customFormat="1" ht="15" thickBot="1" x14ac:dyDescent="0.4">
      <c r="A210" s="287"/>
      <c r="B210" s="870" t="s">
        <v>688</v>
      </c>
      <c r="C210" s="871"/>
      <c r="D210" s="871"/>
      <c r="E210" s="871"/>
      <c r="F210" s="871"/>
      <c r="G210" s="871"/>
      <c r="H210" s="871"/>
      <c r="I210" s="871"/>
      <c r="J210" s="871"/>
      <c r="K210" s="871"/>
      <c r="L210" s="871"/>
      <c r="M210" s="871"/>
      <c r="N210" s="871"/>
      <c r="O210" s="871"/>
      <c r="P210" s="871"/>
      <c r="Q210" s="871"/>
      <c r="R210" s="871"/>
      <c r="S210" s="871"/>
      <c r="T210" s="871"/>
      <c r="U210" s="871"/>
      <c r="V210" s="871"/>
      <c r="W210" s="871"/>
      <c r="X210" s="871"/>
      <c r="Y210" s="871"/>
      <c r="Z210" s="871"/>
      <c r="AA210" s="871"/>
      <c r="AB210" s="871"/>
      <c r="AC210" s="872"/>
      <c r="AD210" s="303"/>
      <c r="AE210" s="303"/>
      <c r="AF210" s="374"/>
      <c r="AG210" s="274"/>
      <c r="AH210" s="275"/>
      <c r="AI210" s="275"/>
      <c r="AJ210" s="276"/>
      <c r="AK210" s="10"/>
    </row>
    <row r="211" spans="1:37" x14ac:dyDescent="0.35">
      <c r="A211" s="277"/>
      <c r="B211" s="277"/>
      <c r="C211" s="259"/>
      <c r="D211" s="258"/>
      <c r="E211" s="259"/>
      <c r="F211" s="294"/>
      <c r="G211" s="259"/>
      <c r="H211" s="260"/>
      <c r="I211" s="259"/>
      <c r="J211" s="258"/>
      <c r="K211" s="291"/>
      <c r="L211" s="258"/>
      <c r="M211" s="259"/>
      <c r="N211" s="258"/>
      <c r="O211" s="259"/>
      <c r="P211" s="351" t="s">
        <v>711</v>
      </c>
      <c r="Q211" s="293"/>
      <c r="R211" s="258"/>
      <c r="S211" s="259"/>
      <c r="T211" s="258"/>
      <c r="U211" s="259"/>
      <c r="V211" s="294"/>
      <c r="W211" s="259"/>
      <c r="X211" s="258"/>
      <c r="Y211" s="299"/>
      <c r="Z211" s="258"/>
      <c r="AA211" s="259"/>
      <c r="AB211" s="258"/>
      <c r="AC211" s="259"/>
      <c r="AD211" s="376"/>
      <c r="AE211" s="376"/>
      <c r="AF211" s="258"/>
      <c r="AG211" s="261"/>
      <c r="AH211" s="262"/>
      <c r="AI211" s="262"/>
      <c r="AJ211" s="263"/>
      <c r="AK211" s="4"/>
    </row>
    <row r="212" spans="1:37" x14ac:dyDescent="0.35">
      <c r="A212" s="264"/>
      <c r="B212" s="264"/>
      <c r="C212" s="411" t="s">
        <v>397</v>
      </c>
      <c r="D212" s="411"/>
      <c r="E212" s="411" t="s">
        <v>255</v>
      </c>
      <c r="F212" s="411"/>
      <c r="G212" s="411" t="s">
        <v>266</v>
      </c>
      <c r="H212" s="411"/>
      <c r="I212" s="411" t="s">
        <v>267</v>
      </c>
      <c r="J212" s="411"/>
      <c r="K212" s="411" t="s">
        <v>712</v>
      </c>
      <c r="L212" s="411"/>
      <c r="M212" s="411" t="s">
        <v>713</v>
      </c>
      <c r="N212" s="411"/>
      <c r="O212" s="411" t="s">
        <v>714</v>
      </c>
      <c r="P212" s="411"/>
      <c r="Q212" s="420" t="s">
        <v>715</v>
      </c>
      <c r="R212" s="411"/>
      <c r="S212" s="411" t="s">
        <v>716</v>
      </c>
      <c r="T212" s="411"/>
      <c r="U212" s="411" t="s">
        <v>364</v>
      </c>
      <c r="V212" s="411"/>
      <c r="W212" s="411" t="s">
        <v>260</v>
      </c>
      <c r="X212" s="411"/>
      <c r="Y212" s="411" t="s">
        <v>262</v>
      </c>
      <c r="Z212" s="411"/>
      <c r="AA212" s="411" t="s">
        <v>256</v>
      </c>
      <c r="AB212" s="411"/>
      <c r="AC212" s="411" t="s">
        <v>263</v>
      </c>
      <c r="AD212" s="467"/>
      <c r="AE212" s="467"/>
      <c r="AF212" s="401"/>
      <c r="AG212" s="265"/>
      <c r="AH212" s="435"/>
      <c r="AI212" s="435"/>
      <c r="AJ212" s="266"/>
      <c r="AK212" s="4"/>
    </row>
    <row r="213" spans="1:37" x14ac:dyDescent="0.35">
      <c r="A213" s="267"/>
      <c r="B213" s="269"/>
      <c r="C213" s="400">
        <v>0</v>
      </c>
      <c r="D213" s="400"/>
      <c r="E213" s="400">
        <v>0</v>
      </c>
      <c r="F213" s="400"/>
      <c r="G213" s="400">
        <v>0</v>
      </c>
      <c r="H213" s="400"/>
      <c r="I213" s="400">
        <v>0</v>
      </c>
      <c r="J213" s="400"/>
      <c r="K213" s="400">
        <v>0</v>
      </c>
      <c r="L213" s="400"/>
      <c r="M213" s="400">
        <v>0</v>
      </c>
      <c r="N213" s="400"/>
      <c r="O213" s="400">
        <v>0</v>
      </c>
      <c r="P213" s="400"/>
      <c r="Q213" s="422">
        <v>0</v>
      </c>
      <c r="R213" s="400"/>
      <c r="S213" s="400">
        <v>0</v>
      </c>
      <c r="T213" s="400"/>
      <c r="U213" s="400">
        <v>0</v>
      </c>
      <c r="V213" s="400"/>
      <c r="W213" s="400">
        <v>0</v>
      </c>
      <c r="X213" s="400"/>
      <c r="Y213" s="400">
        <v>0</v>
      </c>
      <c r="Z213" s="400"/>
      <c r="AA213" s="400">
        <v>0</v>
      </c>
      <c r="AB213" s="400"/>
      <c r="AC213" s="400">
        <v>0</v>
      </c>
      <c r="AD213" s="254"/>
      <c r="AE213" s="254"/>
      <c r="AF213" s="401"/>
      <c r="AG213" s="268"/>
      <c r="AH213" s="436"/>
      <c r="AI213" s="437"/>
      <c r="AJ213" s="266"/>
      <c r="AK213" s="4"/>
    </row>
    <row r="214" spans="1:37" s="254" customFormat="1" ht="15" thickBot="1" x14ac:dyDescent="0.4">
      <c r="A214" s="269">
        <v>235</v>
      </c>
      <c r="B214" s="269"/>
      <c r="C214" s="400">
        <v>236</v>
      </c>
      <c r="D214" s="400"/>
      <c r="E214" s="400">
        <v>237</v>
      </c>
      <c r="F214" s="400"/>
      <c r="G214" s="400">
        <v>238</v>
      </c>
      <c r="H214" s="400"/>
      <c r="I214" s="400">
        <v>239</v>
      </c>
      <c r="J214" s="400"/>
      <c r="K214" s="400">
        <v>240</v>
      </c>
      <c r="L214" s="400"/>
      <c r="M214" s="400">
        <v>241</v>
      </c>
      <c r="N214" s="400"/>
      <c r="O214" s="400">
        <v>242</v>
      </c>
      <c r="P214" s="400"/>
      <c r="Q214" s="422">
        <v>243</v>
      </c>
      <c r="R214" s="400"/>
      <c r="S214" s="400">
        <v>244</v>
      </c>
      <c r="T214" s="400"/>
      <c r="U214" s="400">
        <v>245</v>
      </c>
      <c r="V214" s="400"/>
      <c r="W214" s="400">
        <v>246</v>
      </c>
      <c r="X214" s="400"/>
      <c r="Y214" s="400">
        <v>247</v>
      </c>
      <c r="Z214" s="400"/>
      <c r="AA214" s="400">
        <v>248</v>
      </c>
      <c r="AB214" s="400"/>
      <c r="AC214" s="400">
        <v>249</v>
      </c>
      <c r="AF214" s="400"/>
      <c r="AG214" s="268"/>
      <c r="AH214" s="436"/>
      <c r="AI214" s="438"/>
      <c r="AJ214" s="266"/>
      <c r="AK214" s="278"/>
    </row>
    <row r="215" spans="1:37" ht="15" thickBot="1" x14ac:dyDescent="0.4">
      <c r="A215" s="269"/>
      <c r="B215" s="359">
        <v>417</v>
      </c>
      <c r="C215" s="831"/>
      <c r="D215" s="414">
        <v>383</v>
      </c>
      <c r="E215" s="833" t="s">
        <v>12</v>
      </c>
      <c r="F215" s="414">
        <v>426</v>
      </c>
      <c r="G215" s="831"/>
      <c r="H215" s="414">
        <v>410.673</v>
      </c>
      <c r="I215" s="967" t="s">
        <v>235</v>
      </c>
      <c r="J215" s="414">
        <v>385.99700000000001</v>
      </c>
      <c r="K215" s="833" t="s">
        <v>235</v>
      </c>
      <c r="L215" s="414">
        <v>305</v>
      </c>
      <c r="M215" s="833" t="s">
        <v>235</v>
      </c>
      <c r="N215" s="414">
        <v>423</v>
      </c>
      <c r="O215" s="833" t="s">
        <v>235</v>
      </c>
      <c r="P215" s="414">
        <v>302.48899999999998</v>
      </c>
      <c r="Q215" s="833" t="s">
        <v>235</v>
      </c>
      <c r="R215" s="414">
        <v>361</v>
      </c>
      <c r="S215" s="833" t="s">
        <v>235</v>
      </c>
      <c r="T215" s="414">
        <v>370.99700000000001</v>
      </c>
      <c r="U215" s="831"/>
      <c r="V215" s="414">
        <v>402.00299999999999</v>
      </c>
      <c r="W215" s="831"/>
      <c r="X215" s="414">
        <v>398</v>
      </c>
      <c r="Y215" s="831"/>
      <c r="Z215" s="414">
        <v>420</v>
      </c>
      <c r="AA215" s="833" t="s">
        <v>12</v>
      </c>
      <c r="AB215" s="414">
        <v>400</v>
      </c>
      <c r="AC215" s="831"/>
      <c r="AD215" s="466"/>
      <c r="AE215" s="466"/>
      <c r="AF215" s="401"/>
      <c r="AG215" s="255">
        <v>8</v>
      </c>
      <c r="AH215" s="242">
        <v>1</v>
      </c>
      <c r="AI215" s="242">
        <v>2</v>
      </c>
      <c r="AJ215" s="243"/>
      <c r="AK215" s="4"/>
    </row>
    <row r="216" spans="1:37" ht="15" thickBot="1" x14ac:dyDescent="0.4">
      <c r="A216" s="269"/>
      <c r="B216" s="264"/>
      <c r="C216" s="841"/>
      <c r="D216" s="401"/>
      <c r="E216" s="834"/>
      <c r="F216" s="401"/>
      <c r="G216" s="832"/>
      <c r="H216" s="401"/>
      <c r="I216" s="968"/>
      <c r="J216" s="401"/>
      <c r="K216" s="834"/>
      <c r="L216" s="401"/>
      <c r="M216" s="834"/>
      <c r="N216" s="401"/>
      <c r="O216" s="834"/>
      <c r="P216" s="426"/>
      <c r="Q216" s="834"/>
      <c r="R216" s="401"/>
      <c r="S216" s="834"/>
      <c r="T216" s="401"/>
      <c r="U216" s="832"/>
      <c r="V216" s="401"/>
      <c r="W216" s="832"/>
      <c r="X216" s="401"/>
      <c r="Y216" s="832"/>
      <c r="Z216" s="401"/>
      <c r="AA216" s="834"/>
      <c r="AB216" s="401"/>
      <c r="AC216" s="832"/>
      <c r="AD216" s="466"/>
      <c r="AE216" s="466"/>
      <c r="AF216" s="401"/>
      <c r="AG216" s="256"/>
      <c r="AH216" s="427"/>
      <c r="AI216" s="427"/>
      <c r="AJ216" s="266"/>
      <c r="AK216" s="4"/>
    </row>
    <row r="217" spans="1:37" ht="6" customHeight="1" x14ac:dyDescent="0.35">
      <c r="A217" s="269"/>
      <c r="B217" s="264"/>
      <c r="C217" s="512"/>
      <c r="D217" s="400"/>
      <c r="E217" s="244" t="s">
        <v>12</v>
      </c>
      <c r="F217" s="400"/>
      <c r="G217" s="512"/>
      <c r="H217" s="400"/>
      <c r="I217" s="244">
        <v>0</v>
      </c>
      <c r="J217" s="400"/>
      <c r="K217" s="244">
        <v>0</v>
      </c>
      <c r="L217" s="400"/>
      <c r="M217" s="244">
        <v>0</v>
      </c>
      <c r="N217" s="400"/>
      <c r="O217" s="244">
        <v>0</v>
      </c>
      <c r="P217" s="426"/>
      <c r="Q217" s="244">
        <v>0</v>
      </c>
      <c r="R217" s="400"/>
      <c r="S217" s="244">
        <v>0</v>
      </c>
      <c r="T217" s="400"/>
      <c r="U217" s="512"/>
      <c r="V217" s="400"/>
      <c r="W217" s="512"/>
      <c r="X217" s="400"/>
      <c r="Y217" s="512"/>
      <c r="Z217" s="400"/>
      <c r="AA217" s="512"/>
      <c r="AB217" s="418"/>
      <c r="AC217" s="512"/>
      <c r="AD217" s="466"/>
      <c r="AE217" s="466"/>
      <c r="AF217" s="401"/>
      <c r="AG217" s="256"/>
      <c r="AH217" s="427"/>
      <c r="AI217" s="427"/>
      <c r="AJ217" s="266"/>
      <c r="AK217" s="4"/>
    </row>
    <row r="218" spans="1:37" x14ac:dyDescent="0.35">
      <c r="A218" s="269"/>
      <c r="B218" s="264"/>
      <c r="C218" s="411" t="s">
        <v>77</v>
      </c>
      <c r="D218" s="401"/>
      <c r="E218" s="411" t="s">
        <v>65</v>
      </c>
      <c r="F218" s="401"/>
      <c r="G218" s="411" t="s">
        <v>63</v>
      </c>
      <c r="H218" s="401"/>
      <c r="I218" s="411" t="s">
        <v>126</v>
      </c>
      <c r="J218" s="401"/>
      <c r="K218" s="411" t="s">
        <v>65</v>
      </c>
      <c r="L218" s="401"/>
      <c r="M218" s="411" t="s">
        <v>65</v>
      </c>
      <c r="N218" s="401"/>
      <c r="O218" s="411" t="s">
        <v>717</v>
      </c>
      <c r="P218" s="411"/>
      <c r="Q218" s="420" t="s">
        <v>696</v>
      </c>
      <c r="R218" s="401"/>
      <c r="S218" s="411" t="s">
        <v>57</v>
      </c>
      <c r="T218" s="401"/>
      <c r="U218" s="411" t="s">
        <v>65</v>
      </c>
      <c r="V218" s="401"/>
      <c r="W218" s="411" t="s">
        <v>77</v>
      </c>
      <c r="X218" s="401"/>
      <c r="Y218" s="411" t="s">
        <v>65</v>
      </c>
      <c r="Z218" s="401"/>
      <c r="AA218" s="411" t="s">
        <v>63</v>
      </c>
      <c r="AB218" s="401"/>
      <c r="AC218" s="411" t="s">
        <v>77</v>
      </c>
      <c r="AD218" s="467"/>
      <c r="AE218" s="467"/>
      <c r="AF218" s="401"/>
      <c r="AG218" s="256"/>
      <c r="AH218" s="427"/>
      <c r="AI218" s="427"/>
      <c r="AJ218" s="266"/>
      <c r="AK218" s="4"/>
    </row>
    <row r="219" spans="1:37" s="257" customFormat="1" x14ac:dyDescent="0.35">
      <c r="A219" s="279"/>
      <c r="B219" s="279"/>
      <c r="C219" s="451"/>
      <c r="E219" s="429" t="s">
        <v>101</v>
      </c>
      <c r="G219" s="429">
        <v>0</v>
      </c>
      <c r="H219" s="428"/>
      <c r="I219" s="429">
        <v>0</v>
      </c>
      <c r="K219" s="429"/>
      <c r="M219" s="428"/>
      <c r="N219" s="428"/>
      <c r="O219" s="428"/>
      <c r="P219" s="428"/>
      <c r="Q219" s="455"/>
      <c r="R219" s="428"/>
      <c r="S219" s="428"/>
      <c r="T219" s="428"/>
      <c r="U219" s="428"/>
      <c r="V219" s="428"/>
      <c r="W219" s="429">
        <v>0</v>
      </c>
      <c r="Y219" s="429">
        <v>0</v>
      </c>
      <c r="Z219" s="428"/>
      <c r="AA219" s="429" t="s">
        <v>101</v>
      </c>
      <c r="AB219" s="428"/>
      <c r="AC219" s="429" t="s">
        <v>101</v>
      </c>
      <c r="AD219" s="429"/>
      <c r="AE219" s="429"/>
      <c r="AF219" s="428"/>
      <c r="AG219" s="256"/>
      <c r="AH219" s="427"/>
      <c r="AI219" s="427"/>
      <c r="AJ219" s="270"/>
      <c r="AK219" s="10"/>
    </row>
    <row r="220" spans="1:37" s="257" customFormat="1" ht="15" thickBot="1" x14ac:dyDescent="0.4">
      <c r="A220" s="279"/>
      <c r="B220" s="279"/>
      <c r="C220" s="373"/>
      <c r="E220" s="373"/>
      <c r="G220" s="373"/>
      <c r="H220" s="428"/>
      <c r="I220" s="527"/>
      <c r="K220" s="429"/>
      <c r="M220" s="428"/>
      <c r="N220" s="428"/>
      <c r="O220" s="428"/>
      <c r="P220" s="428"/>
      <c r="Q220" s="455"/>
      <c r="R220" s="428"/>
      <c r="S220" s="428"/>
      <c r="T220" s="428"/>
      <c r="U220" s="429"/>
      <c r="V220" s="428"/>
      <c r="W220" s="429"/>
      <c r="Y220" s="429"/>
      <c r="Z220" s="428"/>
      <c r="AA220" s="429"/>
      <c r="AB220" s="428"/>
      <c r="AC220" s="429"/>
      <c r="AD220" s="429"/>
      <c r="AE220" s="429"/>
      <c r="AF220" s="428"/>
      <c r="AG220" s="256"/>
      <c r="AH220" s="427"/>
      <c r="AI220" s="427"/>
      <c r="AJ220" s="270"/>
      <c r="AK220" s="10"/>
    </row>
    <row r="221" spans="1:37" s="257" customFormat="1" ht="15" thickBot="1" x14ac:dyDescent="0.4">
      <c r="A221" s="377"/>
      <c r="B221" s="870" t="s">
        <v>688</v>
      </c>
      <c r="C221" s="871"/>
      <c r="D221" s="871"/>
      <c r="E221" s="871"/>
      <c r="F221" s="871"/>
      <c r="G221" s="871"/>
      <c r="H221" s="871"/>
      <c r="I221" s="871"/>
      <c r="J221" s="871"/>
      <c r="K221" s="871"/>
      <c r="L221" s="871"/>
      <c r="M221" s="871"/>
      <c r="N221" s="871"/>
      <c r="O221" s="871"/>
      <c r="P221" s="871"/>
      <c r="Q221" s="871"/>
      <c r="R221" s="871"/>
      <c r="S221" s="871"/>
      <c r="T221" s="871"/>
      <c r="U221" s="871"/>
      <c r="V221" s="871"/>
      <c r="W221" s="871"/>
      <c r="X221" s="871"/>
      <c r="Y221" s="871"/>
      <c r="Z221" s="871"/>
      <c r="AA221" s="871"/>
      <c r="AB221" s="871"/>
      <c r="AC221" s="872"/>
      <c r="AD221" s="303"/>
      <c r="AE221" s="303"/>
      <c r="AF221" s="374"/>
      <c r="AG221" s="274"/>
      <c r="AH221" s="275"/>
      <c r="AI221" s="275"/>
      <c r="AJ221" s="276"/>
      <c r="AK221" s="10"/>
    </row>
    <row r="222" spans="1:37" x14ac:dyDescent="0.35">
      <c r="A222" s="277"/>
      <c r="B222" s="277"/>
      <c r="C222" s="259"/>
      <c r="D222" s="258"/>
      <c r="E222" s="259"/>
      <c r="F222" s="258"/>
      <c r="G222" s="290" t="s">
        <v>631</v>
      </c>
      <c r="H222" s="260"/>
      <c r="I222" s="259"/>
      <c r="J222" s="258"/>
      <c r="K222" s="290" t="s">
        <v>631</v>
      </c>
      <c r="L222" s="258"/>
      <c r="M222" s="259"/>
      <c r="N222" s="258"/>
      <c r="O222" s="259"/>
      <c r="P222" s="259"/>
      <c r="Q222" s="293"/>
      <c r="R222" s="258"/>
      <c r="S222" s="259"/>
      <c r="T222" s="258"/>
      <c r="U222" s="259"/>
      <c r="V222" s="258"/>
      <c r="W222" s="259"/>
      <c r="X222" s="258"/>
      <c r="Y222" s="259"/>
      <c r="Z222" s="258"/>
      <c r="AA222" s="259"/>
      <c r="AB222" s="258"/>
      <c r="AC222" s="259"/>
      <c r="AD222" s="376"/>
      <c r="AE222" s="376"/>
      <c r="AF222" s="258"/>
      <c r="AG222" s="261"/>
      <c r="AH222" s="262"/>
      <c r="AI222" s="262"/>
      <c r="AJ222" s="263"/>
      <c r="AK222" s="4"/>
    </row>
    <row r="223" spans="1:37" x14ac:dyDescent="0.35">
      <c r="A223" s="264"/>
      <c r="B223" s="264"/>
      <c r="C223" s="411" t="s">
        <v>276</v>
      </c>
      <c r="D223" s="411"/>
      <c r="E223" s="411" t="s">
        <v>426</v>
      </c>
      <c r="F223" s="411"/>
      <c r="G223" s="411" t="s">
        <v>718</v>
      </c>
      <c r="H223" s="411"/>
      <c r="I223" s="411" t="s">
        <v>420</v>
      </c>
      <c r="J223" s="411"/>
      <c r="K223" s="411" t="s">
        <v>719</v>
      </c>
      <c r="L223" s="411"/>
      <c r="M223" s="411" t="s">
        <v>421</v>
      </c>
      <c r="N223" s="411"/>
      <c r="O223" s="411" t="s">
        <v>413</v>
      </c>
      <c r="P223" s="411"/>
      <c r="Q223" s="420" t="s">
        <v>414</v>
      </c>
      <c r="R223" s="411"/>
      <c r="S223" s="411" t="s">
        <v>433</v>
      </c>
      <c r="T223" s="411"/>
      <c r="U223" s="411" t="s">
        <v>412</v>
      </c>
      <c r="V223" s="411"/>
      <c r="W223" s="411" t="s">
        <v>480</v>
      </c>
      <c r="X223" s="411"/>
      <c r="Y223" s="411" t="s">
        <v>452</v>
      </c>
      <c r="Z223" s="411"/>
      <c r="AA223" s="411" t="s">
        <v>431</v>
      </c>
      <c r="AB223" s="411"/>
      <c r="AC223" s="411" t="s">
        <v>362</v>
      </c>
      <c r="AD223" s="467"/>
      <c r="AE223" s="467"/>
      <c r="AF223" s="401"/>
      <c r="AG223" s="265"/>
      <c r="AH223" s="435"/>
      <c r="AI223" s="435"/>
      <c r="AJ223" s="266"/>
      <c r="AK223" s="4"/>
    </row>
    <row r="224" spans="1:37" x14ac:dyDescent="0.35">
      <c r="A224" s="267"/>
      <c r="B224" s="269"/>
      <c r="C224" s="400">
        <v>0</v>
      </c>
      <c r="D224" s="400"/>
      <c r="E224" s="400">
        <v>0</v>
      </c>
      <c r="F224" s="400"/>
      <c r="G224" s="400">
        <v>0</v>
      </c>
      <c r="H224" s="400"/>
      <c r="I224" s="400">
        <v>0</v>
      </c>
      <c r="J224" s="400"/>
      <c r="K224" s="400">
        <v>0</v>
      </c>
      <c r="L224" s="400"/>
      <c r="M224" s="400">
        <v>0</v>
      </c>
      <c r="N224" s="400"/>
      <c r="O224" s="400">
        <v>0</v>
      </c>
      <c r="P224" s="400"/>
      <c r="Q224" s="422">
        <v>0</v>
      </c>
      <c r="R224" s="400"/>
      <c r="S224" s="400">
        <v>0</v>
      </c>
      <c r="T224" s="400"/>
      <c r="U224" s="400">
        <v>0</v>
      </c>
      <c r="V224" s="400"/>
      <c r="W224" s="400">
        <v>0</v>
      </c>
      <c r="X224" s="400"/>
      <c r="Y224" s="400">
        <v>0</v>
      </c>
      <c r="Z224" s="400"/>
      <c r="AA224" s="400">
        <v>0</v>
      </c>
      <c r="AB224" s="400"/>
      <c r="AC224" s="400">
        <v>0</v>
      </c>
      <c r="AD224" s="254"/>
      <c r="AE224" s="254"/>
      <c r="AF224" s="401"/>
      <c r="AG224" s="268"/>
      <c r="AH224" s="436"/>
      <c r="AI224" s="437"/>
      <c r="AJ224" s="266"/>
      <c r="AK224" s="4"/>
    </row>
    <row r="225" spans="1:37" s="254" customFormat="1" ht="15" thickBot="1" x14ac:dyDescent="0.4">
      <c r="A225" s="269">
        <v>249</v>
      </c>
      <c r="B225" s="269"/>
      <c r="C225" s="400">
        <v>250</v>
      </c>
      <c r="D225" s="400"/>
      <c r="E225" s="400">
        <v>251</v>
      </c>
      <c r="F225" s="400"/>
      <c r="G225" s="400">
        <v>252</v>
      </c>
      <c r="H225" s="400"/>
      <c r="I225" s="400">
        <v>253</v>
      </c>
      <c r="J225" s="400"/>
      <c r="K225" s="400">
        <v>254</v>
      </c>
      <c r="L225" s="400"/>
      <c r="M225" s="400">
        <v>255</v>
      </c>
      <c r="N225" s="400"/>
      <c r="O225" s="400">
        <v>256</v>
      </c>
      <c r="P225" s="400"/>
      <c r="Q225" s="422">
        <v>257</v>
      </c>
      <c r="R225" s="400"/>
      <c r="S225" s="400">
        <v>258</v>
      </c>
      <c r="T225" s="400"/>
      <c r="U225" s="400">
        <v>259</v>
      </c>
      <c r="V225" s="400"/>
      <c r="W225" s="400">
        <v>260</v>
      </c>
      <c r="X225" s="400"/>
      <c r="Y225" s="400">
        <v>261</v>
      </c>
      <c r="Z225" s="400"/>
      <c r="AA225" s="400">
        <v>262</v>
      </c>
      <c r="AB225" s="400"/>
      <c r="AC225" s="400">
        <v>263</v>
      </c>
      <c r="AF225" s="400"/>
      <c r="AG225" s="268"/>
      <c r="AH225" s="436"/>
      <c r="AI225" s="438"/>
      <c r="AJ225" s="266"/>
      <c r="AK225" s="278"/>
    </row>
    <row r="226" spans="1:37" ht="15" thickBot="1" x14ac:dyDescent="0.4">
      <c r="A226" s="269"/>
      <c r="B226" s="359">
        <v>419.99700000000001</v>
      </c>
      <c r="C226" s="831"/>
      <c r="D226" s="414">
        <v>417.00299999999999</v>
      </c>
      <c r="E226" s="831"/>
      <c r="F226" s="414">
        <v>422.12</v>
      </c>
      <c r="G226" s="831"/>
      <c r="H226" s="414">
        <v>277.7</v>
      </c>
      <c r="I226" s="831"/>
      <c r="J226" s="414">
        <v>384.58</v>
      </c>
      <c r="K226" s="831"/>
      <c r="L226" s="414">
        <v>413.93</v>
      </c>
      <c r="M226" s="831"/>
      <c r="N226" s="414">
        <v>387.12</v>
      </c>
      <c r="O226" s="831"/>
      <c r="P226" s="414">
        <v>341.06</v>
      </c>
      <c r="Q226" s="831"/>
      <c r="R226" s="414">
        <v>320.95</v>
      </c>
      <c r="S226" s="831"/>
      <c r="T226" s="414">
        <v>330.56</v>
      </c>
      <c r="U226" s="831"/>
      <c r="V226" s="414">
        <v>314</v>
      </c>
      <c r="W226" s="831"/>
      <c r="X226" s="414">
        <v>341.99900000000002</v>
      </c>
      <c r="Y226" s="831"/>
      <c r="Z226" s="414">
        <v>374.00099999999998</v>
      </c>
      <c r="AA226" s="831"/>
      <c r="AB226" s="414">
        <v>344</v>
      </c>
      <c r="AC226" s="831"/>
      <c r="AD226" s="466"/>
      <c r="AE226" s="466"/>
      <c r="AF226" s="401"/>
      <c r="AG226" s="255">
        <v>14</v>
      </c>
      <c r="AH226" s="242">
        <v>0</v>
      </c>
      <c r="AI226" s="242">
        <v>3</v>
      </c>
      <c r="AJ226" s="243"/>
      <c r="AK226" s="4"/>
    </row>
    <row r="227" spans="1:37" x14ac:dyDescent="0.35">
      <c r="A227" s="269"/>
      <c r="B227" s="264"/>
      <c r="C227" s="832"/>
      <c r="D227" s="401"/>
      <c r="E227" s="832"/>
      <c r="F227" s="401"/>
      <c r="G227" s="832"/>
      <c r="H227" s="401"/>
      <c r="I227" s="832"/>
      <c r="J227" s="401"/>
      <c r="K227" s="832"/>
      <c r="L227" s="401"/>
      <c r="M227" s="832"/>
      <c r="N227" s="401"/>
      <c r="O227" s="832"/>
      <c r="P227" s="426"/>
      <c r="Q227" s="832"/>
      <c r="R227" s="401"/>
      <c r="S227" s="832"/>
      <c r="T227" s="401"/>
      <c r="U227" s="832"/>
      <c r="V227" s="401"/>
      <c r="W227" s="832"/>
      <c r="X227" s="401"/>
      <c r="Y227" s="832"/>
      <c r="Z227" s="401"/>
      <c r="AA227" s="832"/>
      <c r="AB227" s="401"/>
      <c r="AC227" s="832"/>
      <c r="AD227" s="466"/>
      <c r="AE227" s="466"/>
      <c r="AF227" s="401"/>
      <c r="AG227" s="256"/>
      <c r="AH227" s="427"/>
      <c r="AI227" s="427"/>
      <c r="AJ227" s="266"/>
      <c r="AK227" s="4"/>
    </row>
    <row r="228" spans="1:37" ht="6" customHeight="1" x14ac:dyDescent="0.35">
      <c r="A228" s="269"/>
      <c r="B228" s="264"/>
      <c r="C228" s="512"/>
      <c r="D228" s="400"/>
      <c r="E228" s="512"/>
      <c r="F228" s="400"/>
      <c r="G228" s="244">
        <v>0</v>
      </c>
      <c r="H228" s="400"/>
      <c r="I228" s="512"/>
      <c r="J228" s="400"/>
      <c r="K228" s="244">
        <v>0</v>
      </c>
      <c r="L228" s="400"/>
      <c r="M228" s="512"/>
      <c r="N228" s="400"/>
      <c r="O228" s="512"/>
      <c r="P228" s="426"/>
      <c r="Q228" s="512"/>
      <c r="R228" s="400"/>
      <c r="S228" s="512"/>
      <c r="T228" s="400"/>
      <c r="U228" s="512"/>
      <c r="V228" s="400"/>
      <c r="W228" s="512"/>
      <c r="X228" s="400"/>
      <c r="Y228" s="512"/>
      <c r="Z228" s="400"/>
      <c r="AA228" s="512"/>
      <c r="AB228" s="418"/>
      <c r="AC228" s="512"/>
      <c r="AD228" s="466"/>
      <c r="AE228" s="466"/>
      <c r="AF228" s="401"/>
      <c r="AG228" s="256"/>
      <c r="AH228" s="427"/>
      <c r="AI228" s="427"/>
      <c r="AJ228" s="266"/>
      <c r="AK228" s="4"/>
    </row>
    <row r="229" spans="1:37" x14ac:dyDescent="0.35">
      <c r="A229" s="269"/>
      <c r="B229" s="264"/>
      <c r="C229" s="411" t="s">
        <v>77</v>
      </c>
      <c r="D229" s="401"/>
      <c r="E229" s="411" t="s">
        <v>63</v>
      </c>
      <c r="F229" s="401"/>
      <c r="G229" s="467" t="s">
        <v>170</v>
      </c>
      <c r="I229" s="467" t="s">
        <v>63</v>
      </c>
      <c r="K229" s="467" t="s">
        <v>65</v>
      </c>
      <c r="M229" s="467" t="s">
        <v>65</v>
      </c>
      <c r="O229" s="467" t="s">
        <v>79</v>
      </c>
      <c r="P229" s="467"/>
      <c r="Q229" s="440" t="s">
        <v>79</v>
      </c>
      <c r="S229" s="467" t="s">
        <v>79</v>
      </c>
      <c r="U229" s="467" t="s">
        <v>132</v>
      </c>
      <c r="V229" s="401"/>
      <c r="W229" s="411" t="s">
        <v>79</v>
      </c>
      <c r="X229" s="401"/>
      <c r="Y229" s="411" t="s">
        <v>65</v>
      </c>
      <c r="Z229" s="401"/>
      <c r="AA229" s="411" t="s">
        <v>65</v>
      </c>
      <c r="AB229" s="401"/>
      <c r="AC229" s="411" t="s">
        <v>77</v>
      </c>
      <c r="AD229" s="467"/>
      <c r="AE229" s="467"/>
      <c r="AF229" s="401"/>
      <c r="AG229" s="256"/>
      <c r="AH229" s="427"/>
      <c r="AI229" s="427"/>
      <c r="AJ229" s="266"/>
      <c r="AK229" s="4"/>
    </row>
    <row r="230" spans="1:37" s="257" customFormat="1" ht="12" customHeight="1" x14ac:dyDescent="0.35">
      <c r="A230" s="279"/>
      <c r="B230" s="279"/>
      <c r="C230" s="429">
        <v>0</v>
      </c>
      <c r="D230" s="428"/>
      <c r="E230" s="428"/>
      <c r="F230" s="428"/>
      <c r="G230" s="428" t="s">
        <v>634</v>
      </c>
      <c r="H230" s="428"/>
      <c r="I230" s="428"/>
      <c r="J230" s="428"/>
      <c r="K230" s="428" t="s">
        <v>634</v>
      </c>
      <c r="L230" s="428"/>
      <c r="M230" s="428"/>
      <c r="N230" s="428"/>
      <c r="O230" s="428"/>
      <c r="P230" s="428"/>
      <c r="Q230" s="428"/>
      <c r="R230" s="428"/>
      <c r="S230" s="428"/>
      <c r="T230" s="428"/>
      <c r="U230" s="428"/>
      <c r="W230" s="429"/>
      <c r="Y230" s="429"/>
      <c r="AA230" s="429"/>
      <c r="AC230" s="429"/>
      <c r="AD230" s="429"/>
      <c r="AE230" s="429"/>
      <c r="AF230" s="402"/>
      <c r="AG230" s="256"/>
      <c r="AH230" s="427"/>
      <c r="AI230" s="427"/>
      <c r="AJ230" s="270"/>
      <c r="AK230" s="10"/>
    </row>
    <row r="231" spans="1:37" s="257" customFormat="1" ht="12" customHeight="1" thickBot="1" x14ac:dyDescent="0.4">
      <c r="A231" s="279"/>
      <c r="B231" s="279"/>
      <c r="C231" s="431"/>
      <c r="D231" s="428"/>
      <c r="E231" s="429"/>
      <c r="F231" s="428"/>
      <c r="G231" s="428"/>
      <c r="H231" s="428"/>
      <c r="I231" s="429"/>
      <c r="K231" s="429"/>
      <c r="M231" s="429"/>
      <c r="O231" s="373"/>
      <c r="P231" s="429"/>
      <c r="Q231" s="375"/>
      <c r="S231" s="373"/>
      <c r="U231" s="373"/>
      <c r="W231" s="429"/>
      <c r="Y231" s="429"/>
      <c r="AA231" s="429"/>
      <c r="AC231" s="429"/>
      <c r="AD231" s="429"/>
      <c r="AE231" s="429"/>
      <c r="AF231" s="402"/>
      <c r="AG231" s="256"/>
      <c r="AH231" s="427"/>
      <c r="AI231" s="427"/>
      <c r="AJ231" s="270"/>
      <c r="AK231" s="10"/>
    </row>
    <row r="232" spans="1:37" s="257" customFormat="1" ht="15.75" customHeight="1" thickBot="1" x14ac:dyDescent="0.4">
      <c r="A232" s="377"/>
      <c r="B232" s="870" t="s">
        <v>688</v>
      </c>
      <c r="C232" s="871"/>
      <c r="D232" s="871"/>
      <c r="E232" s="871"/>
      <c r="F232" s="871"/>
      <c r="G232" s="871"/>
      <c r="H232" s="871"/>
      <c r="I232" s="871"/>
      <c r="J232" s="871"/>
      <c r="K232" s="871"/>
      <c r="L232" s="871"/>
      <c r="M232" s="871"/>
      <c r="N232" s="871"/>
      <c r="O232" s="871"/>
      <c r="P232" s="871"/>
      <c r="Q232" s="871"/>
      <c r="R232" s="871"/>
      <c r="S232" s="871"/>
      <c r="T232" s="871"/>
      <c r="U232" s="871"/>
      <c r="V232" s="871"/>
      <c r="W232" s="871"/>
      <c r="X232" s="871"/>
      <c r="Y232" s="871"/>
      <c r="Z232" s="871"/>
      <c r="AA232" s="871"/>
      <c r="AB232" s="871"/>
      <c r="AC232" s="872"/>
      <c r="AD232" s="303"/>
      <c r="AE232" s="303"/>
      <c r="AF232" s="273"/>
      <c r="AG232" s="274"/>
      <c r="AH232" s="275"/>
      <c r="AI232" s="275"/>
      <c r="AJ232" s="276"/>
      <c r="AK232" s="10"/>
    </row>
    <row r="233" spans="1:37" x14ac:dyDescent="0.35">
      <c r="A233" s="277"/>
      <c r="B233" s="277"/>
      <c r="C233" s="259"/>
      <c r="D233" s="258"/>
      <c r="E233" s="259"/>
      <c r="F233" s="258"/>
      <c r="G233" s="259"/>
      <c r="H233" s="260"/>
      <c r="I233" s="259"/>
      <c r="J233" s="258"/>
      <c r="K233" s="291"/>
      <c r="L233" s="294"/>
      <c r="M233" s="259"/>
      <c r="N233" s="258"/>
      <c r="O233" s="259"/>
      <c r="P233" s="259"/>
      <c r="Q233" s="293"/>
      <c r="R233" s="258"/>
      <c r="S233" s="259"/>
      <c r="T233" s="294"/>
      <c r="U233" s="259"/>
      <c r="V233" s="258"/>
      <c r="W233" s="259"/>
      <c r="X233" s="258"/>
      <c r="Y233" s="259"/>
      <c r="Z233" s="294" t="s">
        <v>641</v>
      </c>
      <c r="AA233" s="259"/>
      <c r="AB233" s="258"/>
      <c r="AC233" s="259"/>
      <c r="AD233" s="376"/>
      <c r="AE233" s="376"/>
      <c r="AF233" s="258"/>
      <c r="AG233" s="261"/>
      <c r="AH233" s="262"/>
      <c r="AI233" s="262"/>
      <c r="AJ233" s="263"/>
      <c r="AK233" s="4"/>
    </row>
    <row r="234" spans="1:37" x14ac:dyDescent="0.35">
      <c r="A234" s="264"/>
      <c r="B234" s="264"/>
      <c r="C234" s="411" t="s">
        <v>395</v>
      </c>
      <c r="D234" s="411"/>
      <c r="E234" s="411" t="s">
        <v>270</v>
      </c>
      <c r="F234" s="411"/>
      <c r="G234" s="411" t="s">
        <v>271</v>
      </c>
      <c r="H234" s="411"/>
      <c r="I234" s="411" t="s">
        <v>272</v>
      </c>
      <c r="J234" s="411"/>
      <c r="K234" s="411" t="s">
        <v>273</v>
      </c>
      <c r="L234" s="411"/>
      <c r="M234" s="411" t="s">
        <v>469</v>
      </c>
      <c r="N234" s="411"/>
      <c r="O234" s="411" t="s">
        <v>454</v>
      </c>
      <c r="P234" s="411"/>
      <c r="Q234" s="420" t="s">
        <v>496</v>
      </c>
      <c r="R234" s="411"/>
      <c r="S234" s="411" t="s">
        <v>465</v>
      </c>
      <c r="T234" s="411"/>
      <c r="U234" s="411" t="s">
        <v>434</v>
      </c>
      <c r="V234" s="411"/>
      <c r="W234" s="411" t="s">
        <v>435</v>
      </c>
      <c r="X234" s="411"/>
      <c r="Y234" s="411" t="s">
        <v>720</v>
      </c>
      <c r="Z234" s="411"/>
      <c r="AA234" s="411" t="s">
        <v>721</v>
      </c>
      <c r="AB234" s="411"/>
      <c r="AC234" s="411" t="s">
        <v>383</v>
      </c>
      <c r="AD234" s="467"/>
      <c r="AE234" s="467"/>
      <c r="AF234" s="401"/>
      <c r="AG234" s="265"/>
      <c r="AH234" s="435"/>
      <c r="AI234" s="435"/>
      <c r="AJ234" s="266"/>
      <c r="AK234" s="4"/>
    </row>
    <row r="235" spans="1:37" x14ac:dyDescent="0.35">
      <c r="A235" s="267"/>
      <c r="B235" s="269"/>
      <c r="C235" s="400">
        <v>0</v>
      </c>
      <c r="D235" s="400"/>
      <c r="E235" s="400">
        <v>0</v>
      </c>
      <c r="F235" s="400"/>
      <c r="G235" s="400">
        <v>0</v>
      </c>
      <c r="H235" s="400"/>
      <c r="I235" s="400">
        <v>0</v>
      </c>
      <c r="J235" s="400"/>
      <c r="K235" s="400">
        <v>0</v>
      </c>
      <c r="L235" s="400"/>
      <c r="M235" s="400">
        <v>0</v>
      </c>
      <c r="N235" s="400"/>
      <c r="O235" s="400">
        <v>0</v>
      </c>
      <c r="P235" s="400"/>
      <c r="Q235" s="422">
        <v>0</v>
      </c>
      <c r="R235" s="400"/>
      <c r="S235" s="400">
        <v>0</v>
      </c>
      <c r="T235" s="400"/>
      <c r="U235" s="400">
        <v>0</v>
      </c>
      <c r="V235" s="400"/>
      <c r="W235" s="400">
        <v>0</v>
      </c>
      <c r="X235" s="400"/>
      <c r="Y235" s="400">
        <v>0</v>
      </c>
      <c r="Z235" s="400"/>
      <c r="AA235" s="400">
        <v>0</v>
      </c>
      <c r="AB235" s="400"/>
      <c r="AC235" s="400">
        <v>0</v>
      </c>
      <c r="AD235" s="254"/>
      <c r="AE235" s="254"/>
      <c r="AF235" s="401"/>
      <c r="AG235" s="268"/>
      <c r="AH235" s="436"/>
      <c r="AI235" s="437"/>
      <c r="AJ235" s="266"/>
      <c r="AK235" s="4"/>
    </row>
    <row r="236" spans="1:37" s="254" customFormat="1" ht="15" thickBot="1" x14ac:dyDescent="0.4">
      <c r="A236" s="269">
        <v>263</v>
      </c>
      <c r="B236" s="269"/>
      <c r="C236" s="400">
        <v>264</v>
      </c>
      <c r="D236" s="400"/>
      <c r="E236" s="400">
        <v>265</v>
      </c>
      <c r="F236" s="400"/>
      <c r="G236" s="400">
        <v>266</v>
      </c>
      <c r="H236" s="400"/>
      <c r="I236" s="400">
        <v>267</v>
      </c>
      <c r="J236" s="400"/>
      <c r="K236" s="400">
        <v>268</v>
      </c>
      <c r="L236" s="400"/>
      <c r="M236" s="400">
        <v>269</v>
      </c>
      <c r="N236" s="400"/>
      <c r="O236" s="400">
        <v>270</v>
      </c>
      <c r="P236" s="400"/>
      <c r="Q236" s="422">
        <v>271</v>
      </c>
      <c r="R236" s="400"/>
      <c r="S236" s="400">
        <v>272</v>
      </c>
      <c r="T236" s="400"/>
      <c r="U236" s="400">
        <v>273</v>
      </c>
      <c r="V236" s="400"/>
      <c r="W236" s="400">
        <v>274</v>
      </c>
      <c r="X236" s="400"/>
      <c r="Y236" s="400">
        <v>275</v>
      </c>
      <c r="Z236" s="400"/>
      <c r="AA236" s="400">
        <v>276</v>
      </c>
      <c r="AB236" s="400"/>
      <c r="AC236" s="400">
        <v>277</v>
      </c>
      <c r="AF236" s="400"/>
      <c r="AG236" s="268"/>
      <c r="AH236" s="436"/>
      <c r="AI236" s="438"/>
      <c r="AJ236" s="266"/>
      <c r="AK236" s="278"/>
    </row>
    <row r="237" spans="1:37" ht="15" thickBot="1" x14ac:dyDescent="0.4">
      <c r="A237" s="269"/>
      <c r="B237" s="359">
        <v>394</v>
      </c>
      <c r="C237" s="831"/>
      <c r="D237" s="414">
        <v>355</v>
      </c>
      <c r="E237" s="831"/>
      <c r="F237" s="414">
        <v>349</v>
      </c>
      <c r="G237" s="831"/>
      <c r="H237" s="414">
        <v>367</v>
      </c>
      <c r="I237" s="831"/>
      <c r="J237" s="414">
        <v>390</v>
      </c>
      <c r="K237" s="831"/>
      <c r="L237" s="414">
        <v>388.87400000000002</v>
      </c>
      <c r="M237" s="831"/>
      <c r="N237" s="414">
        <v>359.99599999999998</v>
      </c>
      <c r="O237" s="831"/>
      <c r="P237" s="414">
        <v>372</v>
      </c>
      <c r="Q237" s="831"/>
      <c r="R237" s="414">
        <v>388</v>
      </c>
      <c r="S237" s="831"/>
      <c r="T237" s="414">
        <v>378</v>
      </c>
      <c r="U237" s="831"/>
      <c r="V237" s="414">
        <v>284</v>
      </c>
      <c r="W237" s="831"/>
      <c r="X237" s="414">
        <v>304.53500000000003</v>
      </c>
      <c r="Y237" s="831"/>
      <c r="Z237" s="414">
        <v>212.96100000000001</v>
      </c>
      <c r="AA237" s="831"/>
      <c r="AB237" s="414">
        <v>368.00400000000002</v>
      </c>
      <c r="AC237" s="831"/>
      <c r="AD237" s="466"/>
      <c r="AE237" s="466"/>
      <c r="AF237" s="401"/>
      <c r="AG237" s="255">
        <v>14</v>
      </c>
      <c r="AH237" s="242">
        <v>0</v>
      </c>
      <c r="AI237" s="242">
        <v>9</v>
      </c>
      <c r="AJ237" s="243"/>
      <c r="AK237" s="4"/>
    </row>
    <row r="238" spans="1:37" ht="15" thickBot="1" x14ac:dyDescent="0.4">
      <c r="A238" s="269"/>
      <c r="B238" s="264"/>
      <c r="C238" s="832"/>
      <c r="D238" s="401"/>
      <c r="E238" s="832"/>
      <c r="F238" s="401"/>
      <c r="G238" s="832"/>
      <c r="H238" s="401"/>
      <c r="I238" s="832"/>
      <c r="J238" s="401"/>
      <c r="K238" s="832"/>
      <c r="L238" s="401"/>
      <c r="M238" s="832"/>
      <c r="N238" s="401"/>
      <c r="O238" s="832"/>
      <c r="P238" s="426"/>
      <c r="Q238" s="832"/>
      <c r="R238" s="401"/>
      <c r="S238" s="832"/>
      <c r="T238" s="401"/>
      <c r="U238" s="832"/>
      <c r="V238" s="401"/>
      <c r="W238" s="832"/>
      <c r="X238" s="401"/>
      <c r="Y238" s="832"/>
      <c r="Z238" s="401"/>
      <c r="AA238" s="832"/>
      <c r="AB238" s="401"/>
      <c r="AC238" s="832"/>
      <c r="AD238" s="466"/>
      <c r="AE238" s="466"/>
      <c r="AF238" s="401"/>
      <c r="AG238" s="256"/>
      <c r="AH238" s="427"/>
      <c r="AI238" s="427"/>
      <c r="AJ238" s="266"/>
      <c r="AK238" s="4"/>
    </row>
    <row r="239" spans="1:37" ht="6" customHeight="1" thickBot="1" x14ac:dyDescent="0.4">
      <c r="A239" s="269"/>
      <c r="B239" s="264"/>
      <c r="C239" s="512"/>
      <c r="D239" s="400"/>
      <c r="E239" s="512"/>
      <c r="F239" s="400"/>
      <c r="G239" s="512"/>
      <c r="H239" s="400"/>
      <c r="I239" s="512"/>
      <c r="J239" s="400"/>
      <c r="K239" s="513"/>
      <c r="L239" s="400"/>
      <c r="M239" s="513"/>
      <c r="N239" s="400"/>
      <c r="O239" s="512"/>
      <c r="P239" s="426"/>
      <c r="Q239" s="512"/>
      <c r="R239" s="400"/>
      <c r="S239" s="512"/>
      <c r="T239" s="400"/>
      <c r="U239" s="512"/>
      <c r="V239" s="400"/>
      <c r="W239" s="512"/>
      <c r="X239" s="400"/>
      <c r="Y239" s="244">
        <v>0</v>
      </c>
      <c r="Z239" s="400"/>
      <c r="AA239" s="244">
        <v>0</v>
      </c>
      <c r="AB239" s="418"/>
      <c r="AC239" s="512"/>
      <c r="AD239" s="466"/>
      <c r="AE239" s="466"/>
      <c r="AF239" s="401"/>
      <c r="AG239" s="256"/>
      <c r="AH239" s="427"/>
      <c r="AI239" s="427"/>
      <c r="AJ239" s="266"/>
      <c r="AK239" s="4"/>
    </row>
    <row r="240" spans="1:37" x14ac:dyDescent="0.35">
      <c r="A240" s="269"/>
      <c r="B240" s="264"/>
      <c r="C240" s="411" t="s">
        <v>65</v>
      </c>
      <c r="D240" s="401"/>
      <c r="E240" s="411" t="s">
        <v>79</v>
      </c>
      <c r="F240" s="401"/>
      <c r="G240" s="411" t="s">
        <v>65</v>
      </c>
      <c r="H240" s="401"/>
      <c r="I240" s="411" t="s">
        <v>65</v>
      </c>
      <c r="J240" s="401"/>
      <c r="K240" s="411" t="s">
        <v>77</v>
      </c>
      <c r="L240" s="401"/>
      <c r="M240" s="411" t="s">
        <v>203</v>
      </c>
      <c r="N240" s="401"/>
      <c r="O240" s="411" t="s">
        <v>65</v>
      </c>
      <c r="P240" s="411"/>
      <c r="Q240" s="420" t="s">
        <v>65</v>
      </c>
      <c r="R240" s="401"/>
      <c r="S240" s="411" t="s">
        <v>65</v>
      </c>
      <c r="T240" s="401"/>
      <c r="U240" s="411" t="s">
        <v>65</v>
      </c>
      <c r="V240" s="401"/>
      <c r="W240" s="411" t="s">
        <v>79</v>
      </c>
      <c r="X240" s="401"/>
      <c r="Y240" s="411" t="s">
        <v>150</v>
      </c>
      <c r="Z240" s="401"/>
      <c r="AA240" s="411" t="s">
        <v>475</v>
      </c>
      <c r="AB240" s="401"/>
      <c r="AC240" s="411" t="s">
        <v>68</v>
      </c>
      <c r="AD240" s="467"/>
      <c r="AE240" s="467"/>
      <c r="AF240" s="401"/>
      <c r="AG240" s="256"/>
      <c r="AH240" s="427"/>
      <c r="AI240" s="427"/>
      <c r="AJ240" s="266"/>
      <c r="AK240" s="4"/>
    </row>
    <row r="241" spans="1:37" s="257" customFormat="1" x14ac:dyDescent="0.35">
      <c r="A241" s="267"/>
      <c r="B241" s="267"/>
      <c r="C241" s="431"/>
      <c r="D241" s="402"/>
      <c r="E241" s="429">
        <v>0</v>
      </c>
      <c r="F241" s="402"/>
      <c r="G241" s="429">
        <v>0</v>
      </c>
      <c r="H241" s="402"/>
      <c r="I241" s="429">
        <v>0</v>
      </c>
      <c r="J241" s="402"/>
      <c r="K241" s="429">
        <v>0</v>
      </c>
      <c r="L241" s="402"/>
      <c r="M241" s="431"/>
      <c r="N241" s="402"/>
      <c r="O241" s="431"/>
      <c r="P241" s="431"/>
      <c r="Q241" s="430"/>
      <c r="S241" s="429"/>
      <c r="U241" s="429"/>
      <c r="W241" s="429"/>
      <c r="Y241" s="429"/>
      <c r="AA241" s="429"/>
      <c r="AC241" s="429"/>
      <c r="AD241" s="429"/>
      <c r="AE241" s="429"/>
      <c r="AF241" s="402"/>
      <c r="AG241" s="256"/>
      <c r="AH241" s="427"/>
      <c r="AI241" s="427"/>
      <c r="AJ241" s="270"/>
      <c r="AK241" s="10"/>
    </row>
    <row r="242" spans="1:37" s="257" customFormat="1" ht="15" thickBot="1" x14ac:dyDescent="0.4">
      <c r="A242" s="267"/>
      <c r="B242" s="267"/>
      <c r="C242" s="429"/>
      <c r="E242" s="429"/>
      <c r="G242" s="429"/>
      <c r="I242" s="429"/>
      <c r="K242" s="429"/>
      <c r="M242" s="429"/>
      <c r="O242" s="429"/>
      <c r="P242" s="429"/>
      <c r="Q242" s="430"/>
      <c r="R242" s="402"/>
      <c r="S242" s="431"/>
      <c r="T242" s="402"/>
      <c r="U242" s="431" t="s">
        <v>782</v>
      </c>
      <c r="V242" s="402"/>
      <c r="W242" s="431"/>
      <c r="X242" s="402"/>
      <c r="Y242" s="431"/>
      <c r="Z242" s="402"/>
      <c r="AA242" s="431"/>
      <c r="AB242" s="402"/>
      <c r="AC242" s="431"/>
      <c r="AD242" s="429"/>
      <c r="AE242" s="429"/>
      <c r="AF242" s="402"/>
      <c r="AG242" s="256"/>
      <c r="AH242" s="427"/>
      <c r="AI242" s="427"/>
      <c r="AJ242" s="270"/>
      <c r="AK242" s="10"/>
    </row>
    <row r="243" spans="1:37" ht="15" thickBot="1" x14ac:dyDescent="0.4">
      <c r="A243" s="248"/>
      <c r="B243" s="870" t="s">
        <v>688</v>
      </c>
      <c r="C243" s="871"/>
      <c r="D243" s="871"/>
      <c r="E243" s="871"/>
      <c r="F243" s="871"/>
      <c r="G243" s="871"/>
      <c r="H243" s="871"/>
      <c r="I243" s="871"/>
      <c r="J243" s="871"/>
      <c r="K243" s="871"/>
      <c r="L243" s="871"/>
      <c r="M243" s="871"/>
      <c r="N243" s="871"/>
      <c r="O243" s="871"/>
      <c r="P243" s="871"/>
      <c r="Q243" s="871"/>
      <c r="R243" s="871"/>
      <c r="S243" s="871"/>
      <c r="T243" s="871"/>
      <c r="U243" s="871"/>
      <c r="V243" s="871"/>
      <c r="W243" s="871"/>
      <c r="X243" s="871"/>
      <c r="Y243" s="871"/>
      <c r="Z243" s="871"/>
      <c r="AA243" s="871"/>
      <c r="AB243" s="871"/>
      <c r="AC243" s="872"/>
      <c r="AD243" s="303"/>
      <c r="AE243" s="303"/>
      <c r="AF243" s="249"/>
      <c r="AG243" s="274"/>
      <c r="AH243" s="275"/>
      <c r="AI243" s="275"/>
      <c r="AJ243" s="283"/>
      <c r="AK243" s="4"/>
    </row>
    <row r="244" spans="1:37" x14ac:dyDescent="0.35">
      <c r="A244" s="277"/>
      <c r="B244" s="277"/>
      <c r="C244" s="260" t="s">
        <v>323</v>
      </c>
      <c r="D244" s="260"/>
      <c r="E244" s="260" t="s">
        <v>363</v>
      </c>
      <c r="F244" s="260"/>
      <c r="G244" s="260" t="s">
        <v>436</v>
      </c>
      <c r="H244" s="260"/>
      <c r="I244" s="260" t="s">
        <v>464</v>
      </c>
      <c r="J244" s="260"/>
      <c r="K244" s="260" t="s">
        <v>494</v>
      </c>
      <c r="L244" s="260"/>
      <c r="M244" s="260" t="s">
        <v>521</v>
      </c>
      <c r="N244" s="260"/>
      <c r="O244" s="260" t="s">
        <v>722</v>
      </c>
      <c r="P244" s="260"/>
      <c r="Q244" s="284" t="s">
        <v>723</v>
      </c>
      <c r="R244" s="260"/>
      <c r="S244" s="260" t="s">
        <v>416</v>
      </c>
      <c r="T244" s="260"/>
      <c r="U244" s="260" t="s">
        <v>405</v>
      </c>
      <c r="V244" s="260"/>
      <c r="W244" s="260" t="s">
        <v>367</v>
      </c>
      <c r="X244" s="260"/>
      <c r="Y244" s="260" t="s">
        <v>365</v>
      </c>
      <c r="Z244" s="260"/>
      <c r="AA244" s="260" t="s">
        <v>396</v>
      </c>
      <c r="AB244" s="260"/>
      <c r="AC244" s="260" t="s">
        <v>427</v>
      </c>
      <c r="AD244" s="372"/>
      <c r="AE244" s="372"/>
      <c r="AF244" s="258"/>
      <c r="AG244" s="285"/>
      <c r="AH244" s="286"/>
      <c r="AI244" s="286"/>
      <c r="AJ244" s="263"/>
      <c r="AK244" s="4"/>
    </row>
    <row r="245" spans="1:37" x14ac:dyDescent="0.35">
      <c r="A245" s="267"/>
      <c r="B245" s="269"/>
      <c r="C245" s="400">
        <v>0</v>
      </c>
      <c r="D245" s="400" t="e">
        <v>#N/A</v>
      </c>
      <c r="E245" s="400">
        <v>0</v>
      </c>
      <c r="F245" s="400" t="e">
        <v>#N/A</v>
      </c>
      <c r="G245" s="400">
        <v>0</v>
      </c>
      <c r="H245" s="400" t="e">
        <v>#N/A</v>
      </c>
      <c r="I245" s="400">
        <v>0</v>
      </c>
      <c r="J245" s="400" t="e">
        <v>#N/A</v>
      </c>
      <c r="K245" s="400">
        <v>0</v>
      </c>
      <c r="L245" s="400" t="e">
        <v>#N/A</v>
      </c>
      <c r="M245" s="400">
        <v>0</v>
      </c>
      <c r="N245" s="400" t="e">
        <v>#N/A</v>
      </c>
      <c r="O245" s="400">
        <v>0</v>
      </c>
      <c r="P245" s="400"/>
      <c r="Q245" s="422">
        <v>0</v>
      </c>
      <c r="R245" s="400"/>
      <c r="S245" s="400">
        <v>0</v>
      </c>
      <c r="T245" s="400"/>
      <c r="U245" s="400">
        <v>0</v>
      </c>
      <c r="V245" s="400"/>
      <c r="W245" s="400">
        <v>0</v>
      </c>
      <c r="X245" s="400"/>
      <c r="Y245" s="400">
        <v>0</v>
      </c>
      <c r="Z245" s="400"/>
      <c r="AA245" s="400">
        <v>0</v>
      </c>
      <c r="AB245" s="400"/>
      <c r="AC245" s="400">
        <v>0</v>
      </c>
      <c r="AD245" s="254"/>
      <c r="AE245" s="254"/>
      <c r="AF245" s="401"/>
      <c r="AG245" s="268"/>
      <c r="AH245" s="436"/>
      <c r="AI245" s="437"/>
      <c r="AJ245" s="266"/>
      <c r="AK245" s="4"/>
    </row>
    <row r="246" spans="1:37" s="254" customFormat="1" ht="15" thickBot="1" x14ac:dyDescent="0.4">
      <c r="A246" s="269">
        <v>277</v>
      </c>
      <c r="B246" s="269"/>
      <c r="C246" s="400">
        <v>278</v>
      </c>
      <c r="D246" s="400"/>
      <c r="E246" s="400">
        <v>279</v>
      </c>
      <c r="F246" s="400"/>
      <c r="G246" s="400">
        <v>280</v>
      </c>
      <c r="H246" s="400"/>
      <c r="I246" s="400">
        <v>281</v>
      </c>
      <c r="J246" s="400"/>
      <c r="K246" s="400">
        <v>282</v>
      </c>
      <c r="L246" s="400"/>
      <c r="M246" s="400">
        <v>283</v>
      </c>
      <c r="N246" s="400"/>
      <c r="O246" s="400">
        <v>284</v>
      </c>
      <c r="P246" s="400"/>
      <c r="Q246" s="422">
        <v>285</v>
      </c>
      <c r="R246" s="400"/>
      <c r="S246" s="400">
        <v>286</v>
      </c>
      <c r="T246" s="400"/>
      <c r="U246" s="400">
        <v>287</v>
      </c>
      <c r="V246" s="400"/>
      <c r="W246" s="400">
        <v>288</v>
      </c>
      <c r="X246" s="400"/>
      <c r="Y246" s="400">
        <v>289</v>
      </c>
      <c r="Z246" s="400"/>
      <c r="AA246" s="400">
        <v>290</v>
      </c>
      <c r="AB246" s="400"/>
      <c r="AC246" s="400">
        <v>291</v>
      </c>
      <c r="AF246" s="400"/>
      <c r="AG246" s="268"/>
      <c r="AH246" s="436"/>
      <c r="AI246" s="438"/>
      <c r="AJ246" s="266"/>
      <c r="AK246" s="278"/>
    </row>
    <row r="247" spans="1:37" ht="15" thickBot="1" x14ac:dyDescent="0.4">
      <c r="A247" s="269"/>
      <c r="B247" s="359">
        <v>378</v>
      </c>
      <c r="C247" s="831"/>
      <c r="D247" s="414">
        <v>386</v>
      </c>
      <c r="E247" s="831"/>
      <c r="F247" s="414">
        <v>377</v>
      </c>
      <c r="G247" s="831"/>
      <c r="H247" s="414">
        <v>343</v>
      </c>
      <c r="I247" s="831"/>
      <c r="J247" s="414">
        <v>384</v>
      </c>
      <c r="K247" s="831"/>
      <c r="L247" s="414">
        <v>351</v>
      </c>
      <c r="M247" s="831"/>
      <c r="N247" s="414">
        <v>348</v>
      </c>
      <c r="O247" s="842" t="s">
        <v>235</v>
      </c>
      <c r="P247" s="414">
        <v>327</v>
      </c>
      <c r="Q247" s="842" t="s">
        <v>15</v>
      </c>
      <c r="R247" s="414">
        <v>326.87400000000002</v>
      </c>
      <c r="S247" s="831"/>
      <c r="T247" s="414">
        <v>380.00200000000001</v>
      </c>
      <c r="U247" s="831"/>
      <c r="V247" s="414">
        <v>383</v>
      </c>
      <c r="W247" s="831"/>
      <c r="X247" s="414">
        <v>370</v>
      </c>
      <c r="Y247" s="875"/>
      <c r="Z247" s="414">
        <v>355</v>
      </c>
      <c r="AA247" s="831"/>
      <c r="AB247" s="414">
        <v>350</v>
      </c>
      <c r="AC247" s="831"/>
      <c r="AD247" s="466"/>
      <c r="AE247" s="466"/>
      <c r="AF247" s="401"/>
      <c r="AG247" s="255">
        <v>12</v>
      </c>
      <c r="AH247" s="242">
        <v>0</v>
      </c>
      <c r="AI247" s="242">
        <v>6</v>
      </c>
      <c r="AJ247" s="243"/>
      <c r="AK247" s="4"/>
    </row>
    <row r="248" spans="1:37" x14ac:dyDescent="0.35">
      <c r="A248" s="269"/>
      <c r="B248" s="264"/>
      <c r="C248" s="832"/>
      <c r="D248" s="401"/>
      <c r="E248" s="832"/>
      <c r="F248" s="401"/>
      <c r="G248" s="832"/>
      <c r="H248" s="401"/>
      <c r="I248" s="832"/>
      <c r="J248" s="401"/>
      <c r="K248" s="832"/>
      <c r="L248" s="401"/>
      <c r="M248" s="832"/>
      <c r="N248" s="401"/>
      <c r="O248" s="843"/>
      <c r="P248" s="426"/>
      <c r="Q248" s="843"/>
      <c r="R248" s="401"/>
      <c r="S248" s="832"/>
      <c r="T248" s="401"/>
      <c r="U248" s="832"/>
      <c r="V248" s="401"/>
      <c r="W248" s="832"/>
      <c r="X248" s="401"/>
      <c r="Y248" s="876"/>
      <c r="Z248" s="401"/>
      <c r="AA248" s="832"/>
      <c r="AB248" s="401"/>
      <c r="AC248" s="832"/>
      <c r="AD248" s="466"/>
      <c r="AE248" s="466"/>
      <c r="AF248" s="401"/>
      <c r="AG248" s="256"/>
      <c r="AH248" s="427"/>
      <c r="AI248" s="427"/>
      <c r="AJ248" s="266"/>
      <c r="AK248" s="4"/>
    </row>
    <row r="249" spans="1:37" ht="5.5" customHeight="1" x14ac:dyDescent="0.35">
      <c r="A249" s="269"/>
      <c r="B249" s="264"/>
      <c r="C249" s="512"/>
      <c r="D249" s="400"/>
      <c r="E249" s="512"/>
      <c r="F249" s="400"/>
      <c r="G249" s="512"/>
      <c r="H249" s="400"/>
      <c r="I249" s="512"/>
      <c r="J249" s="400"/>
      <c r="K249" s="512"/>
      <c r="L249" s="400"/>
      <c r="M249" s="244">
        <v>0</v>
      </c>
      <c r="N249" s="400"/>
      <c r="O249" s="244">
        <v>0</v>
      </c>
      <c r="P249" s="426"/>
      <c r="Q249" s="244">
        <v>0</v>
      </c>
      <c r="R249" s="400"/>
      <c r="S249" s="512"/>
      <c r="T249" s="400"/>
      <c r="U249" s="512"/>
      <c r="V249" s="400"/>
      <c r="W249" s="512"/>
      <c r="X249" s="400"/>
      <c r="Y249" s="512"/>
      <c r="Z249" s="400"/>
      <c r="AA249" s="512"/>
      <c r="AB249" s="418"/>
      <c r="AC249" s="512"/>
      <c r="AD249" s="466"/>
      <c r="AE249" s="466"/>
      <c r="AF249" s="401"/>
      <c r="AG249" s="256"/>
      <c r="AH249" s="427"/>
      <c r="AI249" s="427"/>
      <c r="AJ249" s="266"/>
      <c r="AK249" s="4"/>
    </row>
    <row r="250" spans="1:37" x14ac:dyDescent="0.35">
      <c r="A250" s="269"/>
      <c r="B250" s="264"/>
      <c r="C250" s="411" t="s">
        <v>65</v>
      </c>
      <c r="D250" s="401"/>
      <c r="E250" s="411" t="s">
        <v>65</v>
      </c>
      <c r="F250" s="401"/>
      <c r="G250" s="411" t="s">
        <v>65</v>
      </c>
      <c r="H250" s="401"/>
      <c r="I250" s="411" t="s">
        <v>65</v>
      </c>
      <c r="J250" s="401"/>
      <c r="K250" s="411" t="s">
        <v>65</v>
      </c>
      <c r="L250" s="401"/>
      <c r="M250" s="411" t="s">
        <v>68</v>
      </c>
      <c r="N250" s="401"/>
      <c r="O250" s="411" t="s">
        <v>65</v>
      </c>
      <c r="P250" s="411"/>
      <c r="Q250" s="420" t="s">
        <v>79</v>
      </c>
      <c r="R250" s="401"/>
      <c r="S250" s="411" t="s">
        <v>203</v>
      </c>
      <c r="T250" s="401"/>
      <c r="U250" s="411" t="s">
        <v>65</v>
      </c>
      <c r="V250" s="401"/>
      <c r="W250" s="411" t="s">
        <v>65</v>
      </c>
      <c r="X250" s="401"/>
      <c r="Y250" s="411" t="s">
        <v>65</v>
      </c>
      <c r="Z250" s="401"/>
      <c r="AA250" s="411" t="s">
        <v>79</v>
      </c>
      <c r="AB250" s="401"/>
      <c r="AC250" s="411" t="s">
        <v>65</v>
      </c>
      <c r="AD250" s="467"/>
      <c r="AE250" s="467"/>
      <c r="AF250" s="401"/>
      <c r="AG250" s="256"/>
      <c r="AH250" s="427"/>
      <c r="AI250" s="427"/>
      <c r="AJ250" s="266"/>
      <c r="AK250" s="4"/>
    </row>
    <row r="251" spans="1:37" s="257" customFormat="1" x14ac:dyDescent="0.35">
      <c r="A251" s="267"/>
      <c r="B251" s="271"/>
      <c r="C251" s="429"/>
      <c r="D251" s="468"/>
      <c r="E251" s="429"/>
      <c r="G251" s="429"/>
      <c r="I251" s="429"/>
      <c r="K251" s="429"/>
      <c r="M251" s="429"/>
      <c r="O251" s="429"/>
      <c r="P251" s="429"/>
      <c r="Q251" s="430"/>
      <c r="S251" s="429"/>
      <c r="U251" s="429"/>
      <c r="W251" s="429"/>
      <c r="Y251" s="429"/>
      <c r="AA251" s="429"/>
      <c r="AC251" s="429"/>
      <c r="AD251" s="429"/>
      <c r="AE251" s="429"/>
      <c r="AF251" s="402"/>
      <c r="AG251" s="256"/>
      <c r="AH251" s="427"/>
      <c r="AI251" s="427"/>
      <c r="AJ251" s="270"/>
      <c r="AK251" s="10"/>
    </row>
    <row r="252" spans="1:37" s="257" customFormat="1" ht="15" thickBot="1" x14ac:dyDescent="0.4">
      <c r="A252" s="267"/>
      <c r="B252" s="267"/>
      <c r="C252" s="431"/>
      <c r="D252" s="469"/>
      <c r="E252" s="431"/>
      <c r="F252" s="402"/>
      <c r="G252" s="431"/>
      <c r="H252" s="402"/>
      <c r="I252" s="431"/>
      <c r="J252" s="402"/>
      <c r="K252" s="431"/>
      <c r="L252" s="402"/>
      <c r="M252" s="431"/>
      <c r="N252" s="402"/>
      <c r="O252" s="431"/>
      <c r="P252" s="431"/>
      <c r="Q252" s="449"/>
      <c r="R252" s="402"/>
      <c r="S252" s="431"/>
      <c r="T252" s="402"/>
      <c r="U252" s="431"/>
      <c r="V252" s="402"/>
      <c r="W252" s="431"/>
      <c r="X252" s="402"/>
      <c r="Y252" s="431"/>
      <c r="Z252" s="402"/>
      <c r="AA252" s="431"/>
      <c r="AB252" s="402"/>
      <c r="AC252" s="431"/>
      <c r="AD252" s="429"/>
      <c r="AE252" s="429"/>
      <c r="AF252" s="402"/>
      <c r="AG252" s="256"/>
      <c r="AH252" s="427"/>
      <c r="AI252" s="427"/>
      <c r="AJ252" s="270"/>
      <c r="AK252" s="10"/>
    </row>
    <row r="253" spans="1:37" ht="15" thickBot="1" x14ac:dyDescent="0.4">
      <c r="A253" s="248"/>
      <c r="B253" s="870" t="s">
        <v>688</v>
      </c>
      <c r="C253" s="871"/>
      <c r="D253" s="871"/>
      <c r="E253" s="871"/>
      <c r="F253" s="871"/>
      <c r="G253" s="871"/>
      <c r="H253" s="871"/>
      <c r="I253" s="871"/>
      <c r="J253" s="871"/>
      <c r="K253" s="871"/>
      <c r="L253" s="871"/>
      <c r="M253" s="871"/>
      <c r="N253" s="871"/>
      <c r="O253" s="871"/>
      <c r="P253" s="871"/>
      <c r="Q253" s="871"/>
      <c r="R253" s="871"/>
      <c r="S253" s="871"/>
      <c r="T253" s="871"/>
      <c r="U253" s="871"/>
      <c r="V253" s="871"/>
      <c r="W253" s="871"/>
      <c r="X253" s="871"/>
      <c r="Y253" s="871"/>
      <c r="Z253" s="871"/>
      <c r="AA253" s="871"/>
      <c r="AB253" s="871"/>
      <c r="AC253" s="872"/>
      <c r="AD253" s="303"/>
      <c r="AE253" s="303"/>
      <c r="AF253" s="249"/>
      <c r="AG253" s="274"/>
      <c r="AH253" s="275"/>
      <c r="AI253" s="275"/>
      <c r="AJ253" s="283"/>
      <c r="AK253" s="4"/>
    </row>
    <row r="254" spans="1:37" x14ac:dyDescent="0.35">
      <c r="A254" s="277"/>
      <c r="B254" s="277"/>
      <c r="C254" s="260" t="s">
        <v>467</v>
      </c>
      <c r="D254" s="260"/>
      <c r="E254" s="260" t="s">
        <v>372</v>
      </c>
      <c r="F254" s="260"/>
      <c r="G254" s="260" t="s">
        <v>373</v>
      </c>
      <c r="H254" s="260"/>
      <c r="I254" s="260" t="s">
        <v>384</v>
      </c>
      <c r="J254" s="260"/>
      <c r="K254" s="260" t="s">
        <v>724</v>
      </c>
      <c r="L254" s="260"/>
      <c r="M254" s="260" t="s">
        <v>430</v>
      </c>
      <c r="N254" s="260"/>
      <c r="O254" s="260" t="s">
        <v>441</v>
      </c>
      <c r="P254" s="260"/>
      <c r="Q254" s="284" t="s">
        <v>442</v>
      </c>
      <c r="R254" s="260"/>
      <c r="S254" s="260" t="s">
        <v>461</v>
      </c>
      <c r="T254" s="260"/>
      <c r="U254" s="260" t="s">
        <v>488</v>
      </c>
      <c r="V254" s="260"/>
      <c r="W254" s="260" t="s">
        <v>725</v>
      </c>
      <c r="X254" s="260"/>
      <c r="Y254" s="260" t="s">
        <v>519</v>
      </c>
      <c r="Z254" s="260"/>
      <c r="AA254" s="260" t="s">
        <v>462</v>
      </c>
      <c r="AB254" s="260"/>
      <c r="AC254" s="260" t="s">
        <v>463</v>
      </c>
      <c r="AD254" s="372"/>
      <c r="AE254" s="372"/>
      <c r="AF254" s="258"/>
      <c r="AG254" s="285"/>
      <c r="AH254" s="286"/>
      <c r="AI254" s="286"/>
      <c r="AJ254" s="263"/>
      <c r="AK254" s="4"/>
    </row>
    <row r="255" spans="1:37" x14ac:dyDescent="0.35">
      <c r="A255" s="267"/>
      <c r="B255" s="269"/>
      <c r="C255" s="400">
        <v>0</v>
      </c>
      <c r="D255" s="400" t="e">
        <v>#N/A</v>
      </c>
      <c r="E255" s="400">
        <v>0</v>
      </c>
      <c r="F255" s="400" t="e">
        <v>#N/A</v>
      </c>
      <c r="G255" s="400">
        <v>0</v>
      </c>
      <c r="H255" s="400" t="e">
        <v>#N/A</v>
      </c>
      <c r="I255" s="400">
        <v>0</v>
      </c>
      <c r="J255" s="400" t="e">
        <v>#N/A</v>
      </c>
      <c r="K255" s="400">
        <v>0</v>
      </c>
      <c r="L255" s="400" t="e">
        <v>#N/A</v>
      </c>
      <c r="M255" s="400">
        <v>0</v>
      </c>
      <c r="N255" s="400" t="e">
        <v>#N/A</v>
      </c>
      <c r="O255" s="400">
        <v>0</v>
      </c>
      <c r="P255" s="400"/>
      <c r="Q255" s="422">
        <v>0</v>
      </c>
      <c r="R255" s="400"/>
      <c r="S255" s="400">
        <v>0</v>
      </c>
      <c r="T255" s="400"/>
      <c r="U255" s="400">
        <v>0</v>
      </c>
      <c r="V255" s="400"/>
      <c r="W255" s="400">
        <v>0</v>
      </c>
      <c r="X255" s="400"/>
      <c r="Y255" s="400">
        <v>0</v>
      </c>
      <c r="Z255" s="400"/>
      <c r="AA255" s="400">
        <v>0</v>
      </c>
      <c r="AB255" s="418"/>
      <c r="AC255" s="400">
        <v>0</v>
      </c>
      <c r="AD255" s="254"/>
      <c r="AE255" s="254"/>
      <c r="AF255" s="418"/>
      <c r="AG255" s="268"/>
      <c r="AH255" s="436"/>
      <c r="AI255" s="437"/>
      <c r="AJ255" s="266"/>
      <c r="AK255" s="4"/>
    </row>
    <row r="256" spans="1:37" s="254" customFormat="1" ht="15" thickBot="1" x14ac:dyDescent="0.4">
      <c r="A256" s="269">
        <v>291</v>
      </c>
      <c r="B256" s="269"/>
      <c r="C256" s="400">
        <v>292</v>
      </c>
      <c r="D256" s="400"/>
      <c r="E256" s="400">
        <v>293</v>
      </c>
      <c r="F256" s="400"/>
      <c r="G256" s="400">
        <v>294</v>
      </c>
      <c r="H256" s="400"/>
      <c r="I256" s="400">
        <v>295</v>
      </c>
      <c r="J256" s="400"/>
      <c r="K256" s="400">
        <v>296</v>
      </c>
      <c r="L256" s="400"/>
      <c r="M256" s="400">
        <v>297</v>
      </c>
      <c r="N256" s="400"/>
      <c r="O256" s="400">
        <v>298</v>
      </c>
      <c r="P256" s="400"/>
      <c r="Q256" s="422">
        <v>299</v>
      </c>
      <c r="R256" s="400"/>
      <c r="S256" s="400">
        <v>300</v>
      </c>
      <c r="T256" s="400"/>
      <c r="U256" s="400">
        <v>301</v>
      </c>
      <c r="V256" s="400"/>
      <c r="W256" s="400">
        <v>302</v>
      </c>
      <c r="X256" s="400"/>
      <c r="Y256" s="400">
        <v>303</v>
      </c>
      <c r="Z256" s="400"/>
      <c r="AA256" s="400">
        <v>304</v>
      </c>
      <c r="AB256" s="470"/>
      <c r="AC256" s="400">
        <v>305</v>
      </c>
      <c r="AF256" s="470"/>
      <c r="AG256" s="268"/>
      <c r="AH256" s="436"/>
      <c r="AI256" s="438"/>
      <c r="AJ256" s="266"/>
      <c r="AK256" s="278"/>
    </row>
    <row r="257" spans="1:38" ht="15" thickBot="1" x14ac:dyDescent="0.4">
      <c r="A257" s="269"/>
      <c r="B257" s="359">
        <v>352</v>
      </c>
      <c r="C257" s="831"/>
      <c r="D257" s="414">
        <v>352</v>
      </c>
      <c r="E257" s="831"/>
      <c r="F257" s="414">
        <v>344</v>
      </c>
      <c r="G257" s="831"/>
      <c r="H257" s="414">
        <v>377</v>
      </c>
      <c r="I257" s="831"/>
      <c r="J257" s="414">
        <v>353</v>
      </c>
      <c r="K257" s="831"/>
      <c r="L257" s="414">
        <v>395.45400000000001</v>
      </c>
      <c r="M257" s="831"/>
      <c r="N257" s="414">
        <v>344.99599999999998</v>
      </c>
      <c r="O257" s="831"/>
      <c r="P257" s="414">
        <v>364</v>
      </c>
      <c r="Q257" s="831"/>
      <c r="R257" s="414">
        <v>366</v>
      </c>
      <c r="S257" s="831"/>
      <c r="T257" s="414">
        <v>367</v>
      </c>
      <c r="U257" s="831"/>
      <c r="V257" s="414">
        <v>364</v>
      </c>
      <c r="W257" s="833">
        <v>0</v>
      </c>
      <c r="X257" s="414">
        <v>353</v>
      </c>
      <c r="Y257" s="831"/>
      <c r="Z257" s="414">
        <v>366</v>
      </c>
      <c r="AA257" s="831"/>
      <c r="AB257" s="414">
        <v>344</v>
      </c>
      <c r="AC257" s="831"/>
      <c r="AD257" s="466"/>
      <c r="AE257" s="466"/>
      <c r="AF257" s="418"/>
      <c r="AG257" s="255">
        <v>13</v>
      </c>
      <c r="AH257" s="242">
        <v>0</v>
      </c>
      <c r="AI257" s="242">
        <v>2</v>
      </c>
      <c r="AJ257" s="243"/>
      <c r="AK257" s="4"/>
      <c r="AL257" s="247">
        <v>1</v>
      </c>
    </row>
    <row r="258" spans="1:38" x14ac:dyDescent="0.35">
      <c r="A258" s="269"/>
      <c r="B258" s="264"/>
      <c r="C258" s="832"/>
      <c r="D258" s="401"/>
      <c r="E258" s="832"/>
      <c r="F258" s="401"/>
      <c r="G258" s="832"/>
      <c r="H258" s="401"/>
      <c r="I258" s="832"/>
      <c r="J258" s="401"/>
      <c r="K258" s="832"/>
      <c r="L258" s="401"/>
      <c r="M258" s="832"/>
      <c r="N258" s="401"/>
      <c r="O258" s="832"/>
      <c r="P258" s="426"/>
      <c r="Q258" s="832"/>
      <c r="R258" s="401"/>
      <c r="S258" s="832"/>
      <c r="T258" s="401"/>
      <c r="U258" s="832"/>
      <c r="V258" s="401"/>
      <c r="W258" s="834"/>
      <c r="X258" s="401"/>
      <c r="Y258" s="832"/>
      <c r="Z258" s="401"/>
      <c r="AA258" s="832"/>
      <c r="AB258" s="418"/>
      <c r="AC258" s="832"/>
      <c r="AD258" s="466"/>
      <c r="AE258" s="466"/>
      <c r="AF258" s="418"/>
      <c r="AG258" s="256"/>
      <c r="AH258" s="427"/>
      <c r="AI258" s="427"/>
      <c r="AJ258" s="266"/>
      <c r="AK258" s="4"/>
    </row>
    <row r="259" spans="1:38" ht="6" customHeight="1" x14ac:dyDescent="0.35">
      <c r="A259" s="269"/>
      <c r="B259" s="264"/>
      <c r="C259" s="244">
        <v>0</v>
      </c>
      <c r="D259" s="400"/>
      <c r="E259" s="244">
        <v>0</v>
      </c>
      <c r="F259" s="400"/>
      <c r="G259" s="512"/>
      <c r="H259" s="400"/>
      <c r="I259" s="512"/>
      <c r="J259" s="400"/>
      <c r="K259" s="512"/>
      <c r="L259" s="400"/>
      <c r="M259" s="512"/>
      <c r="N259" s="400"/>
      <c r="O259" s="512"/>
      <c r="P259" s="426"/>
      <c r="Q259" s="512"/>
      <c r="R259" s="400"/>
      <c r="S259" s="512"/>
      <c r="T259" s="400"/>
      <c r="U259" s="512"/>
      <c r="V259" s="400"/>
      <c r="W259" s="244">
        <v>0</v>
      </c>
      <c r="X259" s="400"/>
      <c r="Y259" s="244">
        <v>0</v>
      </c>
      <c r="Z259" s="400"/>
      <c r="AA259" s="512"/>
      <c r="AB259" s="418"/>
      <c r="AC259" s="512"/>
      <c r="AD259" s="466"/>
      <c r="AE259" s="466"/>
      <c r="AF259" s="418"/>
      <c r="AG259" s="256"/>
      <c r="AH259" s="427"/>
      <c r="AI259" s="427"/>
      <c r="AJ259" s="266"/>
      <c r="AK259" s="4"/>
    </row>
    <row r="260" spans="1:38" ht="14.25" customHeight="1" x14ac:dyDescent="0.35">
      <c r="A260" s="269"/>
      <c r="B260" s="264"/>
      <c r="C260" s="411" t="s">
        <v>79</v>
      </c>
      <c r="D260" s="401"/>
      <c r="E260" s="411" t="s">
        <v>65</v>
      </c>
      <c r="F260" s="401"/>
      <c r="G260" s="411" t="s">
        <v>65</v>
      </c>
      <c r="H260" s="401"/>
      <c r="I260" s="411" t="s">
        <v>65</v>
      </c>
      <c r="J260" s="401"/>
      <c r="K260" s="411" t="s">
        <v>65</v>
      </c>
      <c r="L260" s="401"/>
      <c r="M260" s="411" t="s">
        <v>203</v>
      </c>
      <c r="N260" s="401"/>
      <c r="O260" s="411" t="s">
        <v>79</v>
      </c>
      <c r="P260" s="411"/>
      <c r="Q260" s="420" t="s">
        <v>65</v>
      </c>
      <c r="R260" s="401"/>
      <c r="S260" s="411" t="s">
        <v>65</v>
      </c>
      <c r="T260" s="401"/>
      <c r="U260" s="411" t="s">
        <v>65</v>
      </c>
      <c r="V260" s="401"/>
      <c r="W260" s="411" t="s">
        <v>65</v>
      </c>
      <c r="X260" s="401"/>
      <c r="Y260" s="411" t="s">
        <v>65</v>
      </c>
      <c r="Z260" s="401"/>
      <c r="AA260" s="411" t="s">
        <v>65</v>
      </c>
      <c r="AB260" s="401"/>
      <c r="AC260" s="411" t="s">
        <v>79</v>
      </c>
      <c r="AD260" s="467"/>
      <c r="AE260" s="467"/>
      <c r="AF260" s="418"/>
      <c r="AG260" s="256"/>
      <c r="AH260" s="427"/>
      <c r="AI260" s="427"/>
      <c r="AJ260" s="266"/>
      <c r="AK260" s="4"/>
    </row>
    <row r="261" spans="1:38" ht="14.25" customHeight="1" x14ac:dyDescent="0.35">
      <c r="A261" s="269"/>
      <c r="B261" s="456"/>
      <c r="C261" s="429"/>
      <c r="E261" s="467"/>
      <c r="G261" s="467"/>
      <c r="I261" s="467"/>
      <c r="K261" s="467"/>
      <c r="M261" s="467"/>
      <c r="O261" s="467"/>
      <c r="P261" s="467"/>
      <c r="Q261" s="440"/>
      <c r="S261" s="467"/>
      <c r="U261" s="467"/>
      <c r="W261" s="467"/>
      <c r="Y261" s="471"/>
      <c r="AA261" s="467"/>
      <c r="AC261" s="467"/>
      <c r="AD261" s="467"/>
      <c r="AE261" s="467"/>
      <c r="AF261" s="418"/>
      <c r="AG261" s="256"/>
      <c r="AH261" s="427"/>
      <c r="AI261" s="427"/>
      <c r="AJ261" s="266"/>
      <c r="AK261" s="4"/>
    </row>
    <row r="262" spans="1:38" ht="14.25" customHeight="1" thickBot="1" x14ac:dyDescent="0.4">
      <c r="A262" s="269"/>
      <c r="B262" s="264"/>
      <c r="C262" s="411"/>
      <c r="D262" s="401"/>
      <c r="E262" s="411"/>
      <c r="F262" s="401"/>
      <c r="G262" s="411"/>
      <c r="H262" s="401"/>
      <c r="I262" s="411"/>
      <c r="J262" s="401"/>
      <c r="K262" s="411"/>
      <c r="L262" s="401"/>
      <c r="M262" s="411"/>
      <c r="N262" s="401"/>
      <c r="O262" s="411"/>
      <c r="P262" s="411"/>
      <c r="Q262" s="420"/>
      <c r="R262" s="401"/>
      <c r="S262" s="411"/>
      <c r="T262" s="401"/>
      <c r="U262" s="411"/>
      <c r="V262" s="401"/>
      <c r="W262" s="411"/>
      <c r="X262" s="401"/>
      <c r="Y262" s="472"/>
      <c r="Z262" s="401"/>
      <c r="AA262" s="472"/>
      <c r="AB262" s="418"/>
      <c r="AC262" s="472"/>
      <c r="AD262" s="471"/>
      <c r="AE262" s="471"/>
      <c r="AF262" s="418"/>
      <c r="AG262" s="256"/>
      <c r="AH262" s="427"/>
      <c r="AI262" s="427"/>
      <c r="AJ262" s="266"/>
      <c r="AK262" s="4"/>
    </row>
    <row r="263" spans="1:38" ht="14.25" customHeight="1" thickBot="1" x14ac:dyDescent="0.4">
      <c r="A263" s="269"/>
      <c r="B263" s="877" t="s">
        <v>688</v>
      </c>
      <c r="C263" s="878"/>
      <c r="D263" s="878"/>
      <c r="E263" s="878"/>
      <c r="F263" s="878"/>
      <c r="G263" s="878"/>
      <c r="H263" s="878"/>
      <c r="I263" s="878"/>
      <c r="J263" s="878"/>
      <c r="K263" s="878"/>
      <c r="L263" s="878"/>
      <c r="M263" s="878"/>
      <c r="N263" s="878"/>
      <c r="O263" s="878"/>
      <c r="P263" s="878"/>
      <c r="Q263" s="878"/>
      <c r="R263" s="878"/>
      <c r="S263" s="878"/>
      <c r="T263" s="878"/>
      <c r="U263" s="878"/>
      <c r="V263" s="878"/>
      <c r="W263" s="878"/>
      <c r="X263" s="878"/>
      <c r="Y263" s="878"/>
      <c r="Z263" s="878"/>
      <c r="AA263" s="878"/>
      <c r="AB263" s="878"/>
      <c r="AC263" s="879"/>
      <c r="AD263" s="257"/>
      <c r="AE263" s="257"/>
      <c r="AF263" s="418"/>
      <c r="AG263" s="256"/>
      <c r="AH263" s="427"/>
      <c r="AI263" s="427"/>
      <c r="AJ263" s="266"/>
      <c r="AK263" s="4"/>
    </row>
    <row r="264" spans="1:38" x14ac:dyDescent="0.35">
      <c r="A264" s="277"/>
      <c r="B264" s="277"/>
      <c r="C264" s="260" t="s">
        <v>451</v>
      </c>
      <c r="D264" s="260"/>
      <c r="E264" s="260" t="s">
        <v>726</v>
      </c>
      <c r="F264" s="260"/>
      <c r="G264" s="260" t="s">
        <v>513</v>
      </c>
      <c r="H264" s="260"/>
      <c r="I264" s="260" t="s">
        <v>402</v>
      </c>
      <c r="J264" s="260"/>
      <c r="K264" s="260" t="s">
        <v>403</v>
      </c>
      <c r="L264" s="260"/>
      <c r="M264" s="260" t="s">
        <v>440</v>
      </c>
      <c r="N264" s="260"/>
      <c r="O264" s="260" t="s">
        <v>418</v>
      </c>
      <c r="P264" s="260"/>
      <c r="Q264" s="284" t="s">
        <v>502</v>
      </c>
      <c r="R264" s="260"/>
      <c r="S264" s="260" t="s">
        <v>490</v>
      </c>
      <c r="T264" s="260"/>
      <c r="U264" s="260" t="s">
        <v>510</v>
      </c>
      <c r="V264" s="260"/>
      <c r="W264" s="260" t="s">
        <v>428</v>
      </c>
      <c r="X264" s="260"/>
      <c r="Y264" s="260" t="s">
        <v>423</v>
      </c>
      <c r="Z264" s="260"/>
      <c r="AA264" s="260" t="s">
        <v>424</v>
      </c>
      <c r="AB264" s="260"/>
      <c r="AC264" s="260" t="s">
        <v>425</v>
      </c>
      <c r="AD264" s="372"/>
      <c r="AE264" s="372"/>
      <c r="AF264" s="258"/>
      <c r="AG264" s="285"/>
      <c r="AH264" s="286"/>
      <c r="AI264" s="286"/>
      <c r="AJ264" s="263"/>
      <c r="AK264" s="4"/>
    </row>
    <row r="265" spans="1:38" x14ac:dyDescent="0.35">
      <c r="A265" s="267"/>
      <c r="B265" s="269"/>
      <c r="C265" s="400" t="e">
        <v>#N/A</v>
      </c>
      <c r="D265" s="400" t="e">
        <v>#N/A</v>
      </c>
      <c r="E265" s="400">
        <v>0</v>
      </c>
      <c r="F265" s="400" t="e">
        <v>#N/A</v>
      </c>
      <c r="G265" s="400">
        <v>0</v>
      </c>
      <c r="H265" s="400" t="e">
        <v>#N/A</v>
      </c>
      <c r="I265" s="400">
        <v>0</v>
      </c>
      <c r="J265" s="400" t="e">
        <v>#N/A</v>
      </c>
      <c r="K265" s="400">
        <v>0</v>
      </c>
      <c r="L265" s="400" t="e">
        <v>#N/A</v>
      </c>
      <c r="M265" s="400">
        <v>0</v>
      </c>
      <c r="N265" s="400" t="e">
        <v>#N/A</v>
      </c>
      <c r="O265" s="400">
        <v>0</v>
      </c>
      <c r="P265" s="400"/>
      <c r="Q265" s="422">
        <v>0</v>
      </c>
      <c r="R265" s="400"/>
      <c r="S265" s="400">
        <v>0</v>
      </c>
      <c r="T265" s="400"/>
      <c r="U265" s="400">
        <v>0</v>
      </c>
      <c r="V265" s="400"/>
      <c r="W265" s="400">
        <v>0</v>
      </c>
      <c r="X265" s="400"/>
      <c r="Y265" s="400">
        <v>0</v>
      </c>
      <c r="Z265" s="400"/>
      <c r="AA265" s="400">
        <v>0</v>
      </c>
      <c r="AB265" s="418"/>
      <c r="AC265" s="400">
        <v>0</v>
      </c>
      <c r="AD265" s="254"/>
      <c r="AE265" s="254"/>
      <c r="AF265" s="418"/>
      <c r="AG265" s="268"/>
      <c r="AH265" s="436"/>
      <c r="AI265" s="437"/>
      <c r="AJ265" s="266"/>
      <c r="AK265" s="4"/>
    </row>
    <row r="266" spans="1:38" s="254" customFormat="1" ht="15" thickBot="1" x14ac:dyDescent="0.4">
      <c r="A266" s="269">
        <v>305</v>
      </c>
      <c r="B266" s="269"/>
      <c r="C266" s="400">
        <v>306</v>
      </c>
      <c r="D266" s="400"/>
      <c r="E266" s="400">
        <v>307</v>
      </c>
      <c r="F266" s="400"/>
      <c r="G266" s="400">
        <v>308</v>
      </c>
      <c r="H266" s="400"/>
      <c r="I266" s="400">
        <v>309</v>
      </c>
      <c r="J266" s="400"/>
      <c r="K266" s="400">
        <v>310</v>
      </c>
      <c r="L266" s="400"/>
      <c r="M266" s="400">
        <v>311</v>
      </c>
      <c r="N266" s="400"/>
      <c r="O266" s="400">
        <v>312</v>
      </c>
      <c r="P266" s="400"/>
      <c r="Q266" s="422">
        <v>313</v>
      </c>
      <c r="R266" s="400"/>
      <c r="S266" s="400">
        <v>314</v>
      </c>
      <c r="T266" s="400"/>
      <c r="U266" s="400">
        <v>315</v>
      </c>
      <c r="V266" s="400"/>
      <c r="W266" s="400">
        <v>316</v>
      </c>
      <c r="X266" s="400"/>
      <c r="Y266" s="400">
        <v>317</v>
      </c>
      <c r="Z266" s="400"/>
      <c r="AA266" s="400">
        <v>318</v>
      </c>
      <c r="AB266" s="470"/>
      <c r="AC266" s="400">
        <v>319</v>
      </c>
      <c r="AF266" s="470"/>
      <c r="AG266" s="268"/>
      <c r="AH266" s="436"/>
      <c r="AI266" s="438"/>
      <c r="AJ266" s="266"/>
      <c r="AK266" s="278"/>
    </row>
    <row r="267" spans="1:38" ht="15" thickBot="1" x14ac:dyDescent="0.4">
      <c r="A267" s="269"/>
      <c r="B267" s="359">
        <v>356</v>
      </c>
      <c r="C267" s="831"/>
      <c r="D267" s="414">
        <v>375</v>
      </c>
      <c r="E267" s="842" t="s">
        <v>15</v>
      </c>
      <c r="F267" s="414">
        <v>376.62</v>
      </c>
      <c r="G267" s="831"/>
      <c r="H267" s="414">
        <v>353</v>
      </c>
      <c r="I267" s="831"/>
      <c r="J267" s="414">
        <v>352</v>
      </c>
      <c r="K267" s="831"/>
      <c r="L267" s="414">
        <v>349</v>
      </c>
      <c r="M267" s="831"/>
      <c r="N267" s="414">
        <v>356</v>
      </c>
      <c r="O267" s="831"/>
      <c r="P267" s="414">
        <v>345</v>
      </c>
      <c r="Q267" s="831"/>
      <c r="R267" s="414">
        <v>400</v>
      </c>
      <c r="S267" s="831"/>
      <c r="T267" s="414">
        <v>319.37900000000002</v>
      </c>
      <c r="U267" s="831"/>
      <c r="V267" s="414">
        <v>343.76</v>
      </c>
      <c r="W267" s="831"/>
      <c r="X267" s="414">
        <v>322.5</v>
      </c>
      <c r="Y267" s="831"/>
      <c r="Z267" s="414">
        <v>453.99</v>
      </c>
      <c r="AA267" s="831"/>
      <c r="AB267" s="414">
        <v>359.96</v>
      </c>
      <c r="AC267" s="831"/>
      <c r="AD267" s="466"/>
      <c r="AE267" s="466"/>
      <c r="AF267" s="418"/>
      <c r="AG267" s="255">
        <v>13</v>
      </c>
      <c r="AH267" s="242">
        <v>0</v>
      </c>
      <c r="AI267" s="242">
        <v>1</v>
      </c>
      <c r="AJ267" s="243"/>
      <c r="AK267" s="4"/>
    </row>
    <row r="268" spans="1:38" x14ac:dyDescent="0.35">
      <c r="A268" s="269"/>
      <c r="B268" s="264"/>
      <c r="C268" s="832"/>
      <c r="D268" s="401"/>
      <c r="E268" s="843"/>
      <c r="F268" s="401"/>
      <c r="G268" s="832"/>
      <c r="H268" s="401"/>
      <c r="I268" s="832"/>
      <c r="J268" s="401"/>
      <c r="K268" s="832"/>
      <c r="L268" s="401"/>
      <c r="M268" s="832"/>
      <c r="N268" s="401"/>
      <c r="O268" s="832"/>
      <c r="P268" s="426"/>
      <c r="Q268" s="832"/>
      <c r="R268" s="401"/>
      <c r="S268" s="832"/>
      <c r="T268" s="401"/>
      <c r="U268" s="832"/>
      <c r="V268" s="401"/>
      <c r="W268" s="832"/>
      <c r="X268" s="401"/>
      <c r="Y268" s="832"/>
      <c r="Z268" s="401"/>
      <c r="AA268" s="832"/>
      <c r="AB268" s="418"/>
      <c r="AC268" s="832"/>
      <c r="AD268" s="466"/>
      <c r="AE268" s="466"/>
      <c r="AF268" s="418"/>
      <c r="AG268" s="256"/>
      <c r="AH268" s="427"/>
      <c r="AI268" s="427"/>
      <c r="AJ268" s="266"/>
      <c r="AK268" s="4"/>
    </row>
    <row r="269" spans="1:38" ht="6" customHeight="1" x14ac:dyDescent="0.35">
      <c r="A269" s="269"/>
      <c r="B269" s="264"/>
      <c r="C269" s="512"/>
      <c r="D269" s="400"/>
      <c r="E269" s="244">
        <v>0</v>
      </c>
      <c r="F269" s="400"/>
      <c r="G269" s="512"/>
      <c r="H269" s="400"/>
      <c r="I269" s="512"/>
      <c r="J269" s="400"/>
      <c r="K269" s="512"/>
      <c r="L269" s="400"/>
      <c r="M269" s="512"/>
      <c r="N269" s="400"/>
      <c r="O269" s="512"/>
      <c r="P269" s="426"/>
      <c r="Q269" s="512"/>
      <c r="R269" s="400"/>
      <c r="S269" s="512"/>
      <c r="T269" s="400"/>
      <c r="U269" s="512"/>
      <c r="V269" s="400"/>
      <c r="W269" s="512"/>
      <c r="X269" s="400"/>
      <c r="Y269" s="512"/>
      <c r="Z269" s="400"/>
      <c r="AA269" s="512"/>
      <c r="AB269" s="418"/>
      <c r="AC269" s="512"/>
      <c r="AD269" s="466"/>
      <c r="AE269" s="466"/>
      <c r="AF269" s="418"/>
      <c r="AG269" s="256"/>
      <c r="AH269" s="427"/>
      <c r="AI269" s="427"/>
      <c r="AJ269" s="266"/>
      <c r="AK269" s="4"/>
    </row>
    <row r="270" spans="1:38" ht="14.25" customHeight="1" x14ac:dyDescent="0.35">
      <c r="A270" s="269"/>
      <c r="B270" s="264"/>
      <c r="C270" s="411" t="s">
        <v>65</v>
      </c>
      <c r="D270" s="401"/>
      <c r="E270" s="467" t="s">
        <v>65</v>
      </c>
      <c r="F270" s="401"/>
      <c r="G270" s="411" t="s">
        <v>203</v>
      </c>
      <c r="H270" s="401"/>
      <c r="I270" s="411" t="s">
        <v>79</v>
      </c>
      <c r="J270" s="401"/>
      <c r="K270" s="411" t="s">
        <v>65</v>
      </c>
      <c r="L270" s="401"/>
      <c r="M270" s="411" t="s">
        <v>65</v>
      </c>
      <c r="N270" s="401"/>
      <c r="O270" s="411" t="s">
        <v>65</v>
      </c>
      <c r="P270" s="411"/>
      <c r="Q270" s="420" t="s">
        <v>77</v>
      </c>
      <c r="R270" s="401"/>
      <c r="S270" s="411" t="s">
        <v>65</v>
      </c>
      <c r="T270" s="401"/>
      <c r="U270" s="467" t="s">
        <v>126</v>
      </c>
      <c r="W270" s="467" t="s">
        <v>79</v>
      </c>
      <c r="Y270" s="467" t="s">
        <v>77</v>
      </c>
      <c r="AA270" s="467" t="s">
        <v>77</v>
      </c>
      <c r="AB270" s="4"/>
      <c r="AC270" s="467" t="s">
        <v>77</v>
      </c>
      <c r="AD270" s="467"/>
      <c r="AE270" s="467"/>
      <c r="AF270" s="418"/>
      <c r="AG270" s="256"/>
      <c r="AH270" s="427"/>
      <c r="AI270" s="427"/>
      <c r="AJ270" s="266"/>
      <c r="AK270" s="4"/>
    </row>
    <row r="271" spans="1:38" ht="14.25" customHeight="1" x14ac:dyDescent="0.35">
      <c r="A271" s="269"/>
      <c r="B271" s="456"/>
      <c r="C271" s="467"/>
      <c r="E271" s="467"/>
      <c r="G271" s="467"/>
      <c r="I271" s="467"/>
      <c r="K271" s="467"/>
      <c r="M271" s="467"/>
      <c r="O271" s="467"/>
      <c r="P271" s="467"/>
      <c r="Q271" s="440"/>
      <c r="S271" s="467"/>
      <c r="U271" s="467"/>
      <c r="V271" s="257"/>
      <c r="W271" s="473"/>
      <c r="X271" s="257"/>
      <c r="Y271" s="473"/>
      <c r="Z271" s="474"/>
      <c r="AA271" s="473"/>
      <c r="AB271" s="10"/>
      <c r="AC271" s="473"/>
      <c r="AD271" s="473"/>
      <c r="AE271" s="473"/>
      <c r="AF271" s="418"/>
      <c r="AG271" s="256"/>
      <c r="AI271" s="427"/>
      <c r="AJ271" s="266"/>
      <c r="AK271" s="4"/>
    </row>
    <row r="272" spans="1:38" ht="14.25" customHeight="1" thickBot="1" x14ac:dyDescent="0.4">
      <c r="A272" s="269"/>
      <c r="B272" s="264"/>
      <c r="C272" s="411"/>
      <c r="D272" s="401"/>
      <c r="E272" s="411"/>
      <c r="F272" s="401"/>
      <c r="G272" s="411"/>
      <c r="H272" s="401"/>
      <c r="I272" s="411"/>
      <c r="J272" s="401"/>
      <c r="K272" s="411"/>
      <c r="L272" s="401"/>
      <c r="M272" s="411"/>
      <c r="N272" s="401"/>
      <c r="O272" s="411"/>
      <c r="P272" s="411"/>
      <c r="Q272" s="420"/>
      <c r="R272" s="401"/>
      <c r="S272" s="411"/>
      <c r="T272" s="401"/>
      <c r="U272" s="411"/>
      <c r="V272" s="401"/>
      <c r="W272" s="411"/>
      <c r="X272" s="401"/>
      <c r="Y272" s="472"/>
      <c r="Z272" s="401"/>
      <c r="AA272" s="472"/>
      <c r="AB272" s="418"/>
      <c r="AC272" s="472"/>
      <c r="AD272" s="471"/>
      <c r="AE272" s="471"/>
      <c r="AF272" s="418"/>
      <c r="AG272" s="256"/>
      <c r="AH272" s="427"/>
      <c r="AI272" s="427"/>
      <c r="AJ272" s="266"/>
      <c r="AK272" s="4"/>
    </row>
    <row r="273" spans="1:37" ht="14.25" customHeight="1" thickBot="1" x14ac:dyDescent="0.4">
      <c r="A273" s="378"/>
      <c r="B273" s="870" t="s">
        <v>688</v>
      </c>
      <c r="C273" s="871"/>
      <c r="D273" s="871"/>
      <c r="E273" s="871"/>
      <c r="F273" s="871"/>
      <c r="G273" s="871"/>
      <c r="H273" s="871"/>
      <c r="I273" s="871"/>
      <c r="J273" s="871"/>
      <c r="K273" s="871"/>
      <c r="L273" s="871"/>
      <c r="M273" s="871"/>
      <c r="N273" s="871"/>
      <c r="O273" s="871"/>
      <c r="P273" s="871"/>
      <c r="Q273" s="871"/>
      <c r="R273" s="871"/>
      <c r="S273" s="871"/>
      <c r="T273" s="871"/>
      <c r="U273" s="871"/>
      <c r="V273" s="871"/>
      <c r="W273" s="871"/>
      <c r="X273" s="871"/>
      <c r="Y273" s="871"/>
      <c r="Z273" s="871"/>
      <c r="AA273" s="871"/>
      <c r="AB273" s="871"/>
      <c r="AC273" s="872"/>
      <c r="AD273" s="303"/>
      <c r="AE273" s="303"/>
      <c r="AF273" s="379"/>
      <c r="AG273" s="274"/>
      <c r="AH273" s="275"/>
      <c r="AI273" s="275"/>
      <c r="AJ273" s="283"/>
      <c r="AK273" s="4"/>
    </row>
    <row r="274" spans="1:37" ht="14.25" customHeight="1" x14ac:dyDescent="0.35">
      <c r="A274" s="380"/>
      <c r="B274" s="277"/>
      <c r="C274" s="260"/>
      <c r="D274" s="258"/>
      <c r="E274" s="260"/>
      <c r="F274" s="258"/>
      <c r="G274" s="260"/>
      <c r="H274" s="258"/>
      <c r="I274" s="260"/>
      <c r="J274" s="258"/>
      <c r="K274" s="260"/>
      <c r="L274" s="258"/>
      <c r="M274" s="260"/>
      <c r="N274" s="258"/>
      <c r="O274" s="260"/>
      <c r="P274" s="260"/>
      <c r="Q274" s="284"/>
      <c r="R274" s="258"/>
      <c r="S274" s="260"/>
      <c r="T274" s="258"/>
      <c r="U274" s="260"/>
      <c r="V274" s="258"/>
      <c r="W274" s="260"/>
      <c r="X274" s="258"/>
      <c r="Y274" s="381"/>
      <c r="Z274" s="258"/>
      <c r="AA274" s="381"/>
      <c r="AB274" s="291"/>
      <c r="AC274" s="381"/>
      <c r="AD274" s="382"/>
      <c r="AE274" s="382"/>
      <c r="AF274" s="291"/>
      <c r="AG274" s="261"/>
      <c r="AH274" s="262"/>
      <c r="AI274" s="262"/>
      <c r="AJ274" s="263"/>
      <c r="AK274" s="4"/>
    </row>
    <row r="275" spans="1:37" x14ac:dyDescent="0.35">
      <c r="A275" s="264"/>
      <c r="B275" s="264"/>
      <c r="C275" s="411" t="s">
        <v>516</v>
      </c>
      <c r="D275" s="411"/>
      <c r="E275" s="411" t="s">
        <v>508</v>
      </c>
      <c r="F275" s="411"/>
      <c r="G275" s="411" t="s">
        <v>518</v>
      </c>
      <c r="H275" s="411"/>
      <c r="I275" s="411" t="s">
        <v>476</v>
      </c>
      <c r="J275" s="411"/>
      <c r="K275" s="411" t="s">
        <v>491</v>
      </c>
      <c r="L275" s="411"/>
      <c r="M275" s="411" t="s">
        <v>499</v>
      </c>
      <c r="N275" s="411"/>
      <c r="O275" s="411" t="s">
        <v>727</v>
      </c>
      <c r="P275" s="411"/>
      <c r="Q275" s="420" t="s">
        <v>728</v>
      </c>
      <c r="R275" s="411"/>
      <c r="S275" s="411" t="s">
        <v>729</v>
      </c>
      <c r="T275" s="411"/>
      <c r="U275" s="411" t="s">
        <v>730</v>
      </c>
      <c r="V275" s="411"/>
      <c r="W275" s="411" t="s">
        <v>447</v>
      </c>
      <c r="X275" s="411"/>
      <c r="Y275" s="411" t="s">
        <v>731</v>
      </c>
      <c r="Z275" s="411"/>
      <c r="AA275" s="411" t="s">
        <v>466</v>
      </c>
      <c r="AB275" s="411"/>
      <c r="AC275" s="411" t="s">
        <v>459</v>
      </c>
      <c r="AD275" s="467"/>
      <c r="AE275" s="467"/>
      <c r="AF275" s="401"/>
      <c r="AG275" s="265"/>
      <c r="AH275" s="435"/>
      <c r="AI275" s="435"/>
      <c r="AJ275" s="266"/>
      <c r="AK275" s="4"/>
    </row>
    <row r="276" spans="1:37" x14ac:dyDescent="0.35">
      <c r="A276" s="267"/>
      <c r="B276" s="269"/>
      <c r="C276" s="400" t="e">
        <v>#N/A</v>
      </c>
      <c r="D276" s="400" t="e">
        <v>#N/A</v>
      </c>
      <c r="E276" s="400">
        <v>0</v>
      </c>
      <c r="F276" s="400" t="e">
        <v>#N/A</v>
      </c>
      <c r="G276" s="400">
        <v>0</v>
      </c>
      <c r="H276" s="400" t="e">
        <v>#N/A</v>
      </c>
      <c r="I276" s="400">
        <v>0</v>
      </c>
      <c r="J276" s="400" t="e">
        <v>#N/A</v>
      </c>
      <c r="K276" s="400">
        <v>0</v>
      </c>
      <c r="L276" s="400" t="e">
        <v>#N/A</v>
      </c>
      <c r="M276" s="400">
        <v>0</v>
      </c>
      <c r="N276" s="400" t="e">
        <v>#N/A</v>
      </c>
      <c r="O276" s="400">
        <v>0</v>
      </c>
      <c r="P276" s="400"/>
      <c r="Q276" s="422">
        <v>0</v>
      </c>
      <c r="R276" s="400"/>
      <c r="S276" s="400">
        <v>0</v>
      </c>
      <c r="T276" s="400"/>
      <c r="U276" s="400">
        <v>0</v>
      </c>
      <c r="V276" s="400"/>
      <c r="W276" s="400">
        <v>0</v>
      </c>
      <c r="X276" s="400"/>
      <c r="Y276" s="400">
        <v>0</v>
      </c>
      <c r="Z276" s="400"/>
      <c r="AA276" s="400">
        <v>0</v>
      </c>
      <c r="AB276" s="418"/>
      <c r="AC276" s="400">
        <v>0</v>
      </c>
      <c r="AD276" s="254"/>
      <c r="AE276" s="254"/>
      <c r="AF276" s="418"/>
      <c r="AG276" s="268"/>
      <c r="AH276" s="436"/>
      <c r="AI276" s="437"/>
      <c r="AJ276" s="266"/>
      <c r="AK276" s="4"/>
    </row>
    <row r="277" spans="1:37" s="254" customFormat="1" ht="15" thickBot="1" x14ac:dyDescent="0.4">
      <c r="A277" s="269">
        <v>319</v>
      </c>
      <c r="B277" s="269"/>
      <c r="C277" s="400">
        <v>320</v>
      </c>
      <c r="D277" s="400"/>
      <c r="E277" s="400">
        <v>321</v>
      </c>
      <c r="F277" s="400"/>
      <c r="G277" s="400">
        <v>322</v>
      </c>
      <c r="H277" s="400"/>
      <c r="I277" s="400">
        <v>323</v>
      </c>
      <c r="J277" s="400"/>
      <c r="K277" s="400">
        <v>324</v>
      </c>
      <c r="L277" s="400"/>
      <c r="M277" s="400">
        <v>325</v>
      </c>
      <c r="N277" s="400"/>
      <c r="O277" s="400">
        <v>326</v>
      </c>
      <c r="P277" s="400"/>
      <c r="Q277" s="422">
        <v>327</v>
      </c>
      <c r="R277" s="400"/>
      <c r="S277" s="400">
        <v>328</v>
      </c>
      <c r="T277" s="400"/>
      <c r="U277" s="400">
        <v>329</v>
      </c>
      <c r="V277" s="400"/>
      <c r="W277" s="400">
        <v>330</v>
      </c>
      <c r="X277" s="400"/>
      <c r="Y277" s="400">
        <v>331</v>
      </c>
      <c r="Z277" s="400"/>
      <c r="AA277" s="400">
        <v>332</v>
      </c>
      <c r="AB277" s="470"/>
      <c r="AC277" s="400">
        <v>333</v>
      </c>
      <c r="AF277" s="470"/>
      <c r="AG277" s="268"/>
      <c r="AH277" s="436"/>
      <c r="AI277" s="438"/>
      <c r="AJ277" s="266"/>
      <c r="AK277" s="278"/>
    </row>
    <row r="278" spans="1:37" ht="15" thickBot="1" x14ac:dyDescent="0.4">
      <c r="A278" s="269"/>
      <c r="B278" s="359">
        <v>447.53</v>
      </c>
      <c r="C278" s="831"/>
      <c r="D278" s="414">
        <v>399</v>
      </c>
      <c r="E278" s="831"/>
      <c r="F278" s="414">
        <v>353</v>
      </c>
      <c r="G278" s="831"/>
      <c r="H278" s="414">
        <v>355</v>
      </c>
      <c r="I278" s="831"/>
      <c r="J278" s="414">
        <v>331</v>
      </c>
      <c r="K278" s="831"/>
      <c r="L278" s="414">
        <v>335</v>
      </c>
      <c r="M278" s="831"/>
      <c r="N278" s="414">
        <v>336</v>
      </c>
      <c r="O278" s="833" t="s">
        <v>710</v>
      </c>
      <c r="P278" s="414">
        <v>244</v>
      </c>
      <c r="Q278" s="833" t="s">
        <v>710</v>
      </c>
      <c r="R278" s="414">
        <v>354</v>
      </c>
      <c r="S278" s="833"/>
      <c r="T278" s="414">
        <v>341</v>
      </c>
      <c r="U278" s="833" t="s">
        <v>15</v>
      </c>
      <c r="V278" s="414">
        <v>323</v>
      </c>
      <c r="W278" s="831"/>
      <c r="X278" s="414">
        <v>333</v>
      </c>
      <c r="Y278" s="831"/>
      <c r="Z278" s="414">
        <v>323.56400000000002</v>
      </c>
      <c r="AA278" s="831"/>
      <c r="AB278" s="414">
        <v>414.99599999999998</v>
      </c>
      <c r="AC278" s="831"/>
      <c r="AD278" s="466"/>
      <c r="AE278" s="466"/>
      <c r="AF278" s="418"/>
      <c r="AG278" s="255">
        <v>10</v>
      </c>
      <c r="AH278" s="242">
        <v>0</v>
      </c>
      <c r="AI278" s="242">
        <v>0</v>
      </c>
      <c r="AJ278" s="243"/>
      <c r="AK278" s="4"/>
    </row>
    <row r="279" spans="1:37" x14ac:dyDescent="0.35">
      <c r="A279" s="269"/>
      <c r="B279" s="264"/>
      <c r="C279" s="832"/>
      <c r="D279" s="401"/>
      <c r="E279" s="832"/>
      <c r="F279" s="401"/>
      <c r="G279" s="832"/>
      <c r="H279" s="401"/>
      <c r="I279" s="832"/>
      <c r="J279" s="401"/>
      <c r="K279" s="832"/>
      <c r="L279" s="401"/>
      <c r="M279" s="832"/>
      <c r="N279" s="401"/>
      <c r="O279" s="834"/>
      <c r="P279" s="426"/>
      <c r="Q279" s="834"/>
      <c r="R279" s="401"/>
      <c r="S279" s="834"/>
      <c r="T279" s="401"/>
      <c r="U279" s="834"/>
      <c r="V279" s="401"/>
      <c r="W279" s="832"/>
      <c r="X279" s="401"/>
      <c r="Y279" s="832"/>
      <c r="Z279" s="401"/>
      <c r="AA279" s="832"/>
      <c r="AB279" s="418"/>
      <c r="AC279" s="832"/>
      <c r="AD279" s="466"/>
      <c r="AE279" s="466"/>
      <c r="AF279" s="418"/>
      <c r="AG279" s="256"/>
      <c r="AH279" s="427"/>
      <c r="AI279" s="427"/>
      <c r="AJ279" s="266"/>
      <c r="AK279" s="4"/>
    </row>
    <row r="280" spans="1:37" ht="6" customHeight="1" x14ac:dyDescent="0.35">
      <c r="A280" s="269"/>
      <c r="B280" s="264"/>
      <c r="C280" s="244">
        <v>0</v>
      </c>
      <c r="D280" s="400"/>
      <c r="E280" s="512"/>
      <c r="F280" s="400"/>
      <c r="G280" s="512"/>
      <c r="H280" s="400"/>
      <c r="I280" s="512"/>
      <c r="J280" s="400"/>
      <c r="K280" s="512"/>
      <c r="L280" s="400"/>
      <c r="M280" s="512"/>
      <c r="N280" s="400"/>
      <c r="O280" s="244">
        <v>0</v>
      </c>
      <c r="P280" s="426"/>
      <c r="Q280" s="244">
        <v>0</v>
      </c>
      <c r="R280" s="400"/>
      <c r="S280" s="244">
        <v>0</v>
      </c>
      <c r="T280" s="400"/>
      <c r="U280" s="244">
        <v>0</v>
      </c>
      <c r="V280" s="400"/>
      <c r="W280" s="512"/>
      <c r="X280" s="400"/>
      <c r="Y280" s="512"/>
      <c r="Z280" s="400"/>
      <c r="AA280" s="512"/>
      <c r="AB280" s="418"/>
      <c r="AC280" s="512"/>
      <c r="AD280" s="466"/>
      <c r="AE280" s="466"/>
      <c r="AF280" s="418"/>
      <c r="AG280" s="256"/>
      <c r="AH280" s="427"/>
      <c r="AI280" s="427"/>
      <c r="AJ280" s="266"/>
      <c r="AK280" s="4"/>
    </row>
    <row r="281" spans="1:37" ht="14.25" customHeight="1" x14ac:dyDescent="0.35">
      <c r="A281" s="269"/>
      <c r="B281" s="264"/>
      <c r="C281" s="467" t="s">
        <v>475</v>
      </c>
      <c r="E281" s="467" t="s">
        <v>79</v>
      </c>
      <c r="G281" s="467" t="s">
        <v>65</v>
      </c>
      <c r="I281" s="467" t="s">
        <v>65</v>
      </c>
      <c r="K281" s="467" t="s">
        <v>79</v>
      </c>
      <c r="M281" s="467" t="s">
        <v>79</v>
      </c>
      <c r="O281" s="467" t="s">
        <v>126</v>
      </c>
      <c r="P281" s="467"/>
      <c r="Q281" s="440" t="s">
        <v>203</v>
      </c>
      <c r="R281" s="401"/>
      <c r="S281" s="411" t="s">
        <v>65</v>
      </c>
      <c r="T281" s="401"/>
      <c r="U281" s="411" t="s">
        <v>65</v>
      </c>
      <c r="V281" s="401"/>
      <c r="W281" s="411" t="s">
        <v>65</v>
      </c>
      <c r="X281" s="401"/>
      <c r="Y281" s="411" t="s">
        <v>79</v>
      </c>
      <c r="Z281" s="401"/>
      <c r="AA281" s="411" t="s">
        <v>475</v>
      </c>
      <c r="AB281" s="418"/>
      <c r="AC281" s="411" t="s">
        <v>77</v>
      </c>
      <c r="AD281" s="467"/>
      <c r="AE281" s="467"/>
      <c r="AF281" s="418"/>
      <c r="AG281" s="256"/>
      <c r="AH281" s="427"/>
      <c r="AI281" s="427"/>
      <c r="AJ281" s="266"/>
      <c r="AK281" s="4"/>
    </row>
    <row r="282" spans="1:37" ht="14.25" customHeight="1" x14ac:dyDescent="0.35">
      <c r="A282" s="269"/>
      <c r="B282" s="264"/>
      <c r="C282" s="467"/>
      <c r="E282" s="467"/>
      <c r="G282" s="467"/>
      <c r="I282" s="467"/>
      <c r="J282" s="452"/>
      <c r="K282" s="467"/>
      <c r="M282" s="467"/>
      <c r="O282" s="467"/>
      <c r="P282" s="467"/>
      <c r="Q282" s="440"/>
      <c r="R282" s="401"/>
      <c r="S282" s="411"/>
      <c r="T282" s="401"/>
      <c r="U282" s="411"/>
      <c r="V282" s="401"/>
      <c r="W282" s="467"/>
      <c r="Y282" s="467"/>
      <c r="AA282" s="467"/>
      <c r="AB282" s="4"/>
      <c r="AC282" s="467"/>
      <c r="AD282" s="467"/>
      <c r="AE282" s="467"/>
      <c r="AF282" s="418"/>
      <c r="AG282" s="256"/>
      <c r="AH282" s="427"/>
      <c r="AI282" s="427"/>
      <c r="AJ282" s="266"/>
      <c r="AK282" s="4"/>
    </row>
    <row r="283" spans="1:37" ht="14.25" customHeight="1" thickBot="1" x14ac:dyDescent="0.4">
      <c r="A283" s="269"/>
      <c r="B283" s="264"/>
      <c r="C283" s="411"/>
      <c r="D283" s="401"/>
      <c r="E283" s="411"/>
      <c r="F283" s="401"/>
      <c r="G283" s="411"/>
      <c r="H283" s="401"/>
      <c r="I283" s="411"/>
      <c r="J283" s="401"/>
      <c r="K283" s="411"/>
      <c r="L283" s="401"/>
      <c r="M283" s="411"/>
      <c r="N283" s="401"/>
      <c r="O283" s="411"/>
      <c r="P283" s="411"/>
      <c r="Q283" s="420"/>
      <c r="R283" s="401"/>
      <c r="S283" s="411"/>
      <c r="T283" s="401"/>
      <c r="U283" s="411"/>
      <c r="V283" s="401"/>
      <c r="W283" s="411"/>
      <c r="X283" s="401"/>
      <c r="Y283" s="472"/>
      <c r="Z283" s="401"/>
      <c r="AA283" s="472"/>
      <c r="AB283" s="418"/>
      <c r="AC283" s="472"/>
      <c r="AD283" s="472"/>
      <c r="AE283" s="472"/>
      <c r="AF283" s="418"/>
      <c r="AG283" s="256"/>
      <c r="AH283" s="427"/>
      <c r="AI283" s="427"/>
      <c r="AJ283" s="266"/>
      <c r="AK283" s="4"/>
    </row>
    <row r="284" spans="1:37" ht="14.25" customHeight="1" thickBot="1" x14ac:dyDescent="0.4">
      <c r="A284" s="378"/>
      <c r="B284" s="870" t="s">
        <v>688</v>
      </c>
      <c r="C284" s="871"/>
      <c r="D284" s="871"/>
      <c r="E284" s="871"/>
      <c r="F284" s="871"/>
      <c r="G284" s="871"/>
      <c r="H284" s="871"/>
      <c r="I284" s="871"/>
      <c r="J284" s="871"/>
      <c r="K284" s="871"/>
      <c r="L284" s="871"/>
      <c r="M284" s="871"/>
      <c r="N284" s="871"/>
      <c r="O284" s="871"/>
      <c r="P284" s="871"/>
      <c r="Q284" s="871"/>
      <c r="R284" s="871"/>
      <c r="S284" s="871"/>
      <c r="T284" s="871"/>
      <c r="U284" s="871"/>
      <c r="V284" s="871"/>
      <c r="W284" s="871"/>
      <c r="X284" s="871"/>
      <c r="Y284" s="871"/>
      <c r="Z284" s="871"/>
      <c r="AA284" s="871"/>
      <c r="AB284" s="871"/>
      <c r="AC284" s="872"/>
      <c r="AD284" s="303"/>
      <c r="AE284" s="303"/>
      <c r="AF284" s="379"/>
      <c r="AG284" s="274"/>
      <c r="AH284" s="275"/>
      <c r="AI284" s="275"/>
      <c r="AJ284" s="283"/>
      <c r="AK284" s="4"/>
    </row>
    <row r="285" spans="1:37" ht="14.25" customHeight="1" x14ac:dyDescent="0.35">
      <c r="A285" s="380"/>
      <c r="B285" s="277"/>
      <c r="C285" s="260"/>
      <c r="D285" s="258"/>
      <c r="E285" s="260"/>
      <c r="F285" s="258"/>
      <c r="G285" s="260"/>
      <c r="H285" s="258"/>
      <c r="I285" s="260"/>
      <c r="J285" s="258"/>
      <c r="K285" s="260"/>
      <c r="L285" s="258"/>
      <c r="M285" s="260"/>
      <c r="N285" s="258"/>
      <c r="O285" s="260"/>
      <c r="P285" s="260"/>
      <c r="Q285" s="284"/>
      <c r="R285" s="258"/>
      <c r="S285" s="260"/>
      <c r="T285" s="258"/>
      <c r="U285" s="260"/>
      <c r="V285" s="258"/>
      <c r="W285" s="260"/>
      <c r="X285" s="258"/>
      <c r="Y285" s="381"/>
      <c r="Z285" s="258"/>
      <c r="AA285" s="383"/>
      <c r="AB285" s="291"/>
      <c r="AC285" s="384" t="s">
        <v>631</v>
      </c>
      <c r="AD285" s="382"/>
      <c r="AE285" s="382"/>
      <c r="AF285" s="291"/>
      <c r="AG285" s="261"/>
      <c r="AH285" s="262"/>
      <c r="AI285" s="262"/>
      <c r="AJ285" s="263"/>
      <c r="AK285" s="4"/>
    </row>
    <row r="286" spans="1:37" x14ac:dyDescent="0.35">
      <c r="A286" s="264"/>
      <c r="B286" s="264"/>
      <c r="C286" s="411" t="s">
        <v>460</v>
      </c>
      <c r="D286" s="411"/>
      <c r="E286" s="411" t="s">
        <v>477</v>
      </c>
      <c r="F286" s="411"/>
      <c r="G286" s="411" t="s">
        <v>481</v>
      </c>
      <c r="H286" s="411"/>
      <c r="I286" s="411" t="s">
        <v>484</v>
      </c>
      <c r="J286" s="411"/>
      <c r="K286" s="411" t="s">
        <v>487</v>
      </c>
      <c r="L286" s="411"/>
      <c r="M286" s="411" t="s">
        <v>492</v>
      </c>
      <c r="N286" s="411"/>
      <c r="O286" s="411" t="s">
        <v>497</v>
      </c>
      <c r="P286" s="411"/>
      <c r="Q286" s="420" t="s">
        <v>500</v>
      </c>
      <c r="R286" s="411"/>
      <c r="S286" s="411" t="s">
        <v>503</v>
      </c>
      <c r="T286" s="411"/>
      <c r="U286" s="411" t="s">
        <v>507</v>
      </c>
      <c r="V286" s="411"/>
      <c r="W286" s="411" t="s">
        <v>732</v>
      </c>
      <c r="X286" s="411"/>
      <c r="Y286" s="411" t="s">
        <v>482</v>
      </c>
      <c r="Z286" s="411"/>
      <c r="AA286" s="411" t="s">
        <v>473</v>
      </c>
      <c r="AB286" s="411"/>
      <c r="AC286" s="411" t="s">
        <v>733</v>
      </c>
      <c r="AD286" s="467"/>
      <c r="AE286" s="467"/>
      <c r="AF286" s="401"/>
      <c r="AG286" s="265"/>
      <c r="AH286" s="435"/>
      <c r="AI286" s="435"/>
      <c r="AJ286" s="266"/>
      <c r="AK286" s="4"/>
    </row>
    <row r="287" spans="1:37" x14ac:dyDescent="0.35">
      <c r="A287" s="267"/>
      <c r="B287" s="269"/>
      <c r="C287" s="400" t="e">
        <v>#N/A</v>
      </c>
      <c r="D287" s="400" t="e">
        <v>#N/A</v>
      </c>
      <c r="E287" s="400">
        <v>0</v>
      </c>
      <c r="F287" s="400" t="e">
        <v>#N/A</v>
      </c>
      <c r="G287" s="400">
        <v>0</v>
      </c>
      <c r="H287" s="400" t="e">
        <v>#N/A</v>
      </c>
      <c r="I287" s="400">
        <v>0</v>
      </c>
      <c r="J287" s="400" t="e">
        <v>#N/A</v>
      </c>
      <c r="K287" s="400">
        <v>0</v>
      </c>
      <c r="L287" s="400" t="e">
        <v>#N/A</v>
      </c>
      <c r="M287" s="400">
        <v>0</v>
      </c>
      <c r="N287" s="400" t="e">
        <v>#N/A</v>
      </c>
      <c r="O287" s="400">
        <v>0</v>
      </c>
      <c r="P287" s="400"/>
      <c r="Q287" s="422">
        <v>0</v>
      </c>
      <c r="R287" s="400"/>
      <c r="S287" s="400">
        <v>0</v>
      </c>
      <c r="T287" s="400"/>
      <c r="U287" s="400">
        <v>0</v>
      </c>
      <c r="V287" s="400"/>
      <c r="W287" s="400">
        <v>0</v>
      </c>
      <c r="X287" s="400"/>
      <c r="Y287" s="400">
        <v>0</v>
      </c>
      <c r="Z287" s="400"/>
      <c r="AA287" s="400">
        <v>0</v>
      </c>
      <c r="AB287" s="418"/>
      <c r="AC287" s="400">
        <v>0</v>
      </c>
      <c r="AD287" s="254"/>
      <c r="AE287" s="254"/>
      <c r="AF287" s="418"/>
      <c r="AG287" s="268"/>
      <c r="AH287" s="436"/>
      <c r="AI287" s="437"/>
      <c r="AJ287" s="266"/>
      <c r="AK287" s="4"/>
    </row>
    <row r="288" spans="1:37" s="254" customFormat="1" ht="15" thickBot="1" x14ac:dyDescent="0.4">
      <c r="A288" s="269">
        <v>333</v>
      </c>
      <c r="B288" s="269"/>
      <c r="C288" s="400">
        <v>334</v>
      </c>
      <c r="D288" s="400"/>
      <c r="E288" s="400">
        <v>335</v>
      </c>
      <c r="F288" s="400"/>
      <c r="G288" s="400">
        <v>336</v>
      </c>
      <c r="H288" s="400"/>
      <c r="I288" s="400">
        <v>337</v>
      </c>
      <c r="J288" s="400"/>
      <c r="K288" s="400">
        <v>338</v>
      </c>
      <c r="L288" s="400"/>
      <c r="M288" s="400">
        <v>339</v>
      </c>
      <c r="N288" s="400"/>
      <c r="O288" s="400">
        <v>340</v>
      </c>
      <c r="P288" s="400"/>
      <c r="Q288" s="422">
        <v>341</v>
      </c>
      <c r="R288" s="400"/>
      <c r="S288" s="400">
        <v>342</v>
      </c>
      <c r="T288" s="400"/>
      <c r="U288" s="400">
        <v>343</v>
      </c>
      <c r="V288" s="400"/>
      <c r="W288" s="400">
        <v>344</v>
      </c>
      <c r="X288" s="400"/>
      <c r="Y288" s="400">
        <v>345</v>
      </c>
      <c r="Z288" s="400"/>
      <c r="AA288" s="400">
        <v>346</v>
      </c>
      <c r="AB288" s="470"/>
      <c r="AC288" s="400">
        <v>347</v>
      </c>
      <c r="AF288" s="470"/>
      <c r="AG288" s="268"/>
      <c r="AH288" s="436"/>
      <c r="AI288" s="438"/>
      <c r="AJ288" s="266"/>
      <c r="AK288" s="278"/>
    </row>
    <row r="289" spans="1:37" ht="15" thickBot="1" x14ac:dyDescent="0.4">
      <c r="A289" s="269"/>
      <c r="B289" s="359">
        <v>423.00400000000002</v>
      </c>
      <c r="C289" s="831"/>
      <c r="D289" s="414">
        <v>345</v>
      </c>
      <c r="E289" s="831"/>
      <c r="F289" s="414">
        <v>381.40300000000002</v>
      </c>
      <c r="G289" s="831"/>
      <c r="H289" s="414">
        <v>396.00200000000001</v>
      </c>
      <c r="I289" s="831"/>
      <c r="J289" s="414">
        <v>371</v>
      </c>
      <c r="K289" s="831"/>
      <c r="L289" s="414">
        <v>329</v>
      </c>
      <c r="M289" s="831"/>
      <c r="N289" s="414">
        <v>366</v>
      </c>
      <c r="O289" s="831"/>
      <c r="P289" s="414">
        <v>340</v>
      </c>
      <c r="Q289" s="831"/>
      <c r="R289" s="414">
        <v>347</v>
      </c>
      <c r="S289" s="831"/>
      <c r="T289" s="414">
        <v>352</v>
      </c>
      <c r="U289" s="831"/>
      <c r="V289" s="414">
        <v>381</v>
      </c>
      <c r="W289" s="831"/>
      <c r="X289" s="414">
        <v>389.73399999999998</v>
      </c>
      <c r="Y289" s="831"/>
      <c r="Z289" s="414">
        <v>374.99799999999999</v>
      </c>
      <c r="AA289" s="831"/>
      <c r="AB289" s="414">
        <v>365.99799999999999</v>
      </c>
      <c r="AC289" s="831"/>
      <c r="AD289" s="466"/>
      <c r="AE289" s="466"/>
      <c r="AF289" s="418"/>
      <c r="AG289" s="255">
        <v>14</v>
      </c>
      <c r="AH289" s="242">
        <v>0</v>
      </c>
      <c r="AI289" s="242">
        <v>0</v>
      </c>
      <c r="AJ289" s="243"/>
      <c r="AK289" s="4"/>
    </row>
    <row r="290" spans="1:37" x14ac:dyDescent="0.35">
      <c r="A290" s="269"/>
      <c r="B290" s="264"/>
      <c r="C290" s="832"/>
      <c r="D290" s="401"/>
      <c r="E290" s="832"/>
      <c r="F290" s="401"/>
      <c r="G290" s="832"/>
      <c r="H290" s="401"/>
      <c r="I290" s="832"/>
      <c r="J290" s="401"/>
      <c r="K290" s="832"/>
      <c r="L290" s="401"/>
      <c r="M290" s="832"/>
      <c r="N290" s="401"/>
      <c r="O290" s="832"/>
      <c r="P290" s="426"/>
      <c r="Q290" s="832"/>
      <c r="R290" s="401"/>
      <c r="S290" s="832"/>
      <c r="T290" s="401"/>
      <c r="U290" s="832"/>
      <c r="V290" s="401"/>
      <c r="W290" s="832"/>
      <c r="X290" s="401"/>
      <c r="Y290" s="832"/>
      <c r="Z290" s="401"/>
      <c r="AA290" s="832"/>
      <c r="AB290" s="418"/>
      <c r="AC290" s="832"/>
      <c r="AD290" s="466"/>
      <c r="AE290" s="466"/>
      <c r="AF290" s="418"/>
      <c r="AG290" s="256"/>
      <c r="AH290" s="427"/>
      <c r="AI290" s="427"/>
      <c r="AJ290" s="266"/>
      <c r="AK290" s="4"/>
    </row>
    <row r="291" spans="1:37" ht="6" customHeight="1" x14ac:dyDescent="0.35">
      <c r="A291" s="269"/>
      <c r="B291" s="264"/>
      <c r="C291" s="512"/>
      <c r="D291" s="400"/>
      <c r="E291" s="512"/>
      <c r="F291" s="400"/>
      <c r="G291" s="512"/>
      <c r="H291" s="400"/>
      <c r="I291" s="512"/>
      <c r="J291" s="400"/>
      <c r="K291" s="512"/>
      <c r="L291" s="400"/>
      <c r="M291" s="512"/>
      <c r="N291" s="400"/>
      <c r="O291" s="512"/>
      <c r="P291" s="426"/>
      <c r="Q291" s="512"/>
      <c r="R291" s="400"/>
      <c r="S291" s="512"/>
      <c r="T291" s="400"/>
      <c r="U291" s="512"/>
      <c r="V291" s="400"/>
      <c r="W291" s="512"/>
      <c r="X291" s="400"/>
      <c r="Y291" s="512"/>
      <c r="Z291" s="400"/>
      <c r="AA291" s="512"/>
      <c r="AB291" s="418"/>
      <c r="AC291" s="244">
        <v>0</v>
      </c>
      <c r="AD291" s="466"/>
      <c r="AE291" s="466"/>
      <c r="AF291" s="418"/>
      <c r="AG291" s="256"/>
      <c r="AH291" s="427"/>
      <c r="AI291" s="427"/>
      <c r="AJ291" s="266"/>
      <c r="AK291" s="4"/>
    </row>
    <row r="292" spans="1:37" ht="14.25" customHeight="1" x14ac:dyDescent="0.35">
      <c r="A292" s="269"/>
      <c r="B292" s="264"/>
      <c r="C292" s="411" t="s">
        <v>77</v>
      </c>
      <c r="D292" s="401"/>
      <c r="E292" s="411" t="s">
        <v>65</v>
      </c>
      <c r="F292" s="401"/>
      <c r="G292" s="411" t="s">
        <v>126</v>
      </c>
      <c r="H292" s="401"/>
      <c r="I292" s="411" t="s">
        <v>77</v>
      </c>
      <c r="J292" s="401"/>
      <c r="K292" s="411" t="s">
        <v>65</v>
      </c>
      <c r="L292" s="401"/>
      <c r="M292" s="411" t="s">
        <v>65</v>
      </c>
      <c r="N292" s="401"/>
      <c r="O292" s="411" t="s">
        <v>77</v>
      </c>
      <c r="P292" s="411"/>
      <c r="Q292" s="420" t="s">
        <v>79</v>
      </c>
      <c r="R292" s="401"/>
      <c r="S292" s="411" t="s">
        <v>79</v>
      </c>
      <c r="T292" s="401"/>
      <c r="U292" s="411" t="s">
        <v>65</v>
      </c>
      <c r="V292" s="401"/>
      <c r="W292" s="411" t="s">
        <v>65</v>
      </c>
      <c r="X292" s="401"/>
      <c r="Y292" s="411" t="s">
        <v>126</v>
      </c>
      <c r="Z292" s="401"/>
      <c r="AA292" s="411" t="s">
        <v>65</v>
      </c>
      <c r="AB292" s="418"/>
      <c r="AC292" s="411" t="s">
        <v>63</v>
      </c>
      <c r="AD292" s="467"/>
      <c r="AE292" s="467"/>
      <c r="AF292" s="418"/>
      <c r="AG292" s="256"/>
      <c r="AH292" s="427"/>
      <c r="AI292" s="427"/>
      <c r="AJ292" s="266"/>
      <c r="AK292" s="4"/>
    </row>
    <row r="293" spans="1:37" ht="14.25" customHeight="1" x14ac:dyDescent="0.35">
      <c r="A293" s="269"/>
      <c r="B293" s="264"/>
      <c r="C293" s="467"/>
      <c r="D293" s="401"/>
      <c r="E293" s="411"/>
      <c r="F293" s="401"/>
      <c r="G293" s="411"/>
      <c r="H293" s="401"/>
      <c r="I293" s="411"/>
      <c r="J293" s="401"/>
      <c r="K293" s="411"/>
      <c r="L293" s="401"/>
      <c r="M293" s="411"/>
      <c r="N293" s="401"/>
      <c r="O293" s="411"/>
      <c r="P293" s="411"/>
      <c r="Q293" s="420"/>
      <c r="R293" s="401"/>
      <c r="S293" s="411"/>
      <c r="T293" s="401"/>
      <c r="U293" s="411"/>
      <c r="V293" s="401"/>
      <c r="W293" s="411"/>
      <c r="X293" s="401"/>
      <c r="Y293" s="411"/>
      <c r="Z293" s="401"/>
      <c r="AA293" s="411"/>
      <c r="AB293" s="418"/>
      <c r="AC293" s="411" t="s">
        <v>634</v>
      </c>
      <c r="AD293" s="467"/>
      <c r="AE293" s="467"/>
      <c r="AF293" s="418"/>
      <c r="AG293" s="256"/>
      <c r="AH293" s="427"/>
      <c r="AI293" s="427"/>
      <c r="AJ293" s="266"/>
      <c r="AK293" s="4"/>
    </row>
    <row r="294" spans="1:37" ht="14.25" customHeight="1" thickBot="1" x14ac:dyDescent="0.4">
      <c r="A294" s="269"/>
      <c r="B294" s="264"/>
      <c r="C294" s="411"/>
      <c r="D294" s="401"/>
      <c r="E294" s="411"/>
      <c r="F294" s="401"/>
      <c r="G294" s="411"/>
      <c r="H294" s="401"/>
      <c r="I294" s="411"/>
      <c r="J294" s="401"/>
      <c r="K294" s="411"/>
      <c r="L294" s="401"/>
      <c r="M294" s="411"/>
      <c r="N294" s="401"/>
      <c r="O294" s="411"/>
      <c r="P294" s="411"/>
      <c r="Q294" s="420"/>
      <c r="R294" s="401"/>
      <c r="S294" s="411"/>
      <c r="T294" s="401"/>
      <c r="U294" s="411"/>
      <c r="V294" s="401"/>
      <c r="W294" s="411"/>
      <c r="X294" s="401"/>
      <c r="Y294" s="472"/>
      <c r="Z294" s="401"/>
      <c r="AA294" s="472"/>
      <c r="AB294" s="418"/>
      <c r="AC294" s="472"/>
      <c r="AD294" s="471"/>
      <c r="AE294" s="471"/>
      <c r="AF294" s="418"/>
      <c r="AG294" s="256"/>
      <c r="AH294" s="427"/>
      <c r="AI294" s="427"/>
      <c r="AJ294" s="266"/>
      <c r="AK294" s="4"/>
    </row>
    <row r="295" spans="1:37" ht="14.25" customHeight="1" thickBot="1" x14ac:dyDescent="0.4">
      <c r="A295" s="378"/>
      <c r="B295" s="870" t="s">
        <v>688</v>
      </c>
      <c r="C295" s="871"/>
      <c r="D295" s="871"/>
      <c r="E295" s="871"/>
      <c r="F295" s="871"/>
      <c r="G295" s="871"/>
      <c r="H295" s="871"/>
      <c r="I295" s="871"/>
      <c r="J295" s="871"/>
      <c r="K295" s="871"/>
      <c r="L295" s="871"/>
      <c r="M295" s="871"/>
      <c r="N295" s="871"/>
      <c r="O295" s="871"/>
      <c r="P295" s="871"/>
      <c r="Q295" s="871"/>
      <c r="R295" s="871"/>
      <c r="S295" s="871"/>
      <c r="T295" s="871"/>
      <c r="U295" s="871"/>
      <c r="V295" s="871"/>
      <c r="W295" s="871"/>
      <c r="X295" s="871"/>
      <c r="Y295" s="871"/>
      <c r="Z295" s="871"/>
      <c r="AA295" s="871"/>
      <c r="AB295" s="871"/>
      <c r="AC295" s="872"/>
      <c r="AD295" s="303"/>
      <c r="AE295" s="303"/>
      <c r="AF295" s="379"/>
      <c r="AG295" s="274"/>
      <c r="AH295" s="275"/>
      <c r="AI295" s="275"/>
      <c r="AJ295" s="283"/>
      <c r="AK295" s="4"/>
    </row>
    <row r="296" spans="1:37" x14ac:dyDescent="0.35">
      <c r="A296" s="277"/>
      <c r="B296" s="277"/>
      <c r="C296" s="260"/>
      <c r="D296" s="260"/>
      <c r="E296" s="383"/>
      <c r="F296" s="372"/>
      <c r="G296" s="383"/>
      <c r="H296" s="260"/>
      <c r="I296" s="260"/>
      <c r="J296" s="260"/>
      <c r="K296" s="260"/>
      <c r="L296" s="260"/>
      <c r="M296" s="260"/>
      <c r="N296" s="260"/>
      <c r="O296" s="260"/>
      <c r="P296" s="260"/>
      <c r="Q296" s="284"/>
      <c r="R296" s="260"/>
      <c r="S296" s="260"/>
      <c r="T296" s="260"/>
      <c r="U296" s="260"/>
      <c r="V296" s="260"/>
      <c r="W296" s="260"/>
      <c r="X296" s="260"/>
      <c r="Y296" s="260"/>
      <c r="Z296" s="260"/>
      <c r="AA296" s="260"/>
      <c r="AB296" s="258"/>
      <c r="AC296" s="294"/>
      <c r="AD296" s="311"/>
      <c r="AE296" s="311"/>
      <c r="AF296" s="294"/>
      <c r="AG296" s="261"/>
      <c r="AH296" s="262"/>
      <c r="AI296" s="385"/>
      <c r="AJ296" s="386"/>
      <c r="AK296" s="4"/>
    </row>
    <row r="297" spans="1:37" x14ac:dyDescent="0.35">
      <c r="A297" s="264"/>
      <c r="B297" s="264"/>
      <c r="C297" s="411" t="s">
        <v>501</v>
      </c>
      <c r="D297" s="411"/>
      <c r="E297" s="411" t="s">
        <v>532</v>
      </c>
      <c r="F297" s="411"/>
      <c r="G297" s="411" t="s">
        <v>541</v>
      </c>
      <c r="H297" s="411"/>
      <c r="I297" s="411" t="s">
        <v>734</v>
      </c>
      <c r="J297" s="411"/>
      <c r="K297" s="411" t="s">
        <v>542</v>
      </c>
      <c r="L297" s="411"/>
      <c r="M297" s="411" t="s">
        <v>553</v>
      </c>
      <c r="N297" s="411"/>
      <c r="O297" s="411" t="s">
        <v>735</v>
      </c>
      <c r="P297" s="411"/>
      <c r="Q297" s="420" t="s">
        <v>551</v>
      </c>
      <c r="R297" s="411"/>
      <c r="S297" s="411" t="s">
        <v>736</v>
      </c>
      <c r="T297" s="411"/>
      <c r="U297" s="411" t="s">
        <v>543</v>
      </c>
      <c r="V297" s="411"/>
      <c r="W297" s="411" t="s">
        <v>530</v>
      </c>
      <c r="X297" s="411"/>
      <c r="Y297" s="411" t="s">
        <v>737</v>
      </c>
      <c r="Z297" s="411"/>
      <c r="AA297" s="411" t="s">
        <v>738</v>
      </c>
      <c r="AB297" s="411"/>
      <c r="AC297" s="411" t="s">
        <v>739</v>
      </c>
      <c r="AD297" s="467"/>
      <c r="AE297" s="467"/>
      <c r="AF297" s="401"/>
      <c r="AG297" s="265"/>
      <c r="AH297" s="435"/>
      <c r="AI297" s="435"/>
      <c r="AJ297" s="266"/>
      <c r="AK297" s="4"/>
    </row>
    <row r="298" spans="1:37" x14ac:dyDescent="0.35">
      <c r="A298" s="267"/>
      <c r="B298" s="269"/>
      <c r="C298" s="400">
        <v>0</v>
      </c>
      <c r="D298" s="400" t="e">
        <v>#N/A</v>
      </c>
      <c r="E298" s="400">
        <v>0</v>
      </c>
      <c r="F298" s="400" t="e">
        <v>#N/A</v>
      </c>
      <c r="G298" s="400">
        <v>0</v>
      </c>
      <c r="H298" s="400" t="e">
        <v>#N/A</v>
      </c>
      <c r="I298" s="400">
        <v>0</v>
      </c>
      <c r="J298" s="400" t="e">
        <v>#N/A</v>
      </c>
      <c r="K298" s="400">
        <v>0</v>
      </c>
      <c r="L298" s="400" t="e">
        <v>#N/A</v>
      </c>
      <c r="M298" s="400">
        <v>0</v>
      </c>
      <c r="N298" s="400" t="e">
        <v>#N/A</v>
      </c>
      <c r="O298" s="400">
        <v>0</v>
      </c>
      <c r="P298" s="400"/>
      <c r="Q298" s="422">
        <v>0</v>
      </c>
      <c r="R298" s="400"/>
      <c r="S298" s="400">
        <v>0</v>
      </c>
      <c r="T298" s="400"/>
      <c r="U298" s="400">
        <v>0</v>
      </c>
      <c r="V298" s="400"/>
      <c r="W298" s="400">
        <v>0</v>
      </c>
      <c r="X298" s="400"/>
      <c r="Y298" s="400" t="e">
        <v>#N/A</v>
      </c>
      <c r="Z298" s="400"/>
      <c r="AA298" s="400" t="e">
        <v>#N/A</v>
      </c>
      <c r="AB298" s="418"/>
      <c r="AC298" s="400" t="e">
        <v>#N/A</v>
      </c>
      <c r="AD298" s="254"/>
      <c r="AE298" s="254"/>
      <c r="AF298" s="418"/>
      <c r="AG298" s="268"/>
      <c r="AH298" s="436"/>
      <c r="AI298" s="437"/>
      <c r="AJ298" s="266"/>
      <c r="AK298" s="4"/>
    </row>
    <row r="299" spans="1:37" s="254" customFormat="1" ht="15" thickBot="1" x14ac:dyDescent="0.4">
      <c r="A299" s="269">
        <v>347</v>
      </c>
      <c r="B299" s="269"/>
      <c r="C299" s="400">
        <v>348</v>
      </c>
      <c r="D299" s="400"/>
      <c r="E299" s="400">
        <v>349</v>
      </c>
      <c r="F299" s="400"/>
      <c r="G299" s="400">
        <v>350</v>
      </c>
      <c r="H299" s="400"/>
      <c r="I299" s="400">
        <v>351</v>
      </c>
      <c r="J299" s="400"/>
      <c r="K299" s="400">
        <v>352</v>
      </c>
      <c r="L299" s="400"/>
      <c r="M299" s="400">
        <v>353</v>
      </c>
      <c r="N299" s="400"/>
      <c r="O299" s="400">
        <v>354</v>
      </c>
      <c r="P299" s="400"/>
      <c r="Q299" s="422">
        <v>355</v>
      </c>
      <c r="R299" s="400"/>
      <c r="S299" s="400">
        <v>356</v>
      </c>
      <c r="T299" s="400"/>
      <c r="U299" s="400">
        <v>357</v>
      </c>
      <c r="V299" s="400"/>
      <c r="W299" s="400">
        <v>358</v>
      </c>
      <c r="X299" s="400"/>
      <c r="Y299" s="400">
        <v>359</v>
      </c>
      <c r="Z299" s="400"/>
      <c r="AA299" s="400">
        <v>360</v>
      </c>
      <c r="AB299" s="470"/>
      <c r="AC299" s="400">
        <v>361</v>
      </c>
      <c r="AF299" s="470"/>
      <c r="AG299" s="268"/>
      <c r="AH299" s="436"/>
      <c r="AI299" s="438"/>
      <c r="AJ299" s="266"/>
      <c r="AK299" s="278"/>
    </row>
    <row r="300" spans="1:37" ht="15" thickBot="1" x14ac:dyDescent="0.4">
      <c r="A300" s="269"/>
      <c r="B300" s="359">
        <v>464</v>
      </c>
      <c r="C300" s="831"/>
      <c r="D300" s="414">
        <v>352.00400000000002</v>
      </c>
      <c r="E300" s="831"/>
      <c r="F300" s="414">
        <v>330</v>
      </c>
      <c r="G300" s="831"/>
      <c r="H300" s="414">
        <v>378.94</v>
      </c>
      <c r="I300" s="833" t="s">
        <v>235</v>
      </c>
      <c r="J300" s="414">
        <v>365</v>
      </c>
      <c r="K300" s="831"/>
      <c r="L300" s="414">
        <v>406</v>
      </c>
      <c r="M300" s="831"/>
      <c r="N300" s="414">
        <v>408.99900000000002</v>
      </c>
      <c r="O300" s="833" t="s">
        <v>235</v>
      </c>
      <c r="P300" s="414">
        <v>383.00099999999998</v>
      </c>
      <c r="Q300" s="831"/>
      <c r="R300" s="414">
        <v>311</v>
      </c>
      <c r="S300" s="833" t="s">
        <v>235</v>
      </c>
      <c r="T300" s="414">
        <v>360</v>
      </c>
      <c r="U300" s="831"/>
      <c r="V300" s="414">
        <v>378</v>
      </c>
      <c r="W300" s="831"/>
      <c r="X300" s="414">
        <v>339</v>
      </c>
      <c r="Y300" s="833" t="s">
        <v>235</v>
      </c>
      <c r="Z300" s="414">
        <v>329</v>
      </c>
      <c r="AA300" s="842" t="s">
        <v>15</v>
      </c>
      <c r="AB300" s="414">
        <v>340.12099999999998</v>
      </c>
      <c r="AC300" s="831"/>
      <c r="AD300" s="466"/>
      <c r="AE300" s="466"/>
      <c r="AF300" s="418"/>
      <c r="AG300" s="255">
        <v>9</v>
      </c>
      <c r="AH300" s="242">
        <v>0</v>
      </c>
      <c r="AI300" s="242">
        <v>0</v>
      </c>
      <c r="AJ300" s="243"/>
      <c r="AK300" s="4"/>
    </row>
    <row r="301" spans="1:37" x14ac:dyDescent="0.35">
      <c r="A301" s="269"/>
      <c r="B301" s="264"/>
      <c r="C301" s="832"/>
      <c r="D301" s="401"/>
      <c r="E301" s="832"/>
      <c r="F301" s="401"/>
      <c r="G301" s="832"/>
      <c r="H301" s="401"/>
      <c r="I301" s="834"/>
      <c r="J301" s="401"/>
      <c r="K301" s="832"/>
      <c r="L301" s="401"/>
      <c r="M301" s="832"/>
      <c r="N301" s="401"/>
      <c r="O301" s="834"/>
      <c r="P301" s="426"/>
      <c r="Q301" s="832"/>
      <c r="R301" s="401"/>
      <c r="S301" s="834"/>
      <c r="T301" s="401"/>
      <c r="U301" s="832"/>
      <c r="V301" s="401"/>
      <c r="W301" s="832"/>
      <c r="X301" s="401"/>
      <c r="Y301" s="834"/>
      <c r="Z301" s="401"/>
      <c r="AA301" s="843"/>
      <c r="AB301" s="418"/>
      <c r="AC301" s="832"/>
      <c r="AD301" s="466"/>
      <c r="AE301" s="466"/>
      <c r="AF301" s="418"/>
      <c r="AG301" s="256"/>
      <c r="AH301" s="427"/>
      <c r="AI301" s="427"/>
      <c r="AJ301" s="266"/>
      <c r="AK301" s="4"/>
    </row>
    <row r="302" spans="1:37" ht="6" customHeight="1" x14ac:dyDescent="0.35">
      <c r="A302" s="269"/>
      <c r="B302" s="264"/>
      <c r="C302" s="512"/>
      <c r="D302" s="400"/>
      <c r="E302" s="244">
        <v>0</v>
      </c>
      <c r="F302" s="400"/>
      <c r="G302" s="244">
        <v>0</v>
      </c>
      <c r="H302" s="400"/>
      <c r="I302" s="244">
        <v>0</v>
      </c>
      <c r="J302" s="400"/>
      <c r="K302" s="244">
        <v>0</v>
      </c>
      <c r="L302" s="400"/>
      <c r="M302" s="244">
        <v>0</v>
      </c>
      <c r="N302" s="400"/>
      <c r="O302" s="244">
        <v>0</v>
      </c>
      <c r="P302" s="426"/>
      <c r="Q302" s="244">
        <v>0</v>
      </c>
      <c r="R302" s="400"/>
      <c r="S302" s="244">
        <v>0</v>
      </c>
      <c r="T302" s="400"/>
      <c r="U302" s="244">
        <v>0</v>
      </c>
      <c r="V302" s="400"/>
      <c r="W302" s="244">
        <v>0</v>
      </c>
      <c r="X302" s="400"/>
      <c r="Y302" s="244">
        <v>0</v>
      </c>
      <c r="Z302" s="400"/>
      <c r="AA302" s="244">
        <v>0</v>
      </c>
      <c r="AB302" s="418"/>
      <c r="AC302" s="244">
        <v>0</v>
      </c>
      <c r="AD302" s="466"/>
      <c r="AE302" s="466"/>
      <c r="AF302" s="418"/>
      <c r="AG302" s="256"/>
      <c r="AH302" s="427"/>
      <c r="AI302" s="427"/>
      <c r="AJ302" s="266"/>
      <c r="AK302" s="4"/>
    </row>
    <row r="303" spans="1:37" ht="14.25" customHeight="1" x14ac:dyDescent="0.35">
      <c r="A303" s="269"/>
      <c r="B303" s="264"/>
      <c r="C303" s="411" t="s">
        <v>77</v>
      </c>
      <c r="D303" s="401"/>
      <c r="E303" s="411" t="s">
        <v>79</v>
      </c>
      <c r="F303" s="401"/>
      <c r="G303" s="411" t="s">
        <v>65</v>
      </c>
      <c r="H303" s="401"/>
      <c r="I303" s="411" t="s">
        <v>150</v>
      </c>
      <c r="J303" s="401"/>
      <c r="K303" s="411" t="s">
        <v>77</v>
      </c>
      <c r="L303" s="401"/>
      <c r="M303" s="411" t="s">
        <v>77</v>
      </c>
      <c r="N303" s="401"/>
      <c r="O303" s="411" t="s">
        <v>65</v>
      </c>
      <c r="P303" s="411"/>
      <c r="Q303" s="420" t="s">
        <v>79</v>
      </c>
      <c r="R303" s="401"/>
      <c r="S303" s="411" t="s">
        <v>65</v>
      </c>
      <c r="T303" s="401"/>
      <c r="U303" s="411" t="s">
        <v>65</v>
      </c>
      <c r="V303" s="401"/>
      <c r="W303" s="411" t="s">
        <v>65</v>
      </c>
      <c r="X303" s="401"/>
      <c r="Y303" s="411" t="s">
        <v>65</v>
      </c>
      <c r="Z303" s="401"/>
      <c r="AA303" s="411" t="s">
        <v>77</v>
      </c>
      <c r="AB303" s="418"/>
      <c r="AC303" s="411" t="s">
        <v>740</v>
      </c>
      <c r="AD303" s="467"/>
      <c r="AE303" s="467"/>
      <c r="AF303" s="418"/>
      <c r="AG303" s="256"/>
      <c r="AH303" s="427"/>
      <c r="AI303" s="427"/>
      <c r="AJ303" s="266"/>
      <c r="AK303" s="4"/>
    </row>
    <row r="304" spans="1:37" ht="14.25" customHeight="1" x14ac:dyDescent="0.35">
      <c r="A304" s="269"/>
      <c r="B304" s="264"/>
      <c r="C304" s="411"/>
      <c r="D304" s="401"/>
      <c r="E304" s="411"/>
      <c r="F304" s="401"/>
      <c r="G304" s="411"/>
      <c r="H304" s="401"/>
      <c r="I304" s="411"/>
      <c r="J304" s="401"/>
      <c r="K304" s="411"/>
      <c r="L304" s="401"/>
      <c r="M304" s="411"/>
      <c r="N304" s="401"/>
      <c r="O304" s="411"/>
      <c r="P304" s="411"/>
      <c r="Q304" s="420"/>
      <c r="R304" s="401"/>
      <c r="S304" s="411"/>
      <c r="T304" s="401"/>
      <c r="U304" s="411"/>
      <c r="V304" s="401"/>
      <c r="W304" s="411"/>
      <c r="X304" s="401"/>
      <c r="Y304" s="411"/>
      <c r="Z304" s="401"/>
      <c r="AA304" s="411"/>
      <c r="AB304" s="418"/>
      <c r="AC304" s="411"/>
      <c r="AD304" s="467"/>
      <c r="AE304" s="467"/>
      <c r="AF304" s="418"/>
      <c r="AG304" s="256"/>
      <c r="AH304" s="427"/>
      <c r="AI304" s="427"/>
      <c r="AJ304" s="266"/>
      <c r="AK304" s="4"/>
    </row>
    <row r="305" spans="1:37" ht="14.25" customHeight="1" thickBot="1" x14ac:dyDescent="0.4">
      <c r="A305" s="269"/>
      <c r="B305" s="264"/>
      <c r="C305" s="411"/>
      <c r="D305" s="401"/>
      <c r="E305" s="411"/>
      <c r="F305" s="401"/>
      <c r="G305" s="411"/>
      <c r="H305" s="401"/>
      <c r="I305" s="411"/>
      <c r="J305" s="401"/>
      <c r="K305" s="411"/>
      <c r="L305" s="401"/>
      <c r="M305" s="411"/>
      <c r="N305" s="401"/>
      <c r="O305" s="411"/>
      <c r="P305" s="411"/>
      <c r="Q305" s="420"/>
      <c r="R305" s="401"/>
      <c r="S305" s="411"/>
      <c r="T305" s="401"/>
      <c r="U305" s="411"/>
      <c r="V305" s="401"/>
      <c r="W305" s="411"/>
      <c r="X305" s="401"/>
      <c r="Y305" s="411"/>
      <c r="Z305" s="401"/>
      <c r="AA305" s="411"/>
      <c r="AB305" s="418"/>
      <c r="AC305" s="411"/>
      <c r="AD305" s="467"/>
      <c r="AE305" s="467"/>
      <c r="AF305" s="418"/>
      <c r="AG305" s="256"/>
      <c r="AH305" s="427"/>
      <c r="AI305" s="427"/>
      <c r="AJ305" s="266"/>
      <c r="AK305" s="4"/>
    </row>
    <row r="306" spans="1:37" ht="14.25" customHeight="1" thickBot="1" x14ac:dyDescent="0.4">
      <c r="A306" s="378"/>
      <c r="B306" s="870" t="s">
        <v>688</v>
      </c>
      <c r="C306" s="871"/>
      <c r="D306" s="871"/>
      <c r="E306" s="871"/>
      <c r="F306" s="871"/>
      <c r="G306" s="871"/>
      <c r="H306" s="871"/>
      <c r="I306" s="871"/>
      <c r="J306" s="871"/>
      <c r="K306" s="871"/>
      <c r="L306" s="871"/>
      <c r="M306" s="871"/>
      <c r="N306" s="871"/>
      <c r="O306" s="871"/>
      <c r="P306" s="871"/>
      <c r="Q306" s="871"/>
      <c r="R306" s="871"/>
      <c r="S306" s="871"/>
      <c r="T306" s="871"/>
      <c r="U306" s="871"/>
      <c r="V306" s="871"/>
      <c r="W306" s="871"/>
      <c r="X306" s="871"/>
      <c r="Y306" s="871"/>
      <c r="Z306" s="871"/>
      <c r="AA306" s="871"/>
      <c r="AB306" s="871"/>
      <c r="AC306" s="872"/>
      <c r="AD306" s="303"/>
      <c r="AE306" s="303"/>
      <c r="AF306" s="379"/>
      <c r="AG306" s="969"/>
      <c r="AH306" s="970"/>
      <c r="AI306" s="970"/>
      <c r="AJ306" s="971"/>
      <c r="AK306" s="4"/>
    </row>
    <row r="307" spans="1:37" ht="14.25" customHeight="1" x14ac:dyDescent="0.35">
      <c r="A307" s="400"/>
      <c r="B307" s="267" t="s">
        <v>711</v>
      </c>
      <c r="C307" s="411"/>
      <c r="D307" s="401"/>
      <c r="E307" s="411"/>
      <c r="F307" s="401"/>
      <c r="G307" s="411"/>
      <c r="H307" s="401"/>
      <c r="I307" s="411"/>
      <c r="J307" s="401"/>
      <c r="K307" s="411"/>
      <c r="L307" s="401"/>
      <c r="M307" s="411"/>
      <c r="N307" s="401"/>
      <c r="O307" s="411"/>
      <c r="P307" s="411"/>
      <c r="Q307" s="475" t="s">
        <v>631</v>
      </c>
      <c r="R307" s="401"/>
      <c r="S307" s="411"/>
      <c r="T307" s="401"/>
      <c r="U307" s="411"/>
      <c r="V307" s="401"/>
      <c r="W307" s="411"/>
      <c r="X307" s="401"/>
      <c r="Y307" s="411"/>
      <c r="Z307" s="401"/>
      <c r="AA307" s="411"/>
      <c r="AB307" s="418"/>
      <c r="AC307" s="411"/>
      <c r="AD307" s="467"/>
      <c r="AE307" s="467"/>
      <c r="AF307" s="418"/>
      <c r="AG307" s="256"/>
      <c r="AH307" s="427"/>
      <c r="AI307" s="427"/>
      <c r="AJ307" s="266"/>
      <c r="AK307" s="4"/>
    </row>
    <row r="308" spans="1:37" ht="15" thickBot="1" x14ac:dyDescent="0.4">
      <c r="A308" s="401"/>
      <c r="B308" s="264"/>
      <c r="C308" s="411" t="s">
        <v>741</v>
      </c>
      <c r="D308" s="411"/>
      <c r="E308" s="411" t="s">
        <v>742</v>
      </c>
      <c r="F308" s="411"/>
      <c r="G308" s="411" t="s">
        <v>743</v>
      </c>
      <c r="H308" s="411"/>
      <c r="I308" s="411" t="s">
        <v>744</v>
      </c>
      <c r="J308" s="411"/>
      <c r="K308" s="411" t="s">
        <v>745</v>
      </c>
      <c r="L308" s="411"/>
      <c r="M308" s="411" t="s">
        <v>746</v>
      </c>
      <c r="N308" s="411"/>
      <c r="O308" s="411" t="s">
        <v>747</v>
      </c>
      <c r="P308" s="411"/>
      <c r="Q308" s="420" t="s">
        <v>748</v>
      </c>
      <c r="R308" s="411"/>
      <c r="S308" s="411" t="s">
        <v>749</v>
      </c>
      <c r="T308" s="411"/>
      <c r="U308" s="411"/>
      <c r="V308" s="411"/>
      <c r="W308" s="411"/>
      <c r="X308" s="411"/>
      <c r="Y308" s="411"/>
      <c r="Z308" s="411"/>
      <c r="AA308" s="411"/>
      <c r="AB308" s="411"/>
      <c r="AC308" s="411"/>
      <c r="AD308" s="467"/>
      <c r="AE308" s="467"/>
      <c r="AF308" s="401"/>
      <c r="AG308" s="265"/>
      <c r="AH308" s="435"/>
      <c r="AI308" s="435"/>
      <c r="AJ308" s="266"/>
      <c r="AK308" s="4"/>
    </row>
    <row r="309" spans="1:37" x14ac:dyDescent="0.35">
      <c r="A309" s="402"/>
      <c r="B309" s="269"/>
      <c r="C309" s="400">
        <v>0</v>
      </c>
      <c r="D309" s="400" t="e">
        <v>#N/A</v>
      </c>
      <c r="E309" s="400">
        <v>0</v>
      </c>
      <c r="F309" s="400" t="e">
        <v>#N/A</v>
      </c>
      <c r="G309" s="400" t="e">
        <v>#N/A</v>
      </c>
      <c r="H309" s="400" t="e">
        <v>#N/A</v>
      </c>
      <c r="I309" s="400" t="e">
        <v>#N/A</v>
      </c>
      <c r="J309" s="400" t="e">
        <v>#N/A</v>
      </c>
      <c r="K309" s="400" t="e">
        <v>#N/A</v>
      </c>
      <c r="L309" s="400" t="e">
        <v>#N/A</v>
      </c>
      <c r="M309" s="400" t="e">
        <v>#N/A</v>
      </c>
      <c r="N309" s="400" t="e">
        <v>#N/A</v>
      </c>
      <c r="O309" s="400" t="e">
        <v>#N/A</v>
      </c>
      <c r="P309" s="400"/>
      <c r="Q309" s="422" t="e">
        <v>#N/A</v>
      </c>
      <c r="R309" s="400"/>
      <c r="S309" s="400" t="e">
        <v>#N/A</v>
      </c>
      <c r="T309" s="400"/>
      <c r="U309" s="387"/>
      <c r="V309" s="400"/>
      <c r="W309" s="400"/>
      <c r="X309" s="400"/>
      <c r="Y309" s="400"/>
      <c r="Z309" s="400"/>
      <c r="AA309" s="400"/>
      <c r="AB309" s="418"/>
      <c r="AC309" s="400"/>
      <c r="AD309" s="400"/>
      <c r="AE309" s="400"/>
      <c r="AF309" s="418"/>
      <c r="AG309" s="268"/>
      <c r="AH309" s="436"/>
      <c r="AI309" s="437"/>
      <c r="AJ309" s="266"/>
      <c r="AK309" s="4"/>
    </row>
    <row r="310" spans="1:37" s="254" customFormat="1" ht="15" thickBot="1" x14ac:dyDescent="0.4">
      <c r="A310" s="400">
        <v>361</v>
      </c>
      <c r="B310" s="269"/>
      <c r="C310" s="400">
        <v>362</v>
      </c>
      <c r="D310" s="400"/>
      <c r="E310" s="400">
        <v>363</v>
      </c>
      <c r="F310" s="400"/>
      <c r="G310" s="400">
        <v>364</v>
      </c>
      <c r="H310" s="400"/>
      <c r="I310" s="400">
        <v>365</v>
      </c>
      <c r="J310" s="400"/>
      <c r="K310" s="400">
        <v>366</v>
      </c>
      <c r="L310" s="400"/>
      <c r="M310" s="400">
        <v>367</v>
      </c>
      <c r="N310" s="400"/>
      <c r="O310" s="400">
        <v>368</v>
      </c>
      <c r="P310" s="400"/>
      <c r="Q310" s="422">
        <v>369</v>
      </c>
      <c r="R310" s="400"/>
      <c r="S310" s="400">
        <v>370</v>
      </c>
      <c r="T310" s="400"/>
      <c r="U310" s="388"/>
      <c r="V310" s="400"/>
      <c r="W310" s="400">
        <v>372</v>
      </c>
      <c r="X310" s="400"/>
      <c r="Y310" s="400"/>
      <c r="Z310" s="400"/>
      <c r="AA310" s="400"/>
      <c r="AB310" s="470"/>
      <c r="AC310" s="400"/>
      <c r="AD310" s="400"/>
      <c r="AE310" s="400"/>
      <c r="AF310" s="470"/>
      <c r="AG310" s="268"/>
      <c r="AH310" s="436"/>
      <c r="AI310" s="438"/>
      <c r="AJ310" s="266"/>
      <c r="AK310" s="278"/>
    </row>
    <row r="311" spans="1:37" ht="15" thickBot="1" x14ac:dyDescent="0.4">
      <c r="A311" s="400"/>
      <c r="B311" s="359">
        <v>209.655</v>
      </c>
      <c r="C311" s="833" t="s">
        <v>235</v>
      </c>
      <c r="D311" s="414">
        <v>363</v>
      </c>
      <c r="E311" s="810"/>
      <c r="F311" s="414">
        <v>346</v>
      </c>
      <c r="G311" s="880" t="s">
        <v>786</v>
      </c>
      <c r="H311" s="414">
        <v>307</v>
      </c>
      <c r="I311" s="833" t="s">
        <v>235</v>
      </c>
      <c r="J311" s="414">
        <v>301</v>
      </c>
      <c r="K311" s="833" t="s">
        <v>15</v>
      </c>
      <c r="L311" s="414">
        <v>320</v>
      </c>
      <c r="M311" s="842" t="s">
        <v>235</v>
      </c>
      <c r="N311" s="414">
        <v>325</v>
      </c>
      <c r="O311" s="831"/>
      <c r="P311" s="414">
        <v>320</v>
      </c>
      <c r="Q311" s="833"/>
      <c r="R311" s="414">
        <v>300</v>
      </c>
      <c r="S311" s="833"/>
      <c r="T311" s="414">
        <v>94</v>
      </c>
      <c r="U311" s="389" t="s">
        <v>750</v>
      </c>
      <c r="V311" s="414"/>
      <c r="W311" s="882"/>
      <c r="X311" s="414"/>
      <c r="Y311" s="882"/>
      <c r="Z311" s="414"/>
      <c r="AA311" s="882"/>
      <c r="AB311" s="414"/>
      <c r="AC311" s="882"/>
      <c r="AD311" s="426"/>
      <c r="AE311" s="426"/>
      <c r="AF311" s="418"/>
      <c r="AG311" s="255">
        <v>2</v>
      </c>
      <c r="AH311" s="242">
        <v>0</v>
      </c>
      <c r="AI311" s="242">
        <v>0</v>
      </c>
      <c r="AJ311" s="243"/>
      <c r="AK311" s="4"/>
    </row>
    <row r="312" spans="1:37" x14ac:dyDescent="0.35">
      <c r="A312" s="400"/>
      <c r="B312" s="264"/>
      <c r="C312" s="834"/>
      <c r="D312" s="401"/>
      <c r="E312" s="811"/>
      <c r="F312" s="401"/>
      <c r="G312" s="881"/>
      <c r="H312" s="401"/>
      <c r="I312" s="834"/>
      <c r="J312" s="401"/>
      <c r="K312" s="834"/>
      <c r="L312" s="401"/>
      <c r="M312" s="843"/>
      <c r="N312" s="401"/>
      <c r="O312" s="832"/>
      <c r="P312" s="426"/>
      <c r="Q312" s="834"/>
      <c r="R312" s="401"/>
      <c r="S312" s="834"/>
      <c r="T312" s="401"/>
      <c r="U312" s="389"/>
      <c r="V312" s="401"/>
      <c r="W312" s="882"/>
      <c r="X312" s="401"/>
      <c r="Y312" s="882"/>
      <c r="Z312" s="401"/>
      <c r="AA312" s="882"/>
      <c r="AB312" s="418"/>
      <c r="AC312" s="882"/>
      <c r="AD312" s="426"/>
      <c r="AE312" s="426"/>
      <c r="AF312" s="418"/>
      <c r="AG312" s="256"/>
      <c r="AH312" s="427"/>
      <c r="AI312" s="427"/>
      <c r="AJ312" s="266"/>
      <c r="AK312" s="4"/>
    </row>
    <row r="313" spans="1:37" ht="6" customHeight="1" thickBot="1" x14ac:dyDescent="0.4">
      <c r="A313" s="400"/>
      <c r="B313" s="264"/>
      <c r="C313" s="244">
        <v>0</v>
      </c>
      <c r="D313" s="400"/>
      <c r="E313" s="244">
        <v>0</v>
      </c>
      <c r="F313" s="400"/>
      <c r="G313" s="244">
        <v>0</v>
      </c>
      <c r="H313" s="400"/>
      <c r="I313" s="244">
        <v>0</v>
      </c>
      <c r="J313" s="400"/>
      <c r="K313" s="244">
        <v>0</v>
      </c>
      <c r="L313" s="400"/>
      <c r="M313" s="244">
        <v>0</v>
      </c>
      <c r="N313" s="400"/>
      <c r="O313" s="244">
        <v>0</v>
      </c>
      <c r="P313" s="426"/>
      <c r="Q313" s="244">
        <v>0</v>
      </c>
      <c r="R313" s="400"/>
      <c r="S313" s="244">
        <v>0</v>
      </c>
      <c r="T313" s="400"/>
      <c r="U313" s="390"/>
      <c r="V313" s="400"/>
      <c r="W313" s="426">
        <v>0</v>
      </c>
      <c r="X313" s="400"/>
      <c r="Y313" s="426"/>
      <c r="Z313" s="400"/>
      <c r="AA313" s="426"/>
      <c r="AB313" s="418"/>
      <c r="AC313" s="426"/>
      <c r="AD313" s="426"/>
      <c r="AE313" s="426"/>
      <c r="AF313" s="418"/>
      <c r="AG313" s="256"/>
      <c r="AH313" s="427"/>
      <c r="AI313" s="427"/>
      <c r="AJ313" s="266"/>
      <c r="AK313" s="4"/>
    </row>
    <row r="314" spans="1:37" ht="14.25" customHeight="1" thickBot="1" x14ac:dyDescent="0.4">
      <c r="A314" s="400"/>
      <c r="B314" s="264"/>
      <c r="C314" s="411" t="s">
        <v>640</v>
      </c>
      <c r="D314" s="401"/>
      <c r="E314" s="411" t="s">
        <v>65</v>
      </c>
      <c r="F314" s="401"/>
      <c r="G314" s="411" t="s">
        <v>79</v>
      </c>
      <c r="H314" s="401"/>
      <c r="I314" s="411" t="s">
        <v>79</v>
      </c>
      <c r="J314" s="401"/>
      <c r="K314" s="411" t="s">
        <v>79</v>
      </c>
      <c r="L314" s="401"/>
      <c r="M314" s="411" t="s">
        <v>79</v>
      </c>
      <c r="N314" s="401"/>
      <c r="O314" s="411" t="s">
        <v>65</v>
      </c>
      <c r="P314" s="411"/>
      <c r="Q314" s="420" t="s">
        <v>197</v>
      </c>
      <c r="R314" s="401"/>
      <c r="S314" s="411" t="s">
        <v>468</v>
      </c>
      <c r="T314" s="401"/>
      <c r="U314" s="411" t="s">
        <v>751</v>
      </c>
      <c r="V314" s="401"/>
      <c r="W314" s="411"/>
      <c r="X314" s="401"/>
      <c r="Y314" s="411"/>
      <c r="Z314" s="401"/>
      <c r="AA314" s="411"/>
      <c r="AB314" s="418"/>
      <c r="AC314" s="411"/>
      <c r="AD314" s="411"/>
      <c r="AE314" s="411"/>
      <c r="AF314" s="418"/>
      <c r="AG314" s="256"/>
      <c r="AH314" s="427"/>
      <c r="AI314" s="427"/>
      <c r="AJ314" s="266"/>
      <c r="AK314" s="4"/>
    </row>
    <row r="315" spans="1:37" ht="14.25" customHeight="1" thickBot="1" x14ac:dyDescent="0.4">
      <c r="A315" s="400"/>
      <c r="B315" s="870" t="s">
        <v>688</v>
      </c>
      <c r="C315" s="871"/>
      <c r="D315" s="871"/>
      <c r="E315" s="871"/>
      <c r="F315" s="871"/>
      <c r="G315" s="871"/>
      <c r="H315" s="871"/>
      <c r="I315" s="871"/>
      <c r="J315" s="871"/>
      <c r="K315" s="871"/>
      <c r="L315" s="871"/>
      <c r="M315" s="871"/>
      <c r="N315" s="871"/>
      <c r="O315" s="871"/>
      <c r="P315" s="871"/>
      <c r="Q315" s="871"/>
      <c r="R315" s="871"/>
      <c r="S315" s="871"/>
      <c r="T315" s="871"/>
      <c r="U315" s="871"/>
      <c r="V315" s="871"/>
      <c r="W315" s="872"/>
      <c r="X315" s="451"/>
      <c r="Y315" s="451"/>
      <c r="Z315" s="451"/>
      <c r="AA315" s="451"/>
      <c r="AB315" s="451"/>
      <c r="AC315" s="451"/>
      <c r="AD315" s="451"/>
      <c r="AE315" s="451"/>
      <c r="AF315" s="418"/>
      <c r="AG315" s="256"/>
      <c r="AH315" s="427"/>
      <c r="AI315" s="427"/>
      <c r="AJ315" s="266"/>
      <c r="AK315" s="4"/>
    </row>
    <row r="316" spans="1:37" ht="14.25" customHeight="1" x14ac:dyDescent="0.35">
      <c r="A316" s="400"/>
      <c r="B316" s="264"/>
      <c r="C316" s="411"/>
      <c r="D316" s="401"/>
      <c r="E316" s="411"/>
      <c r="F316" s="401"/>
      <c r="G316" s="411"/>
      <c r="H316" s="401"/>
      <c r="I316" s="411"/>
      <c r="J316" s="401"/>
      <c r="K316" s="411"/>
      <c r="L316" s="401"/>
      <c r="M316" s="411"/>
      <c r="N316" s="401"/>
      <c r="O316" s="411"/>
      <c r="P316" s="411"/>
      <c r="Q316" s="420" t="s">
        <v>634</v>
      </c>
      <c r="R316" s="401"/>
      <c r="S316" s="411" t="s">
        <v>752</v>
      </c>
      <c r="T316" s="401"/>
      <c r="U316" s="411"/>
      <c r="V316" s="401"/>
      <c r="W316" s="411"/>
      <c r="X316" s="401"/>
      <c r="Y316" s="411"/>
      <c r="Z316" s="401"/>
      <c r="AA316" s="411"/>
      <c r="AB316" s="418"/>
      <c r="AC316" s="411"/>
      <c r="AD316" s="411"/>
      <c r="AE316" s="411"/>
      <c r="AF316" s="418"/>
      <c r="AG316" s="256"/>
      <c r="AH316" s="427"/>
      <c r="AI316" s="427"/>
      <c r="AJ316" s="266"/>
      <c r="AK316" s="4"/>
    </row>
    <row r="317" spans="1:37" ht="14.25" customHeight="1" thickBot="1" x14ac:dyDescent="0.4">
      <c r="A317" s="400"/>
      <c r="B317" s="264"/>
      <c r="C317" s="411"/>
      <c r="D317" s="401"/>
      <c r="E317" s="411"/>
      <c r="F317" s="401"/>
      <c r="G317" s="411"/>
      <c r="H317" s="401"/>
      <c r="I317" s="411"/>
      <c r="J317" s="401"/>
      <c r="K317" s="411"/>
      <c r="L317" s="401"/>
      <c r="M317" s="411"/>
      <c r="N317" s="401"/>
      <c r="O317" s="411"/>
      <c r="P317" s="411"/>
      <c r="Q317" s="420"/>
      <c r="R317" s="401"/>
      <c r="S317" s="411"/>
      <c r="T317" s="401"/>
      <c r="U317" s="411"/>
      <c r="V317" s="401"/>
      <c r="W317" s="411"/>
      <c r="X317" s="401"/>
      <c r="Y317" s="411"/>
      <c r="Z317" s="401"/>
      <c r="AA317" s="411"/>
      <c r="AB317" s="418"/>
      <c r="AC317" s="411"/>
      <c r="AD317" s="411"/>
      <c r="AE317" s="411"/>
      <c r="AF317" s="418"/>
      <c r="AG317" s="256"/>
      <c r="AH317" s="427"/>
      <c r="AI317" s="427"/>
      <c r="AJ317" s="266"/>
      <c r="AK317" s="4"/>
    </row>
    <row r="318" spans="1:37" ht="15" thickBot="1" x14ac:dyDescent="0.4">
      <c r="A318" s="401"/>
      <c r="B318" s="264"/>
      <c r="C318" s="411"/>
      <c r="D318" s="411"/>
      <c r="E318" s="411"/>
      <c r="F318" s="411"/>
      <c r="G318" s="411"/>
      <c r="H318" s="411"/>
      <c r="I318" s="411"/>
      <c r="J318" s="411"/>
      <c r="K318" s="411"/>
      <c r="L318" s="411"/>
      <c r="M318" s="411"/>
      <c r="N318" s="411"/>
      <c r="O318" s="411"/>
      <c r="P318" s="411"/>
      <c r="Q318" s="420"/>
      <c r="R318" s="411"/>
      <c r="S318" s="411"/>
      <c r="T318" s="411"/>
      <c r="U318" s="411"/>
      <c r="V318" s="411"/>
      <c r="W318" s="411"/>
      <c r="X318" s="411"/>
      <c r="Y318" s="411"/>
      <c r="Z318" s="411"/>
      <c r="AA318" s="411"/>
      <c r="AB318" s="401"/>
      <c r="AC318" s="898" t="s">
        <v>753</v>
      </c>
      <c r="AD318" s="898"/>
      <c r="AE318" s="898"/>
      <c r="AF318" s="898"/>
      <c r="AG318" s="391">
        <f>SUM(AG11:AG311)</f>
        <v>306</v>
      </c>
      <c r="AH318" s="391"/>
      <c r="AI318" s="391">
        <f>SUM(AI25:AI311)</f>
        <v>172</v>
      </c>
      <c r="AJ318" s="476">
        <f>SUM(AJ25:AJ311)</f>
        <v>0</v>
      </c>
      <c r="AK318" s="4"/>
    </row>
    <row r="319" spans="1:37" ht="16" customHeight="1" x14ac:dyDescent="0.35">
      <c r="A319" s="401"/>
      <c r="B319" s="477" t="s">
        <v>754</v>
      </c>
      <c r="C319" s="478"/>
      <c r="D319" s="427"/>
      <c r="E319" s="427"/>
      <c r="F319" s="427"/>
      <c r="G319" s="427"/>
      <c r="H319" s="427"/>
      <c r="I319" s="427"/>
      <c r="J319" s="427"/>
      <c r="K319" s="427"/>
      <c r="L319" s="427"/>
      <c r="M319" s="427"/>
      <c r="N319" s="427"/>
      <c r="O319" s="427"/>
      <c r="P319" s="427"/>
      <c r="Q319" s="438"/>
      <c r="R319" s="427"/>
      <c r="S319" s="899" t="s">
        <v>755</v>
      </c>
      <c r="T319" s="899"/>
      <c r="U319" s="899"/>
      <c r="V319" s="899"/>
      <c r="W319" s="899"/>
      <c r="X319" s="899"/>
      <c r="Y319" s="899"/>
      <c r="Z319" s="899"/>
      <c r="AA319" s="427"/>
      <c r="AB319" s="427"/>
      <c r="AC319" s="427"/>
      <c r="AD319" s="427"/>
      <c r="AE319" s="427"/>
      <c r="AF319" s="427"/>
      <c r="AG319" s="427"/>
      <c r="AH319" s="427"/>
      <c r="AI319" s="427"/>
      <c r="AJ319" s="368"/>
      <c r="AK319" s="4"/>
    </row>
    <row r="320" spans="1:37" ht="15" thickBot="1" x14ac:dyDescent="0.4">
      <c r="A320" s="401"/>
      <c r="B320" s="479"/>
      <c r="C320" s="436"/>
      <c r="D320" s="427"/>
      <c r="E320" s="427"/>
      <c r="F320" s="427"/>
      <c r="G320" s="427"/>
      <c r="H320" s="427"/>
      <c r="I320" s="427"/>
      <c r="J320" s="427"/>
      <c r="K320" s="427"/>
      <c r="L320" s="427"/>
      <c r="M320" s="427"/>
      <c r="N320" s="427"/>
      <c r="O320" s="427"/>
      <c r="P320" s="427"/>
      <c r="Q320" s="438"/>
      <c r="R320" s="427"/>
      <c r="S320" s="427"/>
      <c r="T320" s="427"/>
      <c r="U320" s="427"/>
      <c r="V320" s="427"/>
      <c r="W320" s="427"/>
      <c r="X320" s="427"/>
      <c r="Y320" s="427"/>
      <c r="Z320" s="427"/>
      <c r="AA320" s="427"/>
      <c r="AB320" s="427"/>
      <c r="AC320" s="427"/>
      <c r="AD320" s="427"/>
      <c r="AE320" s="427"/>
      <c r="AF320" s="427"/>
      <c r="AG320" s="427"/>
      <c r="AH320" s="427"/>
      <c r="AI320" s="427"/>
      <c r="AJ320" s="368"/>
      <c r="AK320" s="4"/>
    </row>
    <row r="321" spans="2:37" ht="15" customHeight="1" x14ac:dyDescent="0.35">
      <c r="B321" s="480"/>
      <c r="C321" s="392"/>
      <c r="D321" s="392"/>
      <c r="E321" s="392"/>
      <c r="F321" s="392"/>
      <c r="G321" s="979" t="s">
        <v>756</v>
      </c>
      <c r="H321" s="979"/>
      <c r="I321" s="980" t="s">
        <v>757</v>
      </c>
      <c r="J321" s="980"/>
      <c r="K321" s="980"/>
      <c r="L321" s="980"/>
      <c r="M321" s="981" t="s">
        <v>758</v>
      </c>
      <c r="N321" s="981"/>
      <c r="O321" s="982" t="s">
        <v>759</v>
      </c>
      <c r="P321" s="982"/>
      <c r="Q321" s="393"/>
      <c r="R321" s="394"/>
      <c r="S321" s="983" t="s">
        <v>760</v>
      </c>
      <c r="T321" s="974"/>
      <c r="U321" s="973" t="s">
        <v>761</v>
      </c>
      <c r="V321" s="981"/>
      <c r="W321" s="974"/>
      <c r="X321" s="972" t="s">
        <v>762</v>
      </c>
      <c r="Y321" s="973" t="s">
        <v>753</v>
      </c>
      <c r="Z321" s="974"/>
      <c r="AA321" s="975" t="s">
        <v>763</v>
      </c>
      <c r="AB321" s="975"/>
      <c r="AC321" s="975" t="s">
        <v>764</v>
      </c>
      <c r="AD321" s="976"/>
      <c r="AE321" s="976"/>
      <c r="AF321" s="977"/>
      <c r="AG321" s="989" t="s">
        <v>681</v>
      </c>
      <c r="AH321" s="926"/>
      <c r="AI321" s="926"/>
      <c r="AJ321" s="927"/>
      <c r="AK321" s="4"/>
    </row>
    <row r="322" spans="2:37" ht="22.75" customHeight="1" thickBot="1" x14ac:dyDescent="0.4">
      <c r="B322" s="481"/>
      <c r="C322" s="447"/>
      <c r="D322" s="447"/>
      <c r="E322" s="447"/>
      <c r="G322" s="901"/>
      <c r="H322" s="901"/>
      <c r="I322" s="903"/>
      <c r="J322" s="903"/>
      <c r="K322" s="903"/>
      <c r="L322" s="903"/>
      <c r="M322" s="905"/>
      <c r="N322" s="905"/>
      <c r="O322" s="907"/>
      <c r="P322" s="907"/>
      <c r="Q322" s="482"/>
      <c r="R322" s="395"/>
      <c r="S322" s="984"/>
      <c r="T322" s="889"/>
      <c r="U322" s="888"/>
      <c r="V322" s="911"/>
      <c r="W322" s="889"/>
      <c r="X322" s="884"/>
      <c r="Y322" s="888"/>
      <c r="Z322" s="889"/>
      <c r="AA322" s="893"/>
      <c r="AB322" s="893"/>
      <c r="AC322" s="893"/>
      <c r="AD322" s="896"/>
      <c r="AE322" s="896"/>
      <c r="AF322" s="978"/>
      <c r="AG322" s="989"/>
      <c r="AH322" s="926"/>
      <c r="AI322" s="926"/>
      <c r="AJ322" s="927"/>
      <c r="AK322" s="4"/>
    </row>
    <row r="323" spans="2:37" x14ac:dyDescent="0.35">
      <c r="B323" s="481"/>
      <c r="C323" s="447"/>
      <c r="D323" s="447"/>
      <c r="E323" s="447"/>
      <c r="F323" s="447"/>
      <c r="G323" s="447"/>
      <c r="H323" s="447"/>
      <c r="I323" s="447"/>
      <c r="J323" s="447"/>
      <c r="K323" s="447"/>
      <c r="L323" s="447"/>
      <c r="M323" s="447"/>
      <c r="N323" s="447"/>
      <c r="O323" s="482"/>
      <c r="P323" s="482"/>
      <c r="Q323" s="482"/>
      <c r="R323" s="395"/>
      <c r="S323" s="984"/>
      <c r="T323" s="889"/>
      <c r="U323" s="888"/>
      <c r="V323" s="911"/>
      <c r="W323" s="889"/>
      <c r="X323" s="884"/>
      <c r="Y323" s="888"/>
      <c r="Z323" s="889"/>
      <c r="AA323" s="893"/>
      <c r="AB323" s="893"/>
      <c r="AC323" s="893"/>
      <c r="AD323" s="896"/>
      <c r="AE323" s="896"/>
      <c r="AF323" s="978"/>
      <c r="AG323" s="989"/>
      <c r="AH323" s="926"/>
      <c r="AI323" s="926"/>
      <c r="AJ323" s="927"/>
      <c r="AK323" s="4"/>
    </row>
    <row r="324" spans="2:37" x14ac:dyDescent="0.35">
      <c r="B324" s="481"/>
      <c r="C324" s="447"/>
      <c r="D324" s="447"/>
      <c r="E324" s="447"/>
      <c r="F324" s="447"/>
      <c r="G324" s="447"/>
      <c r="H324" s="447"/>
      <c r="I324" s="447"/>
      <c r="J324" s="447"/>
      <c r="K324" s="447"/>
      <c r="L324" s="447"/>
      <c r="M324" s="447"/>
      <c r="N324" s="447"/>
      <c r="O324" s="447"/>
      <c r="P324" s="447"/>
      <c r="Q324" s="447"/>
      <c r="R324" s="397"/>
      <c r="S324" s="984"/>
      <c r="T324" s="889"/>
      <c r="U324" s="888"/>
      <c r="V324" s="911"/>
      <c r="W324" s="889"/>
      <c r="X324" s="884"/>
      <c r="Y324" s="888"/>
      <c r="Z324" s="889"/>
      <c r="AA324" s="893"/>
      <c r="AB324" s="893"/>
      <c r="AC324" s="893"/>
      <c r="AD324" s="896"/>
      <c r="AE324" s="896"/>
      <c r="AF324" s="978"/>
      <c r="AG324" s="989"/>
      <c r="AH324" s="926"/>
      <c r="AI324" s="926"/>
      <c r="AJ324" s="927"/>
      <c r="AK324" s="4"/>
    </row>
    <row r="325" spans="2:37" x14ac:dyDescent="0.35">
      <c r="B325" s="481"/>
      <c r="C325" s="447"/>
      <c r="D325" s="447"/>
      <c r="E325" s="442" t="s">
        <v>765</v>
      </c>
      <c r="F325" s="447"/>
      <c r="G325" s="447"/>
      <c r="H325" s="447"/>
      <c r="I325" s="483"/>
      <c r="J325" s="447"/>
      <c r="K325" s="447"/>
      <c r="L325" s="447"/>
      <c r="M325" s="447"/>
      <c r="N325" s="442" t="s">
        <v>766</v>
      </c>
      <c r="O325" s="447"/>
      <c r="P325" s="447"/>
      <c r="Q325" s="447"/>
      <c r="R325" s="397"/>
      <c r="S325" s="985"/>
      <c r="T325" s="891"/>
      <c r="U325" s="890"/>
      <c r="V325" s="912"/>
      <c r="W325" s="891"/>
      <c r="X325" s="885"/>
      <c r="Y325" s="890"/>
      <c r="Z325" s="891"/>
      <c r="AA325" s="893"/>
      <c r="AB325" s="893"/>
      <c r="AC325" s="893"/>
      <c r="AD325" s="896"/>
      <c r="AE325" s="896"/>
      <c r="AF325" s="978"/>
      <c r="AG325" s="989"/>
      <c r="AH325" s="926"/>
      <c r="AI325" s="926"/>
      <c r="AJ325" s="927"/>
      <c r="AK325" s="4"/>
    </row>
    <row r="326" spans="2:37" x14ac:dyDescent="0.35">
      <c r="B326" s="481"/>
      <c r="C326" s="447"/>
      <c r="D326" s="447"/>
      <c r="E326" s="442" t="s">
        <v>767</v>
      </c>
      <c r="F326" s="447"/>
      <c r="G326" s="447"/>
      <c r="H326" s="940"/>
      <c r="I326" s="442" t="s">
        <v>768</v>
      </c>
      <c r="J326" s="940"/>
      <c r="K326" s="442" t="s">
        <v>768</v>
      </c>
      <c r="L326" s="941"/>
      <c r="M326" s="447"/>
      <c r="N326" s="442" t="s">
        <v>769</v>
      </c>
      <c r="O326" s="447"/>
      <c r="P326" s="447"/>
      <c r="Q326" s="447"/>
      <c r="R326" s="397"/>
      <c r="S326" s="987">
        <v>1</v>
      </c>
      <c r="T326" s="915"/>
      <c r="U326" s="916" t="s">
        <v>21</v>
      </c>
      <c r="V326" s="917"/>
      <c r="W326" s="915"/>
      <c r="X326" s="918" t="s">
        <v>770</v>
      </c>
      <c r="Y326" s="919">
        <v>379</v>
      </c>
      <c r="Z326" s="920"/>
      <c r="AA326" s="923">
        <f>AG318</f>
        <v>306</v>
      </c>
      <c r="AB326" s="923"/>
      <c r="AC326" s="923">
        <f>+Y326-AA326</f>
        <v>73</v>
      </c>
      <c r="AD326" s="924"/>
      <c r="AE326" s="924"/>
      <c r="AF326" s="988"/>
      <c r="AG326" s="989"/>
      <c r="AH326" s="926"/>
      <c r="AI326" s="926"/>
      <c r="AJ326" s="927"/>
      <c r="AK326" s="913"/>
    </row>
    <row r="327" spans="2:37" x14ac:dyDescent="0.35">
      <c r="B327" s="481"/>
      <c r="C327" s="447"/>
      <c r="D327" s="447"/>
      <c r="E327" s="986" t="s">
        <v>771</v>
      </c>
      <c r="F327" s="986"/>
      <c r="G327" s="447"/>
      <c r="H327" s="940"/>
      <c r="I327" s="447"/>
      <c r="J327" s="940"/>
      <c r="K327" s="447"/>
      <c r="L327" s="941"/>
      <c r="M327" s="447"/>
      <c r="N327" s="447"/>
      <c r="O327" s="442" t="s">
        <v>772</v>
      </c>
      <c r="P327" s="447"/>
      <c r="Q327" s="447"/>
      <c r="R327" s="397"/>
      <c r="S327" s="985"/>
      <c r="T327" s="891"/>
      <c r="U327" s="890"/>
      <c r="V327" s="912"/>
      <c r="W327" s="891"/>
      <c r="X327" s="885"/>
      <c r="Y327" s="921"/>
      <c r="Z327" s="922"/>
      <c r="AA327" s="923"/>
      <c r="AB327" s="923"/>
      <c r="AC327" s="923"/>
      <c r="AD327" s="924"/>
      <c r="AE327" s="924"/>
      <c r="AF327" s="988"/>
      <c r="AG327" s="989"/>
      <c r="AH327" s="926"/>
      <c r="AI327" s="926"/>
      <c r="AJ327" s="927"/>
      <c r="AK327" s="913"/>
    </row>
    <row r="328" spans="2:37" ht="12.65" customHeight="1" x14ac:dyDescent="0.35">
      <c r="B328" s="481"/>
      <c r="C328" s="447"/>
      <c r="D328" s="442"/>
      <c r="E328" s="986"/>
      <c r="F328" s="986"/>
      <c r="G328" s="484"/>
      <c r="H328" s="485"/>
      <c r="I328" s="484"/>
      <c r="J328" s="485"/>
      <c r="K328" s="484"/>
      <c r="L328" s="484"/>
      <c r="M328" s="484"/>
      <c r="N328" s="442"/>
      <c r="O328" s="447"/>
      <c r="P328" s="447"/>
      <c r="Q328" s="447"/>
      <c r="R328" s="397"/>
      <c r="S328" s="987">
        <v>2</v>
      </c>
      <c r="T328" s="915"/>
      <c r="U328" s="916" t="s">
        <v>25</v>
      </c>
      <c r="V328" s="917"/>
      <c r="W328" s="915"/>
      <c r="X328" s="918" t="s">
        <v>770</v>
      </c>
      <c r="Y328" s="919">
        <f>+Y326</f>
        <v>379</v>
      </c>
      <c r="Z328" s="920"/>
      <c r="AA328" s="923">
        <f>AI318</f>
        <v>172</v>
      </c>
      <c r="AB328" s="923"/>
      <c r="AC328" s="923">
        <f>+Y328-AA328</f>
        <v>207</v>
      </c>
      <c r="AD328" s="924"/>
      <c r="AE328" s="924"/>
      <c r="AF328" s="988"/>
      <c r="AG328" s="989"/>
      <c r="AH328" s="926"/>
      <c r="AI328" s="926"/>
      <c r="AJ328" s="927"/>
      <c r="AK328" s="913"/>
    </row>
    <row r="329" spans="2:37" x14ac:dyDescent="0.35">
      <c r="B329" s="481"/>
      <c r="C329" s="447"/>
      <c r="D329" s="447"/>
      <c r="E329" s="447"/>
      <c r="G329" s="447"/>
      <c r="H329" s="447"/>
      <c r="I329" s="447"/>
      <c r="J329" s="447"/>
      <c r="K329" s="442"/>
      <c r="L329" s="447"/>
      <c r="M329" s="447"/>
      <c r="N329" s="447"/>
      <c r="O329" s="447"/>
      <c r="P329" s="447"/>
      <c r="Q329" s="447"/>
      <c r="R329" s="397"/>
      <c r="S329" s="985"/>
      <c r="T329" s="891"/>
      <c r="U329" s="890"/>
      <c r="V329" s="912"/>
      <c r="W329" s="891"/>
      <c r="X329" s="885"/>
      <c r="Y329" s="921"/>
      <c r="Z329" s="922"/>
      <c r="AA329" s="923"/>
      <c r="AB329" s="923"/>
      <c r="AC329" s="923"/>
      <c r="AD329" s="924"/>
      <c r="AE329" s="924"/>
      <c r="AF329" s="988"/>
      <c r="AG329" s="989"/>
      <c r="AH329" s="926"/>
      <c r="AI329" s="926"/>
      <c r="AJ329" s="927"/>
      <c r="AK329" s="913"/>
    </row>
    <row r="330" spans="2:37" x14ac:dyDescent="0.35">
      <c r="B330" s="481"/>
      <c r="C330" s="447"/>
      <c r="D330" s="447"/>
      <c r="E330" s="447"/>
      <c r="F330" s="486"/>
      <c r="G330" s="447"/>
      <c r="H330" s="447"/>
      <c r="I330" s="482"/>
      <c r="J330" s="482"/>
      <c r="K330" s="447"/>
      <c r="M330" s="447"/>
      <c r="N330" s="447"/>
      <c r="O330" s="447"/>
      <c r="P330" s="447"/>
      <c r="Q330" s="447"/>
      <c r="R330" s="397"/>
      <c r="S330" s="987">
        <v>3</v>
      </c>
      <c r="T330" s="915"/>
      <c r="U330" s="916" t="s">
        <v>773</v>
      </c>
      <c r="V330" s="917"/>
      <c r="W330" s="915"/>
      <c r="X330" s="918" t="s">
        <v>774</v>
      </c>
      <c r="Y330" s="930">
        <v>139.6</v>
      </c>
      <c r="Z330" s="931"/>
      <c r="AA330" s="934">
        <f>AJ318</f>
        <v>0</v>
      </c>
      <c r="AB330" s="934"/>
      <c r="AC330" s="934">
        <f>+Y330-AA330</f>
        <v>139.6</v>
      </c>
      <c r="AD330" s="938"/>
      <c r="AE330" s="938"/>
      <c r="AF330" s="994"/>
      <c r="AG330" s="989"/>
      <c r="AH330" s="926"/>
      <c r="AI330" s="926"/>
      <c r="AJ330" s="927"/>
      <c r="AK330" s="913"/>
    </row>
    <row r="331" spans="2:37" x14ac:dyDescent="0.35">
      <c r="B331" s="481"/>
      <c r="C331" s="447"/>
      <c r="D331" s="447"/>
      <c r="E331" s="447"/>
      <c r="F331" s="486"/>
      <c r="G331" s="447"/>
      <c r="H331" s="447"/>
      <c r="I331" s="482"/>
      <c r="J331" s="482"/>
      <c r="K331" s="447"/>
      <c r="L331" s="447"/>
      <c r="M331" s="447"/>
      <c r="N331" s="447"/>
      <c r="O331" s="447"/>
      <c r="P331" s="447"/>
      <c r="Q331" s="447"/>
      <c r="R331" s="397"/>
      <c r="S331" s="985"/>
      <c r="T331" s="891"/>
      <c r="U331" s="890"/>
      <c r="V331" s="912"/>
      <c r="W331" s="891"/>
      <c r="X331" s="885"/>
      <c r="Y331" s="932"/>
      <c r="Z331" s="933"/>
      <c r="AA331" s="934"/>
      <c r="AB331" s="934"/>
      <c r="AC331" s="934"/>
      <c r="AD331" s="938"/>
      <c r="AE331" s="938"/>
      <c r="AF331" s="994"/>
      <c r="AG331" s="989"/>
      <c r="AH331" s="926"/>
      <c r="AI331" s="926"/>
      <c r="AJ331" s="927"/>
      <c r="AK331" s="913"/>
    </row>
    <row r="332" spans="2:37" x14ac:dyDescent="0.35">
      <c r="B332" s="481"/>
      <c r="C332" s="447"/>
      <c r="D332" s="447"/>
      <c r="E332" s="447"/>
      <c r="F332" s="486"/>
      <c r="G332" s="447"/>
      <c r="H332" s="447"/>
      <c r="I332" s="447"/>
      <c r="J332" s="447"/>
      <c r="K332" s="447"/>
      <c r="L332" s="447"/>
      <c r="M332" s="447"/>
      <c r="N332" s="447"/>
      <c r="O332" s="447"/>
      <c r="P332" s="447"/>
      <c r="Q332" s="447"/>
      <c r="R332" s="397"/>
      <c r="S332" s="987">
        <v>4</v>
      </c>
      <c r="T332" s="915"/>
      <c r="U332" s="916" t="s">
        <v>24</v>
      </c>
      <c r="V332" s="917"/>
      <c r="W332" s="915"/>
      <c r="X332" s="918" t="s">
        <v>770</v>
      </c>
      <c r="Y332" s="919">
        <f>+Y326</f>
        <v>379</v>
      </c>
      <c r="Z332" s="920"/>
      <c r="AA332" s="923">
        <v>218</v>
      </c>
      <c r="AB332" s="923"/>
      <c r="AC332" s="923">
        <f>+Y332-AA332</f>
        <v>161</v>
      </c>
      <c r="AD332" s="924"/>
      <c r="AE332" s="924"/>
      <c r="AF332" s="988"/>
      <c r="AG332" s="989"/>
      <c r="AH332" s="926"/>
      <c r="AI332" s="926"/>
      <c r="AJ332" s="927"/>
      <c r="AK332" s="913"/>
    </row>
    <row r="333" spans="2:37" x14ac:dyDescent="0.35">
      <c r="B333" s="942" t="s">
        <v>775</v>
      </c>
      <c r="C333" s="943"/>
      <c r="D333" s="943" t="s">
        <v>776</v>
      </c>
      <c r="E333" s="943"/>
      <c r="F333" s="488"/>
      <c r="G333" s="488" t="s">
        <v>777</v>
      </c>
      <c r="H333" s="488"/>
      <c r="I333" s="488"/>
      <c r="J333" s="488"/>
      <c r="K333" s="488"/>
      <c r="L333" s="488"/>
      <c r="M333" s="488" t="s">
        <v>778</v>
      </c>
      <c r="N333" s="488"/>
      <c r="O333" s="488"/>
      <c r="P333" s="488" t="s">
        <v>779</v>
      </c>
      <c r="Q333" s="447"/>
      <c r="R333" s="398"/>
      <c r="S333" s="985"/>
      <c r="T333" s="891"/>
      <c r="U333" s="890"/>
      <c r="V333" s="912"/>
      <c r="W333" s="891"/>
      <c r="X333" s="885"/>
      <c r="Y333" s="921"/>
      <c r="Z333" s="922"/>
      <c r="AA333" s="923"/>
      <c r="AB333" s="923"/>
      <c r="AC333" s="923"/>
      <c r="AD333" s="924"/>
      <c r="AE333" s="924"/>
      <c r="AF333" s="988"/>
      <c r="AG333" s="989"/>
      <c r="AH333" s="926"/>
      <c r="AI333" s="926"/>
      <c r="AJ333" s="927"/>
      <c r="AK333" s="913"/>
    </row>
    <row r="334" spans="2:37" ht="24" customHeight="1" x14ac:dyDescent="0.35">
      <c r="B334" s="487"/>
      <c r="C334" s="488"/>
      <c r="D334" s="488"/>
      <c r="E334" s="488"/>
      <c r="F334" s="488"/>
      <c r="G334" s="488"/>
      <c r="H334" s="488"/>
      <c r="I334" s="488"/>
      <c r="J334" s="488" t="s">
        <v>780</v>
      </c>
      <c r="K334" s="488"/>
      <c r="L334" s="488"/>
      <c r="M334" s="488"/>
      <c r="N334" s="488"/>
      <c r="O334" s="488"/>
      <c r="P334" s="488"/>
      <c r="Q334" s="447"/>
      <c r="R334" s="398"/>
      <c r="S334" s="987">
        <v>5</v>
      </c>
      <c r="T334" s="915"/>
      <c r="U334" s="896" t="s">
        <v>634</v>
      </c>
      <c r="V334" s="944"/>
      <c r="W334" s="945"/>
      <c r="X334" s="396" t="s">
        <v>770</v>
      </c>
      <c r="Y334" s="924"/>
      <c r="Z334" s="946"/>
      <c r="AA334" s="923"/>
      <c r="AB334" s="923"/>
      <c r="AC334" s="923">
        <f>+Y334-AA334</f>
        <v>0</v>
      </c>
      <c r="AD334" s="924"/>
      <c r="AE334" s="924"/>
      <c r="AF334" s="988"/>
      <c r="AG334" s="989"/>
      <c r="AH334" s="926"/>
      <c r="AI334" s="926"/>
      <c r="AJ334" s="927"/>
      <c r="AK334" s="913"/>
    </row>
    <row r="335" spans="2:37" ht="22.5" customHeight="1" thickBot="1" x14ac:dyDescent="0.4">
      <c r="B335" s="489"/>
      <c r="C335" s="490"/>
      <c r="D335" s="490"/>
      <c r="E335" s="490"/>
      <c r="F335" s="490"/>
      <c r="G335" s="490"/>
      <c r="H335" s="490"/>
      <c r="I335" s="490"/>
      <c r="J335" s="490"/>
      <c r="K335" s="490"/>
      <c r="L335" s="490"/>
      <c r="M335" s="490"/>
      <c r="N335" s="491"/>
      <c r="O335" s="491"/>
      <c r="P335" s="491"/>
      <c r="Q335" s="491"/>
      <c r="R335" s="492"/>
      <c r="S335" s="992"/>
      <c r="T335" s="993"/>
      <c r="U335" s="947" t="s">
        <v>307</v>
      </c>
      <c r="V335" s="948"/>
      <c r="W335" s="949"/>
      <c r="X335" s="493" t="s">
        <v>770</v>
      </c>
      <c r="Y335" s="936"/>
      <c r="Z335" s="950"/>
      <c r="AA335" s="935"/>
      <c r="AB335" s="935"/>
      <c r="AC335" s="935">
        <f>+Y335-AA335</f>
        <v>0</v>
      </c>
      <c r="AD335" s="936"/>
      <c r="AE335" s="936"/>
      <c r="AF335" s="991"/>
      <c r="AG335" s="990"/>
      <c r="AH335" s="928"/>
      <c r="AI335" s="928"/>
      <c r="AJ335" s="929"/>
      <c r="AK335" s="913"/>
    </row>
    <row r="336" spans="2:37" x14ac:dyDescent="0.35">
      <c r="AK336" s="4"/>
    </row>
    <row r="337" spans="37:37" x14ac:dyDescent="0.35">
      <c r="AK337" s="4"/>
    </row>
    <row r="338" spans="37:37" x14ac:dyDescent="0.35">
      <c r="AK338" s="4"/>
    </row>
    <row r="339" spans="37:37" x14ac:dyDescent="0.35">
      <c r="AK339" s="4"/>
    </row>
    <row r="340" spans="37:37" x14ac:dyDescent="0.35">
      <c r="AK340" s="4"/>
    </row>
    <row r="341" spans="37:37" x14ac:dyDescent="0.35">
      <c r="AK341" s="4"/>
    </row>
    <row r="342" spans="37:37" x14ac:dyDescent="0.35">
      <c r="AK342" s="4"/>
    </row>
    <row r="343" spans="37:37" x14ac:dyDescent="0.35">
      <c r="AK343" s="4"/>
    </row>
    <row r="344" spans="37:37" x14ac:dyDescent="0.35">
      <c r="AK344" s="4"/>
    </row>
    <row r="345" spans="37:37" x14ac:dyDescent="0.35">
      <c r="AK345" s="4"/>
    </row>
    <row r="346" spans="37:37" x14ac:dyDescent="0.35">
      <c r="AK346" s="4"/>
    </row>
    <row r="347" spans="37:37" x14ac:dyDescent="0.35">
      <c r="AK347" s="4"/>
    </row>
    <row r="348" spans="37:37" x14ac:dyDescent="0.35">
      <c r="AK348" s="4"/>
    </row>
    <row r="349" spans="37:37" x14ac:dyDescent="0.35">
      <c r="AK349" s="4"/>
    </row>
    <row r="350" spans="37:37" x14ac:dyDescent="0.35">
      <c r="AK350" s="4"/>
    </row>
    <row r="351" spans="37:37" x14ac:dyDescent="0.35">
      <c r="AK351" s="4"/>
    </row>
    <row r="352" spans="37:37" x14ac:dyDescent="0.35">
      <c r="AK352" s="4"/>
    </row>
    <row r="353" spans="37:37" x14ac:dyDescent="0.35">
      <c r="AK353" s="4"/>
    </row>
    <row r="354" spans="37:37" x14ac:dyDescent="0.35">
      <c r="AK354" s="4"/>
    </row>
    <row r="355" spans="37:37" x14ac:dyDescent="0.35">
      <c r="AK355" s="4"/>
    </row>
    <row r="356" spans="37:37" x14ac:dyDescent="0.35">
      <c r="AK356" s="4"/>
    </row>
    <row r="357" spans="37:37" x14ac:dyDescent="0.35">
      <c r="AK357" s="4"/>
    </row>
    <row r="358" spans="37:37" x14ac:dyDescent="0.35">
      <c r="AK358" s="4"/>
    </row>
    <row r="359" spans="37:37" x14ac:dyDescent="0.35">
      <c r="AK359" s="4"/>
    </row>
    <row r="360" spans="37:37" x14ac:dyDescent="0.35">
      <c r="AK360" s="4"/>
    </row>
    <row r="361" spans="37:37" x14ac:dyDescent="0.35">
      <c r="AK361" s="4"/>
    </row>
    <row r="362" spans="37:37" x14ac:dyDescent="0.35">
      <c r="AK362" s="4"/>
    </row>
    <row r="363" spans="37:37" x14ac:dyDescent="0.35">
      <c r="AK363" s="4"/>
    </row>
    <row r="364" spans="37:37" x14ac:dyDescent="0.35">
      <c r="AK364" s="4"/>
    </row>
    <row r="365" spans="37:37" x14ac:dyDescent="0.35">
      <c r="AK365" s="4"/>
    </row>
    <row r="366" spans="37:37" x14ac:dyDescent="0.35">
      <c r="AK366" s="4"/>
    </row>
    <row r="367" spans="37:37" x14ac:dyDescent="0.35">
      <c r="AK367" s="4"/>
    </row>
    <row r="368" spans="37:37" x14ac:dyDescent="0.35">
      <c r="AK368" s="4"/>
    </row>
    <row r="369" spans="37:37" x14ac:dyDescent="0.35">
      <c r="AK369" s="4"/>
    </row>
    <row r="370" spans="37:37" x14ac:dyDescent="0.35">
      <c r="AK370" s="4"/>
    </row>
    <row r="371" spans="37:37" x14ac:dyDescent="0.35">
      <c r="AK371" s="4"/>
    </row>
    <row r="372" spans="37:37" x14ac:dyDescent="0.35">
      <c r="AK372" s="4"/>
    </row>
    <row r="373" spans="37:37" x14ac:dyDescent="0.35">
      <c r="AK373" s="4"/>
    </row>
    <row r="374" spans="37:37" x14ac:dyDescent="0.35">
      <c r="AK374" s="4"/>
    </row>
    <row r="375" spans="37:37" x14ac:dyDescent="0.35">
      <c r="AK375" s="4"/>
    </row>
    <row r="376" spans="37:37" x14ac:dyDescent="0.35">
      <c r="AK376" s="4"/>
    </row>
    <row r="377" spans="37:37" x14ac:dyDescent="0.35">
      <c r="AK377" s="4"/>
    </row>
    <row r="378" spans="37:37" x14ac:dyDescent="0.35">
      <c r="AK378" s="4"/>
    </row>
    <row r="379" spans="37:37" x14ac:dyDescent="0.35">
      <c r="AK379" s="4"/>
    </row>
    <row r="380" spans="37:37" x14ac:dyDescent="0.35">
      <c r="AK380" s="4"/>
    </row>
    <row r="381" spans="37:37" x14ac:dyDescent="0.35">
      <c r="AK381" s="4"/>
    </row>
    <row r="382" spans="37:37" x14ac:dyDescent="0.35">
      <c r="AK382" s="4"/>
    </row>
    <row r="383" spans="37:37" x14ac:dyDescent="0.35">
      <c r="AK383" s="4"/>
    </row>
    <row r="384" spans="37:37" x14ac:dyDescent="0.35">
      <c r="AK384" s="4"/>
    </row>
    <row r="385" spans="37:37" x14ac:dyDescent="0.35">
      <c r="AK385" s="4"/>
    </row>
    <row r="386" spans="37:37" x14ac:dyDescent="0.35">
      <c r="AK386" s="4"/>
    </row>
    <row r="387" spans="37:37" x14ac:dyDescent="0.35">
      <c r="AK387" s="4"/>
    </row>
    <row r="388" spans="37:37" x14ac:dyDescent="0.35">
      <c r="AK388" s="4"/>
    </row>
    <row r="389" spans="37:37" x14ac:dyDescent="0.35">
      <c r="AK389" s="4"/>
    </row>
    <row r="390" spans="37:37" x14ac:dyDescent="0.35">
      <c r="AK390" s="4"/>
    </row>
    <row r="391" spans="37:37" x14ac:dyDescent="0.35">
      <c r="AK391" s="4"/>
    </row>
    <row r="392" spans="37:37" x14ac:dyDescent="0.35">
      <c r="AK392" s="4"/>
    </row>
    <row r="393" spans="37:37" x14ac:dyDescent="0.35">
      <c r="AK393" s="4"/>
    </row>
    <row r="394" spans="37:37" x14ac:dyDescent="0.35">
      <c r="AK394" s="4"/>
    </row>
    <row r="395" spans="37:37" x14ac:dyDescent="0.35">
      <c r="AK395" s="4"/>
    </row>
    <row r="396" spans="37:37" x14ac:dyDescent="0.35">
      <c r="AK396" s="4"/>
    </row>
    <row r="397" spans="37:37" x14ac:dyDescent="0.35">
      <c r="AK397" s="4"/>
    </row>
    <row r="398" spans="37:37" x14ac:dyDescent="0.35">
      <c r="AK398" s="4"/>
    </row>
    <row r="399" spans="37:37" x14ac:dyDescent="0.35">
      <c r="AK399" s="4"/>
    </row>
    <row r="400" spans="37:37" x14ac:dyDescent="0.35">
      <c r="AK400" s="4"/>
    </row>
    <row r="401" spans="37:37" x14ac:dyDescent="0.35">
      <c r="AK401" s="4"/>
    </row>
    <row r="402" spans="37:37" x14ac:dyDescent="0.35">
      <c r="AK402" s="4"/>
    </row>
    <row r="403" spans="37:37" x14ac:dyDescent="0.35">
      <c r="AK403" s="4"/>
    </row>
    <row r="404" spans="37:37" x14ac:dyDescent="0.35">
      <c r="AK404" s="4"/>
    </row>
    <row r="405" spans="37:37" x14ac:dyDescent="0.35">
      <c r="AK405" s="4"/>
    </row>
    <row r="406" spans="37:37" x14ac:dyDescent="0.35">
      <c r="AK406" s="4"/>
    </row>
    <row r="407" spans="37:37" x14ac:dyDescent="0.35">
      <c r="AK407" s="4"/>
    </row>
    <row r="408" spans="37:37" x14ac:dyDescent="0.35">
      <c r="AK408" s="4"/>
    </row>
    <row r="409" spans="37:37" x14ac:dyDescent="0.35">
      <c r="AK409" s="4"/>
    </row>
    <row r="410" spans="37:37" x14ac:dyDescent="0.35">
      <c r="AK410" s="4"/>
    </row>
    <row r="411" spans="37:37" x14ac:dyDescent="0.35">
      <c r="AK411" s="4"/>
    </row>
    <row r="412" spans="37:37" x14ac:dyDescent="0.35">
      <c r="AK412" s="4"/>
    </row>
    <row r="413" spans="37:37" x14ac:dyDescent="0.35">
      <c r="AK413" s="4"/>
    </row>
    <row r="414" spans="37:37" x14ac:dyDescent="0.35">
      <c r="AK414" s="4"/>
    </row>
    <row r="415" spans="37:37" x14ac:dyDescent="0.35">
      <c r="AK415" s="4"/>
    </row>
    <row r="416" spans="37:37" x14ac:dyDescent="0.35">
      <c r="AK416" s="4"/>
    </row>
    <row r="417" spans="37:37" x14ac:dyDescent="0.35">
      <c r="AK417" s="4"/>
    </row>
    <row r="418" spans="37:37" x14ac:dyDescent="0.35">
      <c r="AK418" s="4"/>
    </row>
    <row r="419" spans="37:37" x14ac:dyDescent="0.35">
      <c r="AK419" s="4"/>
    </row>
    <row r="420" spans="37:37" x14ac:dyDescent="0.35">
      <c r="AK420" s="4"/>
    </row>
    <row r="421" spans="37:37" x14ac:dyDescent="0.35">
      <c r="AK421" s="4"/>
    </row>
    <row r="422" spans="37:37" x14ac:dyDescent="0.35">
      <c r="AK422" s="4"/>
    </row>
    <row r="423" spans="37:37" x14ac:dyDescent="0.35">
      <c r="AK423" s="4"/>
    </row>
    <row r="424" spans="37:37" x14ac:dyDescent="0.35">
      <c r="AK424" s="4"/>
    </row>
    <row r="425" spans="37:37" x14ac:dyDescent="0.35">
      <c r="AK425" s="4"/>
    </row>
    <row r="426" spans="37:37" x14ac:dyDescent="0.35">
      <c r="AK426" s="4"/>
    </row>
    <row r="427" spans="37:37" x14ac:dyDescent="0.35">
      <c r="AK427" s="4"/>
    </row>
    <row r="428" spans="37:37" x14ac:dyDescent="0.35">
      <c r="AK428" s="4"/>
    </row>
    <row r="429" spans="37:37" x14ac:dyDescent="0.35">
      <c r="AK429" s="4"/>
    </row>
    <row r="430" spans="37:37" x14ac:dyDescent="0.35">
      <c r="AK430" s="4"/>
    </row>
    <row r="431" spans="37:37" x14ac:dyDescent="0.35">
      <c r="AK431" s="4"/>
    </row>
    <row r="432" spans="37:37" x14ac:dyDescent="0.35">
      <c r="AK432" s="4"/>
    </row>
    <row r="433" spans="37:37" x14ac:dyDescent="0.35">
      <c r="AK433" s="4"/>
    </row>
    <row r="434" spans="37:37" x14ac:dyDescent="0.35">
      <c r="AK434" s="4"/>
    </row>
    <row r="435" spans="37:37" x14ac:dyDescent="0.35">
      <c r="AK435" s="4"/>
    </row>
    <row r="436" spans="37:37" x14ac:dyDescent="0.35">
      <c r="AK436" s="4"/>
    </row>
    <row r="437" spans="37:37" x14ac:dyDescent="0.35">
      <c r="AK437" s="4"/>
    </row>
    <row r="438" spans="37:37" x14ac:dyDescent="0.35">
      <c r="AK438" s="4"/>
    </row>
    <row r="439" spans="37:37" x14ac:dyDescent="0.35">
      <c r="AK439" s="4"/>
    </row>
    <row r="440" spans="37:37" x14ac:dyDescent="0.35">
      <c r="AK440" s="4"/>
    </row>
    <row r="441" spans="37:37" x14ac:dyDescent="0.35">
      <c r="AK441" s="4"/>
    </row>
    <row r="442" spans="37:37" x14ac:dyDescent="0.35">
      <c r="AK442" s="4"/>
    </row>
    <row r="443" spans="37:37" x14ac:dyDescent="0.35">
      <c r="AK443" s="4"/>
    </row>
    <row r="444" spans="37:37" x14ac:dyDescent="0.35">
      <c r="AK444" s="4"/>
    </row>
    <row r="445" spans="37:37" x14ac:dyDescent="0.35">
      <c r="AK445" s="4"/>
    </row>
    <row r="446" spans="37:37" x14ac:dyDescent="0.35">
      <c r="AK446" s="4"/>
    </row>
    <row r="447" spans="37:37" x14ac:dyDescent="0.35">
      <c r="AK447" s="4"/>
    </row>
    <row r="448" spans="37:37" x14ac:dyDescent="0.35">
      <c r="AK448" s="4"/>
    </row>
    <row r="449" spans="37:37" x14ac:dyDescent="0.35">
      <c r="AK449" s="4"/>
    </row>
    <row r="450" spans="37:37" x14ac:dyDescent="0.35">
      <c r="AK450" s="4"/>
    </row>
    <row r="451" spans="37:37" x14ac:dyDescent="0.35">
      <c r="AK451" s="4"/>
    </row>
    <row r="452" spans="37:37" x14ac:dyDescent="0.35">
      <c r="AK452" s="4"/>
    </row>
    <row r="453" spans="37:37" x14ac:dyDescent="0.35">
      <c r="AK453" s="4"/>
    </row>
    <row r="454" spans="37:37" x14ac:dyDescent="0.35">
      <c r="AK454" s="4"/>
    </row>
    <row r="455" spans="37:37" x14ac:dyDescent="0.35">
      <c r="AK455" s="4"/>
    </row>
    <row r="456" spans="37:37" x14ac:dyDescent="0.35">
      <c r="AK456" s="4"/>
    </row>
    <row r="457" spans="37:37" x14ac:dyDescent="0.35">
      <c r="AK457" s="4"/>
    </row>
    <row r="458" spans="37:37" x14ac:dyDescent="0.35">
      <c r="AK458" s="4"/>
    </row>
    <row r="459" spans="37:37" x14ac:dyDescent="0.35">
      <c r="AK459" s="4"/>
    </row>
    <row r="460" spans="37:37" x14ac:dyDescent="0.35">
      <c r="AK460" s="4"/>
    </row>
    <row r="461" spans="37:37" x14ac:dyDescent="0.35">
      <c r="AK461" s="4"/>
    </row>
    <row r="462" spans="37:37" x14ac:dyDescent="0.35">
      <c r="AK462" s="4"/>
    </row>
    <row r="463" spans="37:37" x14ac:dyDescent="0.35">
      <c r="AK463" s="4"/>
    </row>
    <row r="464" spans="37:37" x14ac:dyDescent="0.35">
      <c r="AK464" s="4"/>
    </row>
    <row r="465" spans="37:37" x14ac:dyDescent="0.35">
      <c r="AK465" s="4"/>
    </row>
    <row r="466" spans="37:37" x14ac:dyDescent="0.35">
      <c r="AK466" s="4"/>
    </row>
    <row r="467" spans="37:37" x14ac:dyDescent="0.35">
      <c r="AK467" s="4"/>
    </row>
    <row r="468" spans="37:37" x14ac:dyDescent="0.35">
      <c r="AK468" s="4"/>
    </row>
    <row r="469" spans="37:37" x14ac:dyDescent="0.35">
      <c r="AK469" s="4"/>
    </row>
    <row r="470" spans="37:37" x14ac:dyDescent="0.35">
      <c r="AK470" s="4"/>
    </row>
    <row r="471" spans="37:37" x14ac:dyDescent="0.35">
      <c r="AK471" s="4"/>
    </row>
    <row r="472" spans="37:37" x14ac:dyDescent="0.35">
      <c r="AK472" s="4"/>
    </row>
    <row r="473" spans="37:37" x14ac:dyDescent="0.35">
      <c r="AK473" s="4"/>
    </row>
    <row r="474" spans="37:37" x14ac:dyDescent="0.35">
      <c r="AK474" s="4"/>
    </row>
    <row r="475" spans="37:37" x14ac:dyDescent="0.35">
      <c r="AK475" s="4"/>
    </row>
    <row r="476" spans="37:37" x14ac:dyDescent="0.35">
      <c r="AK476" s="4"/>
    </row>
    <row r="477" spans="37:37" x14ac:dyDescent="0.35">
      <c r="AK477" s="4"/>
    </row>
    <row r="478" spans="37:37" x14ac:dyDescent="0.35">
      <c r="AK478" s="4"/>
    </row>
    <row r="479" spans="37:37" x14ac:dyDescent="0.35">
      <c r="AK479" s="4"/>
    </row>
    <row r="480" spans="37:37" x14ac:dyDescent="0.35">
      <c r="AK480" s="4"/>
    </row>
    <row r="481" spans="37:37" x14ac:dyDescent="0.35">
      <c r="AK481" s="4"/>
    </row>
    <row r="482" spans="37:37" x14ac:dyDescent="0.35">
      <c r="AK482" s="4"/>
    </row>
    <row r="483" spans="37:37" x14ac:dyDescent="0.35">
      <c r="AK483" s="4"/>
    </row>
    <row r="484" spans="37:37" x14ac:dyDescent="0.35">
      <c r="AK484" s="4"/>
    </row>
    <row r="485" spans="37:37" x14ac:dyDescent="0.35">
      <c r="AK485" s="4"/>
    </row>
    <row r="486" spans="37:37" x14ac:dyDescent="0.35">
      <c r="AK486" s="4"/>
    </row>
    <row r="487" spans="37:37" x14ac:dyDescent="0.35">
      <c r="AK487" s="4"/>
    </row>
    <row r="488" spans="37:37" x14ac:dyDescent="0.35">
      <c r="AK488" s="4"/>
    </row>
    <row r="489" spans="37:37" x14ac:dyDescent="0.35">
      <c r="AK489" s="4"/>
    </row>
    <row r="490" spans="37:37" x14ac:dyDescent="0.35">
      <c r="AK490" s="4"/>
    </row>
    <row r="491" spans="37:37" x14ac:dyDescent="0.35">
      <c r="AK491" s="4"/>
    </row>
    <row r="492" spans="37:37" x14ac:dyDescent="0.35">
      <c r="AK492" s="4"/>
    </row>
    <row r="493" spans="37:37" x14ac:dyDescent="0.35">
      <c r="AK493" s="4"/>
    </row>
    <row r="494" spans="37:37" x14ac:dyDescent="0.35">
      <c r="AK494" s="4"/>
    </row>
    <row r="495" spans="37:37" x14ac:dyDescent="0.35">
      <c r="AK495" s="4"/>
    </row>
    <row r="496" spans="37:37" x14ac:dyDescent="0.35">
      <c r="AK496" s="4"/>
    </row>
    <row r="497" spans="37:37" x14ac:dyDescent="0.35">
      <c r="AK497" s="4"/>
    </row>
    <row r="498" spans="37:37" x14ac:dyDescent="0.35">
      <c r="AK498" s="4"/>
    </row>
    <row r="499" spans="37:37" x14ac:dyDescent="0.35">
      <c r="AK499" s="4"/>
    </row>
    <row r="500" spans="37:37" x14ac:dyDescent="0.35">
      <c r="AK500" s="4"/>
    </row>
    <row r="501" spans="37:37" x14ac:dyDescent="0.35">
      <c r="AK501" s="4"/>
    </row>
    <row r="502" spans="37:37" x14ac:dyDescent="0.35">
      <c r="AK502" s="4"/>
    </row>
    <row r="503" spans="37:37" x14ac:dyDescent="0.35">
      <c r="AK503" s="4"/>
    </row>
    <row r="504" spans="37:37" x14ac:dyDescent="0.35">
      <c r="AK504" s="4"/>
    </row>
  </sheetData>
  <mergeCells count="497">
    <mergeCell ref="AK330:AK331"/>
    <mergeCell ref="Y335:Z335"/>
    <mergeCell ref="AA335:AB335"/>
    <mergeCell ref="AC335:AF335"/>
    <mergeCell ref="AK332:AK333"/>
    <mergeCell ref="B333:C333"/>
    <mergeCell ref="D333:E333"/>
    <mergeCell ref="S334:T335"/>
    <mergeCell ref="U334:W334"/>
    <mergeCell ref="Y334:Z334"/>
    <mergeCell ref="AA334:AB334"/>
    <mergeCell ref="AC334:AF334"/>
    <mergeCell ref="AK334:AK335"/>
    <mergeCell ref="U335:W335"/>
    <mergeCell ref="S332:T333"/>
    <mergeCell ref="U332:W333"/>
    <mergeCell ref="X332:X333"/>
    <mergeCell ref="Y332:Z333"/>
    <mergeCell ref="AA332:AB333"/>
    <mergeCell ref="AC332:AF333"/>
    <mergeCell ref="AC330:AF331"/>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B144:AC144"/>
    <mergeCell ref="W145:AA145"/>
    <mergeCell ref="AB145:AC145"/>
    <mergeCell ref="M138:M139"/>
    <mergeCell ref="O138:O139"/>
    <mergeCell ref="Q138:Q139"/>
    <mergeCell ref="S138:S139"/>
    <mergeCell ref="U138:U139"/>
    <mergeCell ref="W138:W139"/>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90:AC91"/>
    <mergeCell ref="AC79:AC80"/>
    <mergeCell ref="B85:AC85"/>
    <mergeCell ref="C90:C91"/>
    <mergeCell ref="E90:E91"/>
    <mergeCell ref="O90:O91"/>
    <mergeCell ref="Q90:Q91"/>
    <mergeCell ref="Q79:Q80"/>
    <mergeCell ref="S79:S80"/>
    <mergeCell ref="U79:U80"/>
    <mergeCell ref="I90:I91"/>
    <mergeCell ref="K90:K91"/>
    <mergeCell ref="M90:M91"/>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AE25:AE26"/>
    <mergeCell ref="U19:AE19"/>
    <mergeCell ref="C25:C26"/>
    <mergeCell ref="E25:E26"/>
    <mergeCell ref="G25:G26"/>
    <mergeCell ref="I25:I26"/>
    <mergeCell ref="K25:K26"/>
    <mergeCell ref="M25:M26"/>
    <mergeCell ref="O25:O26"/>
    <mergeCell ref="Q25:Q26"/>
    <mergeCell ref="S25:S26"/>
    <mergeCell ref="V14:V15"/>
    <mergeCell ref="X14:X15"/>
    <mergeCell ref="Z14:Z15"/>
    <mergeCell ref="AB14:AB15"/>
    <mergeCell ref="AD14:AD15"/>
    <mergeCell ref="U25:U26"/>
    <mergeCell ref="W25:W26"/>
    <mergeCell ref="Y25:Y26"/>
    <mergeCell ref="AA25:AA26"/>
    <mergeCell ref="AC25:AC26"/>
    <mergeCell ref="M2:R2"/>
    <mergeCell ref="U2:U4"/>
    <mergeCell ref="V2:V3"/>
    <mergeCell ref="W2:AJ3"/>
    <mergeCell ref="D5:I5"/>
    <mergeCell ref="U5:V5"/>
    <mergeCell ref="F7:J7"/>
    <mergeCell ref="AG9:AG10"/>
    <mergeCell ref="AH9:AH10"/>
    <mergeCell ref="AI9:AI10"/>
    <mergeCell ref="AJ9:AJ10"/>
  </mergeCells>
  <conditionalFormatting sqref="A42:B42">
    <cfRule type="cellIs" dxfId="1634" priority="327" operator="equal">
      <formula>"completedw"</formula>
    </cfRule>
    <cfRule type="cellIs" dxfId="1633" priority="328" operator="equal">
      <formula>"HOLD"</formula>
    </cfRule>
    <cfRule type="cellIs" dxfId="1632" priority="329" operator="equal">
      <formula>"ROW"</formula>
    </cfRule>
  </conditionalFormatting>
  <conditionalFormatting sqref="A53:B53">
    <cfRule type="cellIs" dxfId="1631" priority="325" operator="equal">
      <formula>"HOLD"</formula>
    </cfRule>
    <cfRule type="cellIs" dxfId="1630" priority="324" operator="equal">
      <formula>"completedw"</formula>
    </cfRule>
    <cfRule type="cellIs" dxfId="1629" priority="326" operator="equal">
      <formula>"ROW"</formula>
    </cfRule>
  </conditionalFormatting>
  <conditionalFormatting sqref="A63:B63">
    <cfRule type="cellIs" dxfId="1628" priority="321" operator="equal">
      <formula>"completedw"</formula>
    </cfRule>
    <cfRule type="cellIs" dxfId="1627" priority="322" operator="equal">
      <formula>"HOLD"</formula>
    </cfRule>
    <cfRule type="cellIs" dxfId="1626" priority="323" operator="equal">
      <formula>"ROW"</formula>
    </cfRule>
  </conditionalFormatting>
  <conditionalFormatting sqref="A68:B70">
    <cfRule type="cellIs" dxfId="1625" priority="1409" operator="equal">
      <formula>"ROW"</formula>
    </cfRule>
    <cfRule type="cellIs" dxfId="1624" priority="1408" operator="equal">
      <formula>"HOLD"</formula>
    </cfRule>
    <cfRule type="cellIs" dxfId="1623" priority="1407" operator="equal">
      <formula>"completedw"</formula>
    </cfRule>
  </conditionalFormatting>
  <conditionalFormatting sqref="A74:B74">
    <cfRule type="cellIs" dxfId="1622" priority="318" operator="equal">
      <formula>"completedw"</formula>
    </cfRule>
    <cfRule type="cellIs" dxfId="1621" priority="320" operator="equal">
      <formula>"ROW"</formula>
    </cfRule>
    <cfRule type="cellIs" dxfId="1620" priority="319" operator="equal">
      <formula>"HOLD"</formula>
    </cfRule>
  </conditionalFormatting>
  <conditionalFormatting sqref="A79:B81">
    <cfRule type="cellIs" dxfId="1619" priority="1403" operator="equal">
      <formula>"HOLD"</formula>
    </cfRule>
    <cfRule type="cellIs" dxfId="1618" priority="1404" operator="equal">
      <formula>"ROW"</formula>
    </cfRule>
    <cfRule type="cellIs" dxfId="1617" priority="1402" operator="equal">
      <formula>"completedw"</formula>
    </cfRule>
  </conditionalFormatting>
  <conditionalFormatting sqref="A85:B85">
    <cfRule type="cellIs" dxfId="1616" priority="316" operator="equal">
      <formula>"HOLD"</formula>
    </cfRule>
    <cfRule type="cellIs" dxfId="1615" priority="315" operator="equal">
      <formula>"completedw"</formula>
    </cfRule>
    <cfRule type="cellIs" dxfId="1614" priority="317" operator="equal">
      <formula>"ROW"</formula>
    </cfRule>
  </conditionalFormatting>
  <conditionalFormatting sqref="A90:B92">
    <cfRule type="cellIs" dxfId="1613" priority="1397" operator="equal">
      <formula>"completedw"</formula>
    </cfRule>
    <cfRule type="cellIs" dxfId="1612" priority="1398" operator="equal">
      <formula>"HOLD"</formula>
    </cfRule>
    <cfRule type="cellIs" dxfId="1611" priority="1399" operator="equal">
      <formula>"ROW"</formula>
    </cfRule>
  </conditionalFormatting>
  <conditionalFormatting sqref="A96:B96">
    <cfRule type="cellIs" dxfId="1610" priority="313" operator="equal">
      <formula>"HOLD"</formula>
    </cfRule>
    <cfRule type="cellIs" dxfId="1609" priority="312" operator="equal">
      <formula>"completedw"</formula>
    </cfRule>
    <cfRule type="cellIs" dxfId="1608" priority="314" operator="equal">
      <formula>"ROW"</formula>
    </cfRule>
  </conditionalFormatting>
  <conditionalFormatting sqref="A108:B108">
    <cfRule type="cellIs" dxfId="1607" priority="309" operator="equal">
      <formula>"completedw"</formula>
    </cfRule>
    <cfRule type="cellIs" dxfId="1606" priority="310" operator="equal">
      <formula>"HOLD"</formula>
    </cfRule>
    <cfRule type="cellIs" dxfId="1605" priority="311" operator="equal">
      <formula>"ROW"</formula>
    </cfRule>
  </conditionalFormatting>
  <conditionalFormatting sqref="A120:B120">
    <cfRule type="cellIs" dxfId="1604" priority="305" operator="equal">
      <formula>"ROW"</formula>
    </cfRule>
    <cfRule type="cellIs" dxfId="1603" priority="304" operator="equal">
      <formula>"HOLD"</formula>
    </cfRule>
    <cfRule type="cellIs" dxfId="1602" priority="303" operator="equal">
      <formula>"completedw"</formula>
    </cfRule>
  </conditionalFormatting>
  <conditionalFormatting sqref="A132:B132">
    <cfRule type="cellIs" dxfId="1601" priority="301" operator="equal">
      <formula>"HOLD"</formula>
    </cfRule>
    <cfRule type="cellIs" dxfId="1600" priority="302" operator="equal">
      <formula>"ROW"</formula>
    </cfRule>
    <cfRule type="cellIs" dxfId="1599" priority="300" operator="equal">
      <formula>"completedw"</formula>
    </cfRule>
  </conditionalFormatting>
  <conditionalFormatting sqref="A144:B144">
    <cfRule type="cellIs" dxfId="1598" priority="273" operator="equal">
      <formula>"completedw"</formula>
    </cfRule>
    <cfRule type="cellIs" dxfId="1597" priority="275" operator="equal">
      <formula>"ROW"</formula>
    </cfRule>
    <cfRule type="cellIs" dxfId="1596" priority="274" operator="equal">
      <formula>"HOLD"</formula>
    </cfRule>
  </conditionalFormatting>
  <conditionalFormatting sqref="A156:B157">
    <cfRule type="cellIs" dxfId="1595" priority="272" operator="equal">
      <formula>"ROW"</formula>
    </cfRule>
    <cfRule type="cellIs" dxfId="1594" priority="271" operator="equal">
      <formula>"HOLD"</formula>
    </cfRule>
    <cfRule type="cellIs" dxfId="1593" priority="270" operator="equal">
      <formula>"completedw"</formula>
    </cfRule>
  </conditionalFormatting>
  <conditionalFormatting sqref="A167:B167">
    <cfRule type="cellIs" dxfId="1592" priority="298" operator="equal">
      <formula>"HOLD"</formula>
    </cfRule>
    <cfRule type="cellIs" dxfId="1591" priority="297" operator="equal">
      <formula>"completedw"</formula>
    </cfRule>
    <cfRule type="cellIs" dxfId="1590" priority="299" operator="equal">
      <formula>"ROW"</formula>
    </cfRule>
  </conditionalFormatting>
  <conditionalFormatting sqref="A178:B178">
    <cfRule type="cellIs" dxfId="1589" priority="294" operator="equal">
      <formula>"completedw"</formula>
    </cfRule>
    <cfRule type="cellIs" dxfId="1588" priority="295" operator="equal">
      <formula>"HOLD"</formula>
    </cfRule>
    <cfRule type="cellIs" dxfId="1587" priority="296" operator="equal">
      <formula>"ROW"</formula>
    </cfRule>
  </conditionalFormatting>
  <conditionalFormatting sqref="A189:B189">
    <cfRule type="cellIs" dxfId="1586" priority="291" operator="equal">
      <formula>"completedw"</formula>
    </cfRule>
    <cfRule type="cellIs" dxfId="1585" priority="292" operator="equal">
      <formula>"HOLD"</formula>
    </cfRule>
    <cfRule type="cellIs" dxfId="1584" priority="293" operator="equal">
      <formula>"ROW"</formula>
    </cfRule>
  </conditionalFormatting>
  <conditionalFormatting sqref="A200:B200">
    <cfRule type="cellIs" dxfId="1583" priority="269" operator="equal">
      <formula>"ROW"</formula>
    </cfRule>
    <cfRule type="cellIs" dxfId="1582" priority="268" operator="equal">
      <formula>"HOLD"</formula>
    </cfRule>
    <cfRule type="cellIs" dxfId="1581" priority="267" operator="equal">
      <formula>"completedw"</formula>
    </cfRule>
  </conditionalFormatting>
  <conditionalFormatting sqref="A243:B243">
    <cfRule type="cellIs" dxfId="1580" priority="338" operator="equal">
      <formula>"ROW"</formula>
    </cfRule>
    <cfRule type="cellIs" dxfId="1579" priority="337" operator="equal">
      <formula>"HOLD"</formula>
    </cfRule>
    <cfRule type="cellIs" dxfId="1578" priority="336" operator="equal">
      <formula>"completedw"</formula>
    </cfRule>
  </conditionalFormatting>
  <conditionalFormatting sqref="A253:B253">
    <cfRule type="cellIs" dxfId="1577" priority="335" operator="equal">
      <formula>"ROW"</formula>
    </cfRule>
    <cfRule type="cellIs" dxfId="1576" priority="334" operator="equal">
      <formula>"HOLD"</formula>
    </cfRule>
    <cfRule type="cellIs" dxfId="1575" priority="333" operator="equal">
      <formula>"completedw"</formula>
    </cfRule>
  </conditionalFormatting>
  <conditionalFormatting sqref="A259:B261">
    <cfRule type="cellIs" dxfId="1574" priority="129" operator="equal">
      <formula>"completedw"</formula>
    </cfRule>
    <cfRule type="cellIs" dxfId="1573" priority="131" operator="equal">
      <formula>"ROW"</formula>
    </cfRule>
    <cfRule type="cellIs" dxfId="1572" priority="130" operator="equal">
      <formula>"HOLD"</formula>
    </cfRule>
  </conditionalFormatting>
  <conditionalFormatting sqref="A263:B263">
    <cfRule type="cellIs" dxfId="1571" priority="331" operator="equal">
      <formula>"HOLD"</formula>
    </cfRule>
    <cfRule type="cellIs" dxfId="1570" priority="330" operator="equal">
      <formula>"completedw"</formula>
    </cfRule>
    <cfRule type="cellIs" dxfId="1569" priority="332" operator="equal">
      <formula>"ROW"</formula>
    </cfRule>
  </conditionalFormatting>
  <conditionalFormatting sqref="A273:B273">
    <cfRule type="cellIs" dxfId="1568" priority="290" operator="equal">
      <formula>"ROW"</formula>
    </cfRule>
    <cfRule type="cellIs" dxfId="1567" priority="289" operator="equal">
      <formula>"HOLD"</formula>
    </cfRule>
    <cfRule type="cellIs" dxfId="1566" priority="288" operator="equal">
      <formula>"completedw"</formula>
    </cfRule>
  </conditionalFormatting>
  <conditionalFormatting sqref="A278:B280">
    <cfRule type="cellIs" dxfId="1565" priority="1330" operator="equal">
      <formula>"completedw"</formula>
    </cfRule>
    <cfRule type="cellIs" dxfId="1564" priority="1331" operator="equal">
      <formula>"HOLD"</formula>
    </cfRule>
    <cfRule type="cellIs" dxfId="1563" priority="1332" operator="equal">
      <formula>"ROW"</formula>
    </cfRule>
  </conditionalFormatting>
  <conditionalFormatting sqref="A284:B284">
    <cfRule type="cellIs" dxfId="1562" priority="287" operator="equal">
      <formula>"ROW"</formula>
    </cfRule>
    <cfRule type="cellIs" dxfId="1561" priority="286" operator="equal">
      <formula>"HOLD"</formula>
    </cfRule>
    <cfRule type="cellIs" dxfId="1560" priority="285" operator="equal">
      <formula>"completedw"</formula>
    </cfRule>
  </conditionalFormatting>
  <conditionalFormatting sqref="A289:B291">
    <cfRule type="cellIs" dxfId="1559" priority="1323" operator="equal">
      <formula>"completedw"</formula>
    </cfRule>
    <cfRule type="cellIs" dxfId="1558" priority="1324" operator="equal">
      <formula>"HOLD"</formula>
    </cfRule>
    <cfRule type="cellIs" dxfId="1557" priority="1325" operator="equal">
      <formula>"ROW"</formula>
    </cfRule>
  </conditionalFormatting>
  <conditionalFormatting sqref="A295:B295">
    <cfRule type="cellIs" dxfId="1556" priority="284" operator="equal">
      <formula>"ROW"</formula>
    </cfRule>
    <cfRule type="cellIs" dxfId="1555" priority="282" operator="equal">
      <formula>"completedw"</formula>
    </cfRule>
    <cfRule type="cellIs" dxfId="1554" priority="283" operator="equal">
      <formula>"HOLD"</formula>
    </cfRule>
  </conditionalFormatting>
  <conditionalFormatting sqref="A300:B302">
    <cfRule type="cellIs" dxfId="1553" priority="769" operator="equal">
      <formula>"HOLD"</formula>
    </cfRule>
    <cfRule type="cellIs" dxfId="1552" priority="770" operator="equal">
      <formula>"ROW"</formula>
    </cfRule>
    <cfRule type="cellIs" dxfId="1551" priority="768" operator="equal">
      <formula>"completedw"</formula>
    </cfRule>
  </conditionalFormatting>
  <conditionalFormatting sqref="A306:B306">
    <cfRule type="cellIs" dxfId="1550" priority="280" operator="equal">
      <formula>"HOLD"</formula>
    </cfRule>
    <cfRule type="cellIs" dxfId="1549" priority="281" operator="equal">
      <formula>"ROW"</formula>
    </cfRule>
    <cfRule type="cellIs" dxfId="1548" priority="279" operator="equal">
      <formula>"completedw"</formula>
    </cfRule>
  </conditionalFormatting>
  <conditionalFormatting sqref="A311:B313">
    <cfRule type="cellIs" dxfId="1547" priority="683" operator="equal">
      <formula>"ROW"</formula>
    </cfRule>
    <cfRule type="cellIs" dxfId="1546" priority="681" operator="equal">
      <formula>"completedw"</formula>
    </cfRule>
    <cfRule type="cellIs" dxfId="1545" priority="682" operator="equal">
      <formula>"HOLD"</formula>
    </cfRule>
  </conditionalFormatting>
  <conditionalFormatting sqref="A315:B315">
    <cfRule type="cellIs" dxfId="1544" priority="251" operator="equal">
      <formula>"completedw"</formula>
    </cfRule>
    <cfRule type="cellIs" dxfId="1543" priority="253" operator="equal">
      <formula>"ROW"</formula>
    </cfRule>
    <cfRule type="cellIs" dxfId="1542" priority="252" operator="equal">
      <formula>"HOLD"</formula>
    </cfRule>
  </conditionalFormatting>
  <conditionalFormatting sqref="A61:C62">
    <cfRule type="cellIs" dxfId="1541" priority="477" operator="equal">
      <formula>"completedw"</formula>
    </cfRule>
    <cfRule type="cellIs" dxfId="1540" priority="478" operator="equal">
      <formula>"HOLD"</formula>
    </cfRule>
    <cfRule type="cellIs" dxfId="1539" priority="479" operator="equal">
      <formula>"ROW"</formula>
    </cfRule>
  </conditionalFormatting>
  <conditionalFormatting sqref="A106:C107">
    <cfRule type="cellIs" dxfId="1538" priority="793" operator="equal">
      <formula>"completedw"</formula>
    </cfRule>
    <cfRule type="cellIs" dxfId="1537" priority="795" operator="equal">
      <formula>"ROW"</formula>
    </cfRule>
    <cfRule type="cellIs" dxfId="1536" priority="794" operator="equal">
      <formula>"HOLD"</formula>
    </cfRule>
  </conditionalFormatting>
  <conditionalFormatting sqref="A267:C268">
    <cfRule type="cellIs" dxfId="1535" priority="1011" operator="equal">
      <formula>"ROW"</formula>
    </cfRule>
    <cfRule type="cellIs" dxfId="1534" priority="1010" operator="equal">
      <formula>"HOLD"</formula>
    </cfRule>
    <cfRule type="cellIs" dxfId="1533" priority="1009" operator="equal">
      <formula>"completedw"</formula>
    </cfRule>
  </conditionalFormatting>
  <conditionalFormatting sqref="A187:E187">
    <cfRule type="cellIs" dxfId="1532" priority="361" operator="equal">
      <formula>"HOLD"</formula>
    </cfRule>
    <cfRule type="cellIs" dxfId="1531" priority="362" operator="equal">
      <formula>"ROW"</formula>
    </cfRule>
    <cfRule type="cellIs" dxfId="1530" priority="360" operator="equal">
      <formula>"completedw"</formula>
    </cfRule>
  </conditionalFormatting>
  <conditionalFormatting sqref="A208:E209">
    <cfRule type="cellIs" dxfId="1529" priority="230" operator="equal">
      <formula>"completedw"</formula>
    </cfRule>
    <cfRule type="cellIs" dxfId="1528" priority="231" operator="equal">
      <formula>"HOLD"</formula>
    </cfRule>
    <cfRule type="cellIs" dxfId="1527" priority="232" operator="equal">
      <formula>"ROW"</formula>
    </cfRule>
  </conditionalFormatting>
  <conditionalFormatting sqref="A72:I73">
    <cfRule type="cellIs" dxfId="1526" priority="429" operator="equal">
      <formula>"completedw"</formula>
    </cfRule>
    <cfRule type="cellIs" dxfId="1525" priority="430" operator="equal">
      <formula>"HOLD"</formula>
    </cfRule>
    <cfRule type="cellIs" dxfId="1524" priority="431" operator="equal">
      <formula>"ROW"</formula>
    </cfRule>
  </conditionalFormatting>
  <conditionalFormatting sqref="A118:I119">
    <cfRule type="cellIs" dxfId="1523" priority="217" operator="equal">
      <formula>"ROW"</formula>
    </cfRule>
    <cfRule type="cellIs" dxfId="1522" priority="216" operator="equal">
      <formula>"HOLD"</formula>
    </cfRule>
    <cfRule type="cellIs" dxfId="1521" priority="215" operator="equal">
      <formula>"completedw"</formula>
    </cfRule>
  </conditionalFormatting>
  <conditionalFormatting sqref="A180:L182">
    <cfRule type="cellIs" dxfId="1520" priority="1" operator="equal">
      <formula>"completedw"</formula>
    </cfRule>
    <cfRule type="cellIs" dxfId="1519" priority="2" operator="equal">
      <formula>"HOLD"</formula>
    </cfRule>
    <cfRule type="cellIs" dxfId="1518" priority="3" operator="equal">
      <formula>"ROW"</formula>
    </cfRule>
  </conditionalFormatting>
  <conditionalFormatting sqref="A183:L186">
    <cfRule type="cellIs" dxfId="1517" priority="1292" operator="equal">
      <formula>"ROW"</formula>
    </cfRule>
    <cfRule type="cellIs" dxfId="1516" priority="1290" operator="equal">
      <formula>"completedw"</formula>
    </cfRule>
    <cfRule type="cellIs" dxfId="1515" priority="1291" operator="equal">
      <formula>"HOLD"</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1514" priority="526" operator="equal">
      <formula>"completedw"</formula>
    </cfRule>
    <cfRule type="cellIs" dxfId="1513" priority="528" operator="equal">
      <formula>"ROW"</formula>
    </cfRule>
    <cfRule type="cellIs" dxfId="1512" priority="527" operator="equal">
      <formula>"HOLD"</formula>
    </cfRule>
  </conditionalFormatting>
  <conditionalFormatting sqref="B57">
    <cfRule type="cellIs" dxfId="1511" priority="1410" operator="equal">
      <formula>"wip"</formula>
    </cfRule>
    <cfRule type="cellIs" dxfId="1510" priority="1411" operator="equal">
      <formula>"Completed"</formula>
    </cfRule>
  </conditionalFormatting>
  <conditionalFormatting sqref="B68">
    <cfRule type="cellIs" dxfId="1509" priority="1405" operator="equal">
      <formula>"wip"</formula>
    </cfRule>
    <cfRule type="cellIs" dxfId="1508" priority="1406" operator="equal">
      <formula>"Completed"</formula>
    </cfRule>
  </conditionalFormatting>
  <conditionalFormatting sqref="B79">
    <cfRule type="cellIs" dxfId="1507" priority="1400" operator="equal">
      <formula>"wip"</formula>
    </cfRule>
    <cfRule type="cellIs" dxfId="1506" priority="1401" operator="equal">
      <formula>"Completed"</formula>
    </cfRule>
  </conditionalFormatting>
  <conditionalFormatting sqref="B90">
    <cfRule type="cellIs" dxfId="1505" priority="1395" operator="equal">
      <formula>"wip"</formula>
    </cfRule>
    <cfRule type="cellIs" dxfId="1504" priority="1396" operator="equal">
      <formula>"Completed"</formula>
    </cfRule>
  </conditionalFormatting>
  <conditionalFormatting sqref="B102">
    <cfRule type="cellIs" dxfId="1503" priority="1629" operator="equal">
      <formula>"Completed"</formula>
    </cfRule>
    <cfRule type="cellIs" dxfId="1502" priority="1628" operator="equal">
      <formula>"wip"</formula>
    </cfRule>
  </conditionalFormatting>
  <conditionalFormatting sqref="B114">
    <cfRule type="cellIs" dxfId="1501" priority="1627" operator="equal">
      <formula>"Completed"</formula>
    </cfRule>
    <cfRule type="cellIs" dxfId="1500" priority="1626" operator="equal">
      <formula>"wip"</formula>
    </cfRule>
  </conditionalFormatting>
  <conditionalFormatting sqref="B126">
    <cfRule type="cellIs" dxfId="1499" priority="1625" operator="equal">
      <formula>"Completed"</formula>
    </cfRule>
    <cfRule type="cellIs" dxfId="1498" priority="1624" operator="equal">
      <formula>"wip"</formula>
    </cfRule>
  </conditionalFormatting>
  <conditionalFormatting sqref="B138">
    <cfRule type="cellIs" dxfId="1497" priority="1622" operator="equal">
      <formula>"wip"</formula>
    </cfRule>
    <cfRule type="cellIs" dxfId="1496" priority="1623" operator="equal">
      <formula>"Completed"</formula>
    </cfRule>
  </conditionalFormatting>
  <conditionalFormatting sqref="B150">
    <cfRule type="cellIs" dxfId="1495" priority="1621" operator="equal">
      <formula>"Completed"</formula>
    </cfRule>
    <cfRule type="cellIs" dxfId="1494" priority="1620" operator="equal">
      <formula>"wip"</formula>
    </cfRule>
  </conditionalFormatting>
  <conditionalFormatting sqref="B161">
    <cfRule type="cellIs" dxfId="1493" priority="1619" operator="equal">
      <formula>"Completed"</formula>
    </cfRule>
    <cfRule type="cellIs" dxfId="1492" priority="1618" operator="equal">
      <formula>"wip"</formula>
    </cfRule>
  </conditionalFormatting>
  <conditionalFormatting sqref="B172">
    <cfRule type="cellIs" dxfId="1491" priority="1616" operator="equal">
      <formula>"wip"</formula>
    </cfRule>
    <cfRule type="cellIs" dxfId="1490" priority="1617" operator="equal">
      <formula>"Completed"</formula>
    </cfRule>
  </conditionalFormatting>
  <conditionalFormatting sqref="B183">
    <cfRule type="cellIs" dxfId="1489" priority="1589" operator="equal">
      <formula>"Completed"</formula>
    </cfRule>
    <cfRule type="cellIs" dxfId="1488" priority="1588" operator="equal">
      <formula>"wip"</formula>
    </cfRule>
  </conditionalFormatting>
  <conditionalFormatting sqref="B194">
    <cfRule type="cellIs" dxfId="1487" priority="1558" operator="equal">
      <formula>"wip"</formula>
    </cfRule>
    <cfRule type="cellIs" dxfId="1486" priority="1559" operator="equal">
      <formula>"Completed"</formula>
    </cfRule>
  </conditionalFormatting>
  <conditionalFormatting sqref="B204">
    <cfRule type="cellIs" dxfId="1485" priority="1531" operator="equal">
      <formula>"Completed"</formula>
    </cfRule>
    <cfRule type="cellIs" dxfId="1484" priority="1530" operator="equal">
      <formula>"wip"</formula>
    </cfRule>
  </conditionalFormatting>
  <conditionalFormatting sqref="B215">
    <cfRule type="cellIs" dxfId="1483" priority="1502" operator="equal">
      <formula>"wip"</formula>
    </cfRule>
    <cfRule type="cellIs" dxfId="1482" priority="1503" operator="equal">
      <formula>"Completed"</formula>
    </cfRule>
  </conditionalFormatting>
  <conditionalFormatting sqref="B221">
    <cfRule type="cellIs" dxfId="1481" priority="344" operator="equal">
      <formula>"ROW"</formula>
    </cfRule>
    <cfRule type="cellIs" dxfId="1480" priority="343" operator="equal">
      <formula>"HOLD"</formula>
    </cfRule>
    <cfRule type="cellIs" dxfId="1479" priority="342" operator="equal">
      <formula>"completedw"</formula>
    </cfRule>
  </conditionalFormatting>
  <conditionalFormatting sqref="B226">
    <cfRule type="cellIs" dxfId="1478" priority="1475" operator="equal">
      <formula>"Completed"</formula>
    </cfRule>
    <cfRule type="cellIs" dxfId="1477" priority="1474" operator="equal">
      <formula>"wip"</formula>
    </cfRule>
  </conditionalFormatting>
  <conditionalFormatting sqref="B232">
    <cfRule type="cellIs" dxfId="1476" priority="341" operator="equal">
      <formula>"ROW"</formula>
    </cfRule>
    <cfRule type="cellIs" dxfId="1475" priority="340" operator="equal">
      <formula>"HOLD"</formula>
    </cfRule>
    <cfRule type="cellIs" dxfId="1474" priority="339" operator="equal">
      <formula>"completedw"</formula>
    </cfRule>
  </conditionalFormatting>
  <conditionalFormatting sqref="B237">
    <cfRule type="cellIs" dxfId="1473" priority="1447" operator="equal">
      <formula>"Completed"</formula>
    </cfRule>
    <cfRule type="cellIs" dxfId="1472" priority="1446" operator="equal">
      <formula>"wip"</formula>
    </cfRule>
  </conditionalFormatting>
  <conditionalFormatting sqref="B247">
    <cfRule type="cellIs" dxfId="1471" priority="1419" operator="equal">
      <formula>"Completed"</formula>
    </cfRule>
    <cfRule type="cellIs" dxfId="1470" priority="1418" operator="equal">
      <formula>"wip"</formula>
    </cfRule>
  </conditionalFormatting>
  <conditionalFormatting sqref="B257">
    <cfRule type="cellIs" dxfId="1469" priority="1364" operator="equal">
      <formula>"wip"</formula>
    </cfRule>
    <cfRule type="cellIs" dxfId="1468" priority="1365" operator="equal">
      <formula>"Completed"</formula>
    </cfRule>
  </conditionalFormatting>
  <conditionalFormatting sqref="B267">
    <cfRule type="cellIs" dxfId="1467" priority="1393" operator="equal">
      <formula>"wip"</formula>
    </cfRule>
    <cfRule type="cellIs" dxfId="1466" priority="1394" operator="equal">
      <formula>"Completed"</formula>
    </cfRule>
  </conditionalFormatting>
  <conditionalFormatting sqref="B278">
    <cfRule type="cellIs" dxfId="1465" priority="1329" operator="equal">
      <formula>"Completed"</formula>
    </cfRule>
    <cfRule type="cellIs" dxfId="1464" priority="1328" operator="equal">
      <formula>"wip"</formula>
    </cfRule>
  </conditionalFormatting>
  <conditionalFormatting sqref="B289">
    <cfRule type="cellIs" dxfId="1463" priority="1321" operator="equal">
      <formula>"wip"</formula>
    </cfRule>
    <cfRule type="cellIs" dxfId="1462" priority="1322" operator="equal">
      <formula>"Completed"</formula>
    </cfRule>
  </conditionalFormatting>
  <conditionalFormatting sqref="B300">
    <cfRule type="cellIs" dxfId="1461" priority="766" operator="equal">
      <formula>"wip"</formula>
    </cfRule>
    <cfRule type="cellIs" dxfId="1460" priority="767" operator="equal">
      <formula>"Completed"</formula>
    </cfRule>
  </conditionalFormatting>
  <conditionalFormatting sqref="B311">
    <cfRule type="cellIs" dxfId="1459" priority="680" operator="equal">
      <formula>"Completed"</formula>
    </cfRule>
    <cfRule type="cellIs" dxfId="1458" priority="679" operator="equal">
      <formula>"wip"</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1457" priority="1260" operator="equal">
      <formula>"wip"</formula>
    </cfRule>
    <cfRule type="cellIs" dxfId="1456" priority="1259" operator="equal">
      <formula>"Completed"</formula>
    </cfRule>
  </conditionalFormatting>
  <conditionalFormatting sqref="C25">
    <cfRule type="containsText" dxfId="1455" priority="14" operator="containsText" text="Hold">
      <formula>NOT(ISERROR(SEARCH("Hold",C25)))</formula>
    </cfRule>
  </conditionalFormatting>
  <conditionalFormatting sqref="C36:C37">
    <cfRule type="cellIs" dxfId="1454" priority="584" operator="equal">
      <formula>"completedw"</formula>
    </cfRule>
    <cfRule type="containsText" dxfId="1453" priority="583" operator="containsText" text="Hold">
      <formula>NOT(ISERROR(SEARCH("Hold",C36)))</formula>
    </cfRule>
    <cfRule type="cellIs" dxfId="1452" priority="588" operator="equal">
      <formula>"Completed"</formula>
    </cfRule>
    <cfRule type="cellIs" dxfId="1451" priority="587" operator="equal">
      <formula>"wip"</formula>
    </cfRule>
    <cfRule type="cellIs" dxfId="1450" priority="586" operator="equal">
      <formula>"ROW"</formula>
    </cfRule>
    <cfRule type="cellIs" dxfId="1449" priority="585" operator="equal">
      <formula>"HOLD"</formula>
    </cfRule>
  </conditionalFormatting>
  <conditionalFormatting sqref="C79:C80">
    <cfRule type="cellIs" dxfId="1448" priority="208" operator="equal">
      <formula>"completedw"</formula>
    </cfRule>
    <cfRule type="cellIs" dxfId="1447" priority="209" operator="equal">
      <formula>"HOLD"</formula>
    </cfRule>
    <cfRule type="cellIs" dxfId="1446" priority="212" operator="equal">
      <formula>"Completed"</formula>
    </cfRule>
    <cfRule type="cellIs" dxfId="1445" priority="211" operator="equal">
      <formula>"wip"</formula>
    </cfRule>
    <cfRule type="cellIs" dxfId="1444" priority="210" operator="equal">
      <formula>"ROW"</formula>
    </cfRule>
    <cfRule type="containsText" dxfId="1443" priority="207" operator="containsText" text="Hold">
      <formula>NOT(ISERROR(SEARCH("Hold",C79)))</formula>
    </cfRule>
  </conditionalFormatting>
  <conditionalFormatting sqref="C90:C91">
    <cfRule type="cellIs" dxfId="1442" priority="566" operator="equal">
      <formula>"HOLD"</formula>
    </cfRule>
    <cfRule type="cellIs" dxfId="1441" priority="567" operator="equal">
      <formula>"ROW"</formula>
    </cfRule>
    <cfRule type="cellIs" dxfId="1440" priority="568" operator="equal">
      <formula>"wip"</formula>
    </cfRule>
    <cfRule type="cellIs" dxfId="1439" priority="569" operator="equal">
      <formula>"Completed"</formula>
    </cfRule>
    <cfRule type="cellIs" dxfId="1438" priority="565" operator="equal">
      <formula>"completedw"</formula>
    </cfRule>
    <cfRule type="containsText" dxfId="1437" priority="564" operator="containsText" text="Hold">
      <formula>NOT(ISERROR(SEARCH("Hold",C90)))</formula>
    </cfRule>
  </conditionalFormatting>
  <conditionalFormatting sqref="C102:C103">
    <cfRule type="cellIs" dxfId="1436" priority="206" operator="equal">
      <formula>"Completed"</formula>
    </cfRule>
    <cfRule type="containsText" dxfId="1435" priority="201" operator="containsText" text="Hold">
      <formula>NOT(ISERROR(SEARCH("Hold",C102)))</formula>
    </cfRule>
    <cfRule type="cellIs" dxfId="1434" priority="202" operator="equal">
      <formula>"completedw"</formula>
    </cfRule>
    <cfRule type="cellIs" dxfId="1433" priority="203" operator="equal">
      <formula>"HOLD"</formula>
    </cfRule>
    <cfRule type="cellIs" dxfId="1432" priority="204" operator="equal">
      <formula>"ROW"</formula>
    </cfRule>
    <cfRule type="cellIs" dxfId="1431" priority="205" operator="equal">
      <formula>"wip"</formula>
    </cfRule>
  </conditionalFormatting>
  <conditionalFormatting sqref="C138:C139">
    <cfRule type="containsText" dxfId="1430" priority="1234" operator="containsText" text="Hold">
      <formula>NOT(ISERROR(SEARCH("Hold",C138)))</formula>
    </cfRule>
  </conditionalFormatting>
  <conditionalFormatting sqref="C161:C162">
    <cfRule type="containsText" dxfId="1429" priority="1155" operator="containsText" text="Hold">
      <formula>NOT(ISERROR(SEARCH("Hold",C161)))</formula>
    </cfRule>
  </conditionalFormatting>
  <conditionalFormatting sqref="C172:C173">
    <cfRule type="containsText" dxfId="1428" priority="530" operator="containsText" text="Hold">
      <formula>NOT(ISERROR(SEARCH("Hold",C172)))</formula>
    </cfRule>
  </conditionalFormatting>
  <conditionalFormatting sqref="C183:C184">
    <cfRule type="containsText" dxfId="1427" priority="1158" operator="containsText" text="Hold">
      <formula>NOT(ISERROR(SEARCH("Hold",C183)))</formula>
    </cfRule>
  </conditionalFormatting>
  <conditionalFormatting sqref="C194:C195">
    <cfRule type="containsText" dxfId="1426" priority="804" operator="containsText" text="Hold">
      <formula>NOT(ISERROR(SEARCH("Hold",C194)))</formula>
    </cfRule>
  </conditionalFormatting>
  <conditionalFormatting sqref="C204:C205">
    <cfRule type="containsText" dxfId="1425" priority="177" operator="containsText" text="Hold">
      <formula>NOT(ISERROR(SEARCH("Hold",C204)))</formula>
    </cfRule>
  </conditionalFormatting>
  <conditionalFormatting sqref="C220">
    <cfRule type="cellIs" dxfId="1424" priority="144" operator="equal">
      <formula>"ROW"</formula>
    </cfRule>
    <cfRule type="cellIs" dxfId="1423" priority="142" operator="equal">
      <formula>"completedw"</formula>
    </cfRule>
    <cfRule type="cellIs" dxfId="1422" priority="143" operator="equal">
      <formula>"HOLD"</formula>
    </cfRule>
  </conditionalFormatting>
  <conditionalFormatting sqref="C226:C227">
    <cfRule type="containsText" dxfId="1421" priority="1131" operator="containsText" text="Hold">
      <formula>NOT(ISERROR(SEARCH("Hold",C226)))</formula>
    </cfRule>
  </conditionalFormatting>
  <conditionalFormatting sqref="C230">
    <cfRule type="cellIs" dxfId="1420" priority="169" operator="equal">
      <formula>"HOLD"</formula>
    </cfRule>
    <cfRule type="cellIs" dxfId="1419" priority="168" operator="equal">
      <formula>"completedw"</formula>
    </cfRule>
    <cfRule type="cellIs" dxfId="1418" priority="170" operator="equal">
      <formula>"ROW"</formula>
    </cfRule>
  </conditionalFormatting>
  <conditionalFormatting sqref="C237:C238">
    <cfRule type="containsText" dxfId="1417" priority="1130" operator="containsText" text="Hold">
      <formula>NOT(ISERROR(SEARCH("Hold",C237)))</formula>
    </cfRule>
  </conditionalFormatting>
  <conditionalFormatting sqref="C247:C248">
    <cfRule type="containsText" dxfId="1416" priority="1108" operator="containsText" text="Hold">
      <formula>NOT(ISERROR(SEARCH("Hold",C247)))</formula>
    </cfRule>
  </conditionalFormatting>
  <conditionalFormatting sqref="C257:C258">
    <cfRule type="containsText" dxfId="1415" priority="1107" operator="containsText" text="Hold">
      <formula>NOT(ISERROR(SEARCH("Hold",C257)))</formula>
    </cfRule>
  </conditionalFormatting>
  <conditionalFormatting sqref="C267:C268">
    <cfRule type="cellIs" dxfId="1414" priority="1013" operator="equal">
      <formula>"Completed"</formula>
    </cfRule>
    <cfRule type="cellIs" dxfId="1413" priority="1012" operator="equal">
      <formula>"wip"</formula>
    </cfRule>
    <cfRule type="containsText" dxfId="1412" priority="1008" operator="containsText" text="Hold">
      <formula>NOT(ISERROR(SEARCH("Hold",C267)))</formula>
    </cfRule>
  </conditionalFormatting>
  <conditionalFormatting sqref="C278:C279">
    <cfRule type="containsText" dxfId="1411" priority="1002" operator="containsText" text="Hold">
      <formula>NOT(ISERROR(SEARCH("Hold",C278)))</formula>
    </cfRule>
  </conditionalFormatting>
  <conditionalFormatting sqref="C289:C290">
    <cfRule type="cellIs" dxfId="1410" priority="867" operator="equal">
      <formula>"ROW"</formula>
    </cfRule>
    <cfRule type="cellIs" dxfId="1409" priority="866" operator="equal">
      <formula>"HOLD"</formula>
    </cfRule>
    <cfRule type="cellIs" dxfId="1408" priority="865" operator="equal">
      <formula>"completedw"</formula>
    </cfRule>
    <cfRule type="containsText" dxfId="1407" priority="864" operator="containsText" text="Hold">
      <formula>NOT(ISERROR(SEARCH("Hold",C289)))</formula>
    </cfRule>
    <cfRule type="cellIs" dxfId="1406" priority="868" operator="equal">
      <formula>"wip"</formula>
    </cfRule>
    <cfRule type="cellIs" dxfId="1405" priority="869" operator="equal">
      <formula>"Completed"</formula>
    </cfRule>
  </conditionalFormatting>
  <conditionalFormatting sqref="C300:C301">
    <cfRule type="containsText" dxfId="1404" priority="760" operator="containsText" text="Hold">
      <formula>NOT(ISERROR(SEARCH("Hold",C300)))</formula>
    </cfRule>
  </conditionalFormatting>
  <conditionalFormatting sqref="C311:C312">
    <cfRule type="containsText" dxfId="1403" priority="673" operator="containsText" text="Hold">
      <formula>NOT(ISERROR(SEARCH("Hold",C311)))</formula>
    </cfRule>
  </conditionalFormatting>
  <conditionalFormatting sqref="C278:D279 D79:R80 N268:P268 N290:P290 I47:AE48 Q267:Q268">
    <cfRule type="cellIs" dxfId="1402" priority="1003" operator="equal">
      <formula>"completedw"</formula>
    </cfRule>
    <cfRule type="cellIs" dxfId="1401" priority="1004" operator="equal">
      <formula>"HOLD"</formula>
    </cfRule>
    <cfRule type="cellIs" dxfId="1400" priority="1005" operator="equal">
      <formula>"ROW"</formula>
    </cfRule>
    <cfRule type="cellIs" dxfId="1399" priority="1006" operator="equal">
      <formula>"wip"</formula>
    </cfRule>
    <cfRule type="cellIs" dxfId="1398" priority="1007" operator="equal">
      <formula>"Completed"</formula>
    </cfRule>
  </conditionalFormatting>
  <conditionalFormatting sqref="C300:D301">
    <cfRule type="cellIs" dxfId="1397" priority="763" operator="equal">
      <formula>"ROW"</formula>
    </cfRule>
    <cfRule type="cellIs" dxfId="1396" priority="765" operator="equal">
      <formula>"Completed"</formula>
    </cfRule>
    <cfRule type="cellIs" dxfId="1395" priority="764" operator="equal">
      <formula>"wip"</formula>
    </cfRule>
    <cfRule type="cellIs" dxfId="1394" priority="762" operator="equal">
      <formula>"HOLD"</formula>
    </cfRule>
    <cfRule type="cellIs" dxfId="1393" priority="761" operator="equal">
      <formula>"completedw"</formula>
    </cfRule>
  </conditionalFormatting>
  <conditionalFormatting sqref="C311:D312">
    <cfRule type="cellIs" dxfId="1392" priority="678" operator="equal">
      <formula>"Completed"</formula>
    </cfRule>
    <cfRule type="cellIs" dxfId="1391" priority="674" operator="equal">
      <formula>"completedw"</formula>
    </cfRule>
    <cfRule type="cellIs" dxfId="1390" priority="675" operator="equal">
      <formula>"HOLD"</formula>
    </cfRule>
    <cfRule type="cellIs" dxfId="1389" priority="676" operator="equal">
      <formula>"ROW"</formula>
    </cfRule>
    <cfRule type="cellIs" dxfId="1388" priority="677" operator="equal">
      <formula>"wip"</formula>
    </cfRule>
  </conditionalFormatting>
  <conditionalFormatting sqref="C25:F25 B25:B26 D26 F26">
    <cfRule type="cellIs" dxfId="1387" priority="49" operator="equal">
      <formula>"wip"</formula>
    </cfRule>
    <cfRule type="cellIs" dxfId="1386" priority="50" operator="equal">
      <formula>"Completed"</formula>
    </cfRule>
  </conditionalFormatting>
  <conditionalFormatting sqref="C47:F48">
    <cfRule type="cellIs" dxfId="1385" priority="1211" operator="equal">
      <formula>"completedw"</formula>
    </cfRule>
    <cfRule type="cellIs" dxfId="1384" priority="1212" operator="equal">
      <formula>"HOLD"</formula>
    </cfRule>
    <cfRule type="cellIs" dxfId="1383" priority="1213" operator="equal">
      <formula>"ROW"</formula>
    </cfRule>
    <cfRule type="cellIs" dxfId="1382" priority="1215" operator="equal">
      <formula>"Completed"</formula>
    </cfRule>
    <cfRule type="cellIs" dxfId="1381" priority="1214" operator="equal">
      <formula>"wip"</formula>
    </cfRule>
  </conditionalFormatting>
  <conditionalFormatting sqref="C68:F69">
    <cfRule type="cellIs" dxfId="1380" priority="1223" operator="equal">
      <formula>"completedw"</formula>
    </cfRule>
    <cfRule type="cellIs" dxfId="1379" priority="1227" operator="equal">
      <formula>"Completed"</formula>
    </cfRule>
    <cfRule type="cellIs" dxfId="1378" priority="1226" operator="equal">
      <formula>"wip"</formula>
    </cfRule>
    <cfRule type="cellIs" dxfId="1377" priority="1225" operator="equal">
      <formula>"ROW"</formula>
    </cfRule>
    <cfRule type="cellIs" dxfId="1376" priority="1224" operator="equal">
      <formula>"HOLD"</formula>
    </cfRule>
  </conditionalFormatting>
  <conditionalFormatting sqref="C51:I51">
    <cfRule type="cellIs" dxfId="1375" priority="499" operator="equal">
      <formula>"HOLD"</formula>
    </cfRule>
    <cfRule type="cellIs" dxfId="1374" priority="500" operator="equal">
      <formula>"ROW"</formula>
    </cfRule>
    <cfRule type="cellIs" dxfId="1373" priority="498" operator="equal">
      <formula>"completedw"</formula>
    </cfRule>
  </conditionalFormatting>
  <conditionalFormatting sqref="C81:AA81 C302:AA302 C313:AA313">
    <cfRule type="cellIs" dxfId="1372" priority="1271" operator="equal">
      <formula>"completedw"</formula>
    </cfRule>
    <cfRule type="cellIs" dxfId="1371" priority="1272" operator="equal">
      <formula>"HOLD"</formula>
    </cfRule>
    <cfRule type="cellIs" dxfId="1370" priority="1275" operator="equal">
      <formula>"wip"</formula>
    </cfRule>
    <cfRule type="cellIs" dxfId="1369" priority="1274" operator="equal">
      <formula>"Completed"</formula>
    </cfRule>
    <cfRule type="cellIs" dxfId="1368" priority="1273" operator="equal">
      <formula>"ROW"</formula>
    </cfRule>
  </conditionalFormatting>
  <conditionalFormatting sqref="C185:AA185">
    <cfRule type="cellIs" dxfId="1367" priority="629" operator="equal">
      <formula>"Completed"</formula>
    </cfRule>
  </conditionalFormatting>
  <conditionalFormatting sqref="C259:AA259">
    <cfRule type="cellIs" dxfId="1366" priority="1310" operator="equal">
      <formula>"Completed"</formula>
    </cfRule>
    <cfRule type="cellIs" dxfId="1365" priority="1309" operator="equal">
      <formula>"ROW"</formula>
    </cfRule>
    <cfRule type="cellIs" dxfId="1364" priority="1308" operator="equal">
      <formula>"HOLD"</formula>
    </cfRule>
    <cfRule type="cellIs" dxfId="1363" priority="1307" operator="equal">
      <formula>"completedw"</formula>
    </cfRule>
  </conditionalFormatting>
  <conditionalFormatting sqref="C38:AC38">
    <cfRule type="cellIs" dxfId="1362" priority="1264" operator="equal">
      <formula>"wip"</formula>
    </cfRule>
    <cfRule type="cellIs" dxfId="1361" priority="1263" operator="equal">
      <formula>"Completed"</formula>
    </cfRule>
  </conditionalFormatting>
  <conditionalFormatting sqref="C57:AE58 B36">
    <cfRule type="cellIs" dxfId="1360" priority="1258" operator="equal">
      <formula>"Completed"</formula>
    </cfRule>
    <cfRule type="cellIs" dxfId="1359" priority="1257" operator="equal">
      <formula>"wip"</formula>
    </cfRule>
  </conditionalFormatting>
  <conditionalFormatting sqref="D172">
    <cfRule type="cellIs" dxfId="1358" priority="1614" operator="equal">
      <formula>"wip"</formula>
    </cfRule>
    <cfRule type="cellIs" dxfId="1357" priority="1615" operator="equal">
      <formula>"Completed"</formula>
    </cfRule>
  </conditionalFormatting>
  <conditionalFormatting sqref="D183">
    <cfRule type="cellIs" dxfId="1356" priority="1586" operator="equal">
      <formula>"wip"</formula>
    </cfRule>
    <cfRule type="cellIs" dxfId="1355" priority="1587" operator="equal">
      <formula>"Completed"</formula>
    </cfRule>
  </conditionalFormatting>
  <conditionalFormatting sqref="D194">
    <cfRule type="cellIs" dxfId="1354" priority="1556" operator="equal">
      <formula>"wip"</formula>
    </cfRule>
    <cfRule type="cellIs" dxfId="1353" priority="1557" operator="equal">
      <formula>"Completed"</formula>
    </cfRule>
  </conditionalFormatting>
  <conditionalFormatting sqref="D204">
    <cfRule type="cellIs" dxfId="1352" priority="1529" operator="equal">
      <formula>"Completed"</formula>
    </cfRule>
    <cfRule type="cellIs" dxfId="1351" priority="1528" operator="equal">
      <formula>"wip"</formula>
    </cfRule>
  </conditionalFormatting>
  <conditionalFormatting sqref="D215">
    <cfRule type="cellIs" dxfId="1350" priority="1501" operator="equal">
      <formula>"Completed"</formula>
    </cfRule>
    <cfRule type="cellIs" dxfId="1349" priority="1500" operator="equal">
      <formula>"wip"</formula>
    </cfRule>
  </conditionalFormatting>
  <conditionalFormatting sqref="D226">
    <cfRule type="cellIs" dxfId="1348" priority="1473" operator="equal">
      <formula>"Completed"</formula>
    </cfRule>
    <cfRule type="cellIs" dxfId="1347" priority="1472" operator="equal">
      <formula>"wip"</formula>
    </cfRule>
  </conditionalFormatting>
  <conditionalFormatting sqref="D237">
    <cfRule type="cellIs" dxfId="1346" priority="1445" operator="equal">
      <formula>"Completed"</formula>
    </cfRule>
    <cfRule type="cellIs" dxfId="1345" priority="1444" operator="equal">
      <formula>"wip"</formula>
    </cfRule>
  </conditionalFormatting>
  <conditionalFormatting sqref="D247">
    <cfRule type="cellIs" dxfId="1344" priority="1390" operator="equal">
      <formula>"wip"</formula>
    </cfRule>
    <cfRule type="cellIs" dxfId="1343" priority="1391" operator="equal">
      <formula>"Completed"</formula>
    </cfRule>
  </conditionalFormatting>
  <conditionalFormatting sqref="D257">
    <cfRule type="cellIs" dxfId="1342" priority="1363" operator="equal">
      <formula>"Completed"</formula>
    </cfRule>
    <cfRule type="cellIs" dxfId="1341" priority="1362" operator="equal">
      <formula>"wip"</formula>
    </cfRule>
  </conditionalFormatting>
  <conditionalFormatting sqref="D36:E37">
    <cfRule type="cellIs" dxfId="1340" priority="594" operator="equal">
      <formula>"Completed"</formula>
    </cfRule>
    <cfRule type="cellIs" dxfId="1339" priority="592" operator="equal">
      <formula>"ROW"</formula>
    </cfRule>
    <cfRule type="cellIs" dxfId="1338" priority="591" operator="equal">
      <formula>"HOLD"</formula>
    </cfRule>
    <cfRule type="cellIs" dxfId="1337" priority="590" operator="equal">
      <formula>"completedw"</formula>
    </cfRule>
    <cfRule type="cellIs" dxfId="1336" priority="593" operator="equal">
      <formula>"wip"</formula>
    </cfRule>
  </conditionalFormatting>
  <conditionalFormatting sqref="D267:E268">
    <cfRule type="cellIs" dxfId="1335" priority="1015" operator="equal">
      <formula>"completedw"</formula>
    </cfRule>
    <cfRule type="cellIs" dxfId="1334" priority="1019" operator="equal">
      <formula>"Completed"</formula>
    </cfRule>
    <cfRule type="cellIs" dxfId="1333" priority="1016" operator="equal">
      <formula>"HOLD"</formula>
    </cfRule>
    <cfRule type="cellIs" dxfId="1332" priority="1018" operator="equal">
      <formula>"wip"</formula>
    </cfRule>
    <cfRule type="cellIs" dxfId="1331" priority="1017" operator="equal">
      <formula>"ROW"</formula>
    </cfRule>
  </conditionalFormatting>
  <conditionalFormatting sqref="D289:E290">
    <cfRule type="cellIs" dxfId="1330" priority="874" operator="equal">
      <formula>"wip"</formula>
    </cfRule>
    <cfRule type="cellIs" dxfId="1329" priority="873" operator="equal">
      <formula>"ROW"</formula>
    </cfRule>
    <cfRule type="cellIs" dxfId="1328" priority="872" operator="equal">
      <formula>"HOLD"</formula>
    </cfRule>
    <cfRule type="cellIs" dxfId="1327" priority="875" operator="equal">
      <formula>"Completed"</formula>
    </cfRule>
    <cfRule type="cellIs" dxfId="1326" priority="871" operator="equal">
      <formula>"completedw"</formula>
    </cfRule>
  </conditionalFormatting>
  <conditionalFormatting sqref="D219:G220">
    <cfRule type="cellIs" dxfId="1325" priority="187" operator="equal">
      <formula>"ROW"</formula>
    </cfRule>
    <cfRule type="cellIs" dxfId="1324" priority="185" operator="equal">
      <formula>"completedw"</formula>
    </cfRule>
    <cfRule type="cellIs" dxfId="1323" priority="186" operator="equal">
      <formula>"HOLD"</formula>
    </cfRule>
  </conditionalFormatting>
  <conditionalFormatting sqref="D90:I91">
    <cfRule type="cellIs" dxfId="1322" priority="1167" operator="equal">
      <formula>"Completed"</formula>
    </cfRule>
    <cfRule type="cellIs" dxfId="1321" priority="1164" operator="equal">
      <formula>"HOLD"</formula>
    </cfRule>
    <cfRule type="cellIs" dxfId="1320" priority="1166" operator="equal">
      <formula>"wip"</formula>
    </cfRule>
    <cfRule type="cellIs" dxfId="1319" priority="1165" operator="equal">
      <formula>"ROW"</formula>
    </cfRule>
    <cfRule type="cellIs" dxfId="1318" priority="1163" operator="equal">
      <formula>"completedw"</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17" priority="1315" operator="equal">
      <formula>"ROW"</formula>
    </cfRule>
    <cfRule type="cellIs" dxfId="1316" priority="1314" operator="equal">
      <formula>"HOLD"</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15" priority="1313" operator="equal">
      <formula>"completedw"</formula>
    </cfRule>
  </conditionalFormatting>
  <conditionalFormatting sqref="D102:AE103 C114:AE115 C138:AE139 C150:AE151 C194:AE195 C126:AE127 C161:AE162 C172:AE173 C183:L184 C215:AE216 C237:AE238 C226:AE227 C247:AE248 C257:Z258 N183:AF184 C204:AE205">
    <cfRule type="cellIs" dxfId="1314" priority="1635"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1313" priority="1293" operator="equal">
      <formula>"wip"</formula>
    </cfRule>
  </conditionalFormatting>
  <conditionalFormatting sqref="E25">
    <cfRule type="containsText" dxfId="1312" priority="42" operator="containsText" text="Hold">
      <formula>NOT(ISERROR(SEARCH("Hold",E25)))</formula>
    </cfRule>
  </conditionalFormatting>
  <conditionalFormatting sqref="E36:E37">
    <cfRule type="containsText" dxfId="1311" priority="589" operator="containsText" text="Hold">
      <formula>NOT(ISERROR(SEARCH("Hold",E36)))</formula>
    </cfRule>
  </conditionalFormatting>
  <conditionalFormatting sqref="E47:E48">
    <cfRule type="containsText" dxfId="1310" priority="1210" operator="containsText" text="Hold">
      <formula>NOT(ISERROR(SEARCH("Hold",E47)))</formula>
    </cfRule>
  </conditionalFormatting>
  <conditionalFormatting sqref="E68:E69">
    <cfRule type="containsText" dxfId="1309" priority="1222" operator="containsText" text="Hold">
      <formula>NOT(ISERROR(SEARCH("Hold",E68)))</formula>
    </cfRule>
  </conditionalFormatting>
  <conditionalFormatting sqref="E83:E84">
    <cfRule type="cellIs" dxfId="1308" priority="115" operator="equal">
      <formula>"completedw"</formula>
    </cfRule>
    <cfRule type="cellIs" dxfId="1307" priority="116" operator="equal">
      <formula>"HOLD"</formula>
    </cfRule>
    <cfRule type="cellIs" dxfId="1306" priority="117" operator="equal">
      <formula>"ROW"</formula>
    </cfRule>
  </conditionalFormatting>
  <conditionalFormatting sqref="E94:E95">
    <cfRule type="cellIs" dxfId="1305" priority="422" operator="equal">
      <formula>"ROW"</formula>
    </cfRule>
    <cfRule type="cellIs" dxfId="1304" priority="421" operator="equal">
      <formula>"HOLD"</formula>
    </cfRule>
    <cfRule type="cellIs" dxfId="1303" priority="420" operator="equal">
      <formula>"completedw"</formula>
    </cfRule>
  </conditionalFormatting>
  <conditionalFormatting sqref="E106:E107">
    <cfRule type="cellIs" dxfId="1302" priority="414" operator="equal">
      <formula>"completedw"</formula>
    </cfRule>
    <cfRule type="cellIs" dxfId="1301" priority="416" operator="equal">
      <formula>"ROW"</formula>
    </cfRule>
    <cfRule type="cellIs" dxfId="1300" priority="415" operator="equal">
      <formula>"HOLD"</formula>
    </cfRule>
  </conditionalFormatting>
  <conditionalFormatting sqref="E126:E127">
    <cfRule type="containsText" dxfId="1299" priority="792" operator="containsText" text="Hold">
      <formula>NOT(ISERROR(SEARCH("Hold",E126)))</formula>
    </cfRule>
  </conditionalFormatting>
  <conditionalFormatting sqref="E138:E139">
    <cfRule type="containsText" dxfId="1298" priority="1233" operator="containsText" text="Hold">
      <formula>NOT(ISERROR(SEARCH("Hold",E138)))</formula>
    </cfRule>
  </conditionalFormatting>
  <conditionalFormatting sqref="E154:E155">
    <cfRule type="cellIs" dxfId="1297" priority="393" operator="equal">
      <formula>"completedw"</formula>
    </cfRule>
    <cfRule type="cellIs" dxfId="1296" priority="394" operator="equal">
      <formula>"HOLD"</formula>
    </cfRule>
    <cfRule type="cellIs" dxfId="1295" priority="395" operator="equal">
      <formula>"ROW"</formula>
    </cfRule>
  </conditionalFormatting>
  <conditionalFormatting sqref="E161:E162">
    <cfRule type="containsText" dxfId="1294" priority="1154" operator="containsText" text="Hold">
      <formula>NOT(ISERROR(SEARCH("Hold",E161)))</formula>
    </cfRule>
  </conditionalFormatting>
  <conditionalFormatting sqref="E172:E173">
    <cfRule type="containsText" dxfId="1293" priority="529" operator="containsText" text="Hold">
      <formula>NOT(ISERROR(SEARCH("Hold",E172)))</formula>
    </cfRule>
  </conditionalFormatting>
  <conditionalFormatting sqref="E183:E184">
    <cfRule type="containsText" dxfId="1292" priority="787" operator="containsText" text="Hold">
      <formula>NOT(ISERROR(SEARCH("Hold",E183)))</formula>
    </cfRule>
  </conditionalFormatting>
  <conditionalFormatting sqref="E194:E195">
    <cfRule type="containsText" dxfId="1291" priority="805" operator="containsText" text="Hold">
      <formula>NOT(ISERROR(SEARCH("Hold",E194)))</formula>
    </cfRule>
  </conditionalFormatting>
  <conditionalFormatting sqref="E215:E216">
    <cfRule type="containsText" dxfId="1290" priority="1157" operator="containsText" text="Hold">
      <formula>NOT(ISERROR(SEARCH("Hold",E215)))</formula>
    </cfRule>
  </conditionalFormatting>
  <conditionalFormatting sqref="E226:E227">
    <cfRule type="containsText" dxfId="1289" priority="1132" operator="containsText" text="Hold">
      <formula>NOT(ISERROR(SEARCH("Hold",E226)))</formula>
    </cfRule>
  </conditionalFormatting>
  <conditionalFormatting sqref="E230">
    <cfRule type="cellIs" dxfId="1288" priority="524" operator="equal">
      <formula>"HOLD"</formula>
    </cfRule>
    <cfRule type="cellIs" dxfId="1287" priority="525" operator="equal">
      <formula>"ROW"</formula>
    </cfRule>
    <cfRule type="cellIs" dxfId="1286" priority="523" operator="equal">
      <formula>"completedw"</formula>
    </cfRule>
  </conditionalFormatting>
  <conditionalFormatting sqref="E237:E238">
    <cfRule type="containsText" dxfId="1285" priority="1129" operator="containsText" text="Hold">
      <formula>NOT(ISERROR(SEARCH("Hold",E237)))</formula>
    </cfRule>
  </conditionalFormatting>
  <conditionalFormatting sqref="E247:E248">
    <cfRule type="containsText" dxfId="1284" priority="1109" operator="containsText" text="Hold">
      <formula>NOT(ISERROR(SEARCH("Hold",E247)))</formula>
    </cfRule>
  </conditionalFormatting>
  <conditionalFormatting sqref="E257:E258">
    <cfRule type="containsText" dxfId="1283" priority="1106" operator="containsText" text="Hold">
      <formula>NOT(ISERROR(SEARCH("Hold",E257)))</formula>
    </cfRule>
  </conditionalFormatting>
  <conditionalFormatting sqref="E267:E268">
    <cfRule type="containsText" dxfId="1282" priority="1014" operator="containsText" text="Hold">
      <formula>NOT(ISERROR(SEARCH("Hold",E267)))</formula>
    </cfRule>
  </conditionalFormatting>
  <conditionalFormatting sqref="E278:E279">
    <cfRule type="containsText" dxfId="1281" priority="996" operator="containsText" text="Hold">
      <formula>NOT(ISERROR(SEARCH("Hold",E278)))</formula>
    </cfRule>
  </conditionalFormatting>
  <conditionalFormatting sqref="E289:E290">
    <cfRule type="containsText" dxfId="1280" priority="870" operator="containsText" text="Hold">
      <formula>NOT(ISERROR(SEARCH("Hold",E289)))</formula>
    </cfRule>
  </conditionalFormatting>
  <conditionalFormatting sqref="E300:E301">
    <cfRule type="cellIs" dxfId="1279" priority="125" operator="equal">
      <formula>"wip"</formula>
    </cfRule>
    <cfRule type="cellIs" dxfId="1278" priority="124" operator="equal">
      <formula>"ROW"</formula>
    </cfRule>
    <cfRule type="cellIs" dxfId="1277" priority="122" operator="equal">
      <formula>"completedw"</formula>
    </cfRule>
    <cfRule type="containsText" dxfId="1276" priority="121" operator="containsText" text="Hold">
      <formula>NOT(ISERROR(SEARCH("Hold",E300)))</formula>
    </cfRule>
    <cfRule type="cellIs" dxfId="1275" priority="123" operator="equal">
      <formula>"HOLD"</formula>
    </cfRule>
    <cfRule type="cellIs" dxfId="1274" priority="126" operator="equal">
      <formula>"Completed"</formula>
    </cfRule>
  </conditionalFormatting>
  <conditionalFormatting sqref="E311:E312">
    <cfRule type="containsText" dxfId="1273" priority="106" operator="containsText" text="Hold">
      <formula>NOT(ISERROR(SEARCH("Hold",E311)))</formula>
    </cfRule>
  </conditionalFormatting>
  <conditionalFormatting sqref="E278:F279">
    <cfRule type="cellIs" dxfId="1272" priority="999" operator="equal">
      <formula>"ROW"</formula>
    </cfRule>
    <cfRule type="cellIs" dxfId="1271" priority="997" operator="equal">
      <formula>"completedw"</formula>
    </cfRule>
    <cfRule type="cellIs" dxfId="1270" priority="1000" operator="equal">
      <formula>"wip"</formula>
    </cfRule>
    <cfRule type="cellIs" dxfId="1269" priority="998" operator="equal">
      <formula>"HOLD"</formula>
    </cfRule>
    <cfRule type="cellIs" dxfId="1268" priority="1001" operator="equal">
      <formula>"Completed"</formula>
    </cfRule>
  </conditionalFormatting>
  <conditionalFormatting sqref="E311:F312">
    <cfRule type="cellIs" dxfId="1267" priority="109" operator="equal">
      <formula>"ROW"</formula>
    </cfRule>
    <cfRule type="cellIs" dxfId="1266" priority="107" operator="equal">
      <formula>"completedw"</formula>
    </cfRule>
    <cfRule type="cellIs" dxfId="1265" priority="108" operator="equal">
      <formula>"HOLD"</formula>
    </cfRule>
    <cfRule type="cellIs" dxfId="1264" priority="111" operator="equal">
      <formula>"Completed"</formula>
    </cfRule>
    <cfRule type="cellIs" dxfId="1263" priority="110" operator="equal">
      <formula>"wip"</formula>
    </cfRule>
  </conditionalFormatting>
  <conditionalFormatting sqref="E61:I62">
    <cfRule type="cellIs" dxfId="1262" priority="475" operator="equal">
      <formula>"HOLD"</formula>
    </cfRule>
    <cfRule type="cellIs" dxfId="1261" priority="476" operator="equal">
      <formula>"ROW"</formula>
    </cfRule>
    <cfRule type="cellIs" dxfId="1260" priority="474" operator="equal">
      <formula>"completedw"</formula>
    </cfRule>
  </conditionalFormatting>
  <conditionalFormatting sqref="F172">
    <cfRule type="cellIs" dxfId="1259" priority="1613" operator="equal">
      <formula>"Completed"</formula>
    </cfRule>
    <cfRule type="cellIs" dxfId="1258" priority="1612" operator="equal">
      <formula>"wip"</formula>
    </cfRule>
  </conditionalFormatting>
  <conditionalFormatting sqref="F183">
    <cfRule type="cellIs" dxfId="1257" priority="1584" operator="equal">
      <formula>"wip"</formula>
    </cfRule>
    <cfRule type="cellIs" dxfId="1256" priority="1585" operator="equal">
      <formula>"Completed"</formula>
    </cfRule>
  </conditionalFormatting>
  <conditionalFormatting sqref="F194">
    <cfRule type="cellIs" dxfId="1255" priority="1554" operator="equal">
      <formula>"wip"</formula>
    </cfRule>
    <cfRule type="cellIs" dxfId="1254" priority="1555" operator="equal">
      <formula>"Completed"</formula>
    </cfRule>
  </conditionalFormatting>
  <conditionalFormatting sqref="F204">
    <cfRule type="cellIs" dxfId="1253" priority="1527" operator="equal">
      <formula>"Completed"</formula>
    </cfRule>
    <cfRule type="cellIs" dxfId="1252" priority="1526" operator="equal">
      <formula>"wip"</formula>
    </cfRule>
  </conditionalFormatting>
  <conditionalFormatting sqref="F215">
    <cfRule type="cellIs" dxfId="1251" priority="1499" operator="equal">
      <formula>"Completed"</formula>
    </cfRule>
    <cfRule type="cellIs" dxfId="1250" priority="1498" operator="equal">
      <formula>"wip"</formula>
    </cfRule>
  </conditionalFormatting>
  <conditionalFormatting sqref="F226">
    <cfRule type="cellIs" dxfId="1249" priority="1470" operator="equal">
      <formula>"wip"</formula>
    </cfRule>
    <cfRule type="cellIs" dxfId="1248" priority="1471" operator="equal">
      <formula>"Completed"</formula>
    </cfRule>
  </conditionalFormatting>
  <conditionalFormatting sqref="F237">
    <cfRule type="cellIs" dxfId="1247" priority="1443" operator="equal">
      <formula>"Completed"</formula>
    </cfRule>
    <cfRule type="cellIs" dxfId="1246" priority="1442" operator="equal">
      <formula>"wip"</formula>
    </cfRule>
  </conditionalFormatting>
  <conditionalFormatting sqref="F247">
    <cfRule type="cellIs" dxfId="1245" priority="1388" operator="equal">
      <formula>"wip"</formula>
    </cfRule>
    <cfRule type="cellIs" dxfId="1244" priority="1389" operator="equal">
      <formula>"Completed"</formula>
    </cfRule>
  </conditionalFormatting>
  <conditionalFormatting sqref="F257">
    <cfRule type="cellIs" dxfId="1243" priority="1360" operator="equal">
      <formula>"wip"</formula>
    </cfRule>
    <cfRule type="cellIs" dxfId="1242" priority="1361" operator="equal">
      <formula>"Completed"</formula>
    </cfRule>
  </conditionalFormatting>
  <conditionalFormatting sqref="F36:G37">
    <cfRule type="cellIs" dxfId="1241" priority="600" operator="equal">
      <formula>"Completed"</formula>
    </cfRule>
    <cfRule type="cellIs" dxfId="1240" priority="599" operator="equal">
      <formula>"wip"</formula>
    </cfRule>
    <cfRule type="cellIs" dxfId="1239" priority="598" operator="equal">
      <formula>"ROW"</formula>
    </cfRule>
    <cfRule type="cellIs" dxfId="1238" priority="597" operator="equal">
      <formula>"HOLD"</formula>
    </cfRule>
    <cfRule type="cellIs" dxfId="1237" priority="596" operator="equal">
      <formula>"completedw"</formula>
    </cfRule>
  </conditionalFormatting>
  <conditionalFormatting sqref="F267:G268">
    <cfRule type="cellIs" dxfId="1236" priority="1024" operator="equal">
      <formula>"wip"</formula>
    </cfRule>
    <cfRule type="cellIs" dxfId="1235" priority="1025" operator="equal">
      <formula>"Completed"</formula>
    </cfRule>
    <cfRule type="cellIs" dxfId="1234" priority="1022" operator="equal">
      <formula>"HOLD"</formula>
    </cfRule>
    <cfRule type="cellIs" dxfId="1233" priority="1021" operator="equal">
      <formula>"completedw"</formula>
    </cfRule>
    <cfRule type="cellIs" dxfId="1232" priority="1023" operator="equal">
      <formula>"ROW"</formula>
    </cfRule>
  </conditionalFormatting>
  <conditionalFormatting sqref="F289:G290">
    <cfRule type="cellIs" dxfId="1231" priority="881" operator="equal">
      <formula>"Completed"</formula>
    </cfRule>
    <cfRule type="cellIs" dxfId="1230" priority="878" operator="equal">
      <formula>"HOLD"</formula>
    </cfRule>
    <cfRule type="cellIs" dxfId="1229" priority="879" operator="equal">
      <formula>"ROW"</formula>
    </cfRule>
    <cfRule type="cellIs" dxfId="1228" priority="880" operator="equal">
      <formula>"wip"</formula>
    </cfRule>
    <cfRule type="cellIs" dxfId="1227" priority="877" operator="equal">
      <formula>"completedw"</formula>
    </cfRule>
  </conditionalFormatting>
  <conditionalFormatting sqref="F300:H301">
    <cfRule type="cellIs" dxfId="1226" priority="750" operator="equal">
      <formula>"completedw"</formula>
    </cfRule>
    <cfRule type="cellIs" dxfId="1225" priority="753" operator="equal">
      <formula>"wip"</formula>
    </cfRule>
    <cfRule type="cellIs" dxfId="1224" priority="754" operator="equal">
      <formula>"Completed"</formula>
    </cfRule>
    <cfRule type="cellIs" dxfId="1223" priority="752" operator="equal">
      <formula>"ROW"</formula>
    </cfRule>
    <cfRule type="cellIs" dxfId="1222" priority="751" operator="equal">
      <formula>"HOLD"</formula>
    </cfRule>
  </conditionalFormatting>
  <conditionalFormatting sqref="G25:G26">
    <cfRule type="containsText" dxfId="1221" priority="22" operator="containsText" text="Hold">
      <formula>NOT(ISERROR(SEARCH("Hold",G25)))</formula>
    </cfRule>
  </conditionalFormatting>
  <conditionalFormatting sqref="G29">
    <cfRule type="cellIs" dxfId="1220" priority="47" operator="equal">
      <formula>"HOLD"</formula>
    </cfRule>
    <cfRule type="cellIs" dxfId="1219" priority="48" operator="equal">
      <formula>"ROW"</formula>
    </cfRule>
    <cfRule type="cellIs" dxfId="1218" priority="46" operator="equal">
      <formula>"completedw"</formula>
    </cfRule>
  </conditionalFormatting>
  <conditionalFormatting sqref="G36:G37">
    <cfRule type="containsText" dxfId="1217" priority="595" operator="containsText" text="Hold">
      <formula>NOT(ISERROR(SEARCH("Hold",G36)))</formula>
    </cfRule>
  </conditionalFormatting>
  <conditionalFormatting sqref="G47:G48">
    <cfRule type="containsText" dxfId="1216" priority="1204" operator="containsText" text="Hold">
      <formula>NOT(ISERROR(SEARCH("Hold",G47)))</formula>
    </cfRule>
  </conditionalFormatting>
  <conditionalFormatting sqref="G68:G69">
    <cfRule type="containsText" dxfId="1215" priority="1216" operator="containsText" text="Hold">
      <formula>NOT(ISERROR(SEARCH("Hold",G68)))</formula>
    </cfRule>
  </conditionalFormatting>
  <conditionalFormatting sqref="G114:G115">
    <cfRule type="containsText" dxfId="1214" priority="1255" operator="containsText" text="Hold">
      <formula>NOT(ISERROR(SEARCH("Hold",G114)))</formula>
    </cfRule>
  </conditionalFormatting>
  <conditionalFormatting sqref="G126:G127">
    <cfRule type="containsText" dxfId="1213" priority="1240" operator="containsText" text="Hold">
      <formula>NOT(ISERROR(SEARCH("Hold",G126)))</formula>
    </cfRule>
  </conditionalFormatting>
  <conditionalFormatting sqref="G133">
    <cfRule type="cellIs" dxfId="1212" priority="259" operator="equal">
      <formula>"ROW"</formula>
    </cfRule>
    <cfRule type="cellIs" dxfId="1211" priority="258" operator="equal">
      <formula>"HOLD"</formula>
    </cfRule>
    <cfRule type="cellIs" dxfId="1210" priority="257" operator="equal">
      <formula>"completedw"</formula>
    </cfRule>
  </conditionalFormatting>
  <conditionalFormatting sqref="G138:G139">
    <cfRule type="containsText" dxfId="1209" priority="1252" operator="containsText" text="Hold">
      <formula>NOT(ISERROR(SEARCH("Hold",G138)))</formula>
    </cfRule>
  </conditionalFormatting>
  <conditionalFormatting sqref="G161:G162">
    <cfRule type="containsText" dxfId="1208" priority="1153" operator="containsText" text="Hold">
      <formula>NOT(ISERROR(SEARCH("Hold",G161)))</formula>
    </cfRule>
  </conditionalFormatting>
  <conditionalFormatting sqref="G176:G177">
    <cfRule type="cellIs" dxfId="1207" priority="365" operator="equal">
      <formula>"ROW"</formula>
    </cfRule>
    <cfRule type="cellIs" dxfId="1206" priority="364" operator="equal">
      <formula>"HOLD"</formula>
    </cfRule>
    <cfRule type="cellIs" dxfId="1205" priority="363" operator="equal">
      <formula>"completedw"</formula>
    </cfRule>
  </conditionalFormatting>
  <conditionalFormatting sqref="G187">
    <cfRule type="cellIs" dxfId="1204" priority="357" operator="equal">
      <formula>"completedw"</formula>
    </cfRule>
    <cfRule type="cellIs" dxfId="1203" priority="358" operator="equal">
      <formula>"HOLD"</formula>
    </cfRule>
    <cfRule type="cellIs" dxfId="1202" priority="359" operator="equal">
      <formula>"ROW"</formula>
    </cfRule>
  </conditionalFormatting>
  <conditionalFormatting sqref="G194:G195">
    <cfRule type="containsText" dxfId="1201" priority="806" operator="containsText" text="Hold">
      <formula>NOT(ISERROR(SEARCH("Hold",G194)))</formula>
    </cfRule>
  </conditionalFormatting>
  <conditionalFormatting sqref="G204:G205">
    <cfRule type="containsText" dxfId="1200" priority="788" operator="containsText" text="Hold">
      <formula>NOT(ISERROR(SEARCH("Hold",G204)))</formula>
    </cfRule>
  </conditionalFormatting>
  <conditionalFormatting sqref="G208:G209">
    <cfRule type="cellIs" dxfId="1199" priority="239" operator="equal">
      <formula>"completedw"</formula>
    </cfRule>
    <cfRule type="cellIs" dxfId="1198" priority="240" operator="equal">
      <formula>"HOLD"</formula>
    </cfRule>
    <cfRule type="cellIs" dxfId="1197" priority="241" operator="equal">
      <formula>"ROW"</formula>
    </cfRule>
  </conditionalFormatting>
  <conditionalFormatting sqref="G215:G216">
    <cfRule type="containsText" dxfId="1196" priority="1156" operator="containsText" text="Hold">
      <formula>NOT(ISERROR(SEARCH("Hold",G215)))</formula>
    </cfRule>
  </conditionalFormatting>
  <conditionalFormatting sqref="G226:G227">
    <cfRule type="containsText" dxfId="1195" priority="1133" operator="containsText" text="Hold">
      <formula>NOT(ISERROR(SEARCH("Hold",G226)))</formula>
    </cfRule>
  </conditionalFormatting>
  <conditionalFormatting sqref="G237:G238">
    <cfRule type="containsText" dxfId="1194" priority="1128" operator="containsText" text="Hold">
      <formula>NOT(ISERROR(SEARCH("Hold",G237)))</formula>
    </cfRule>
  </conditionalFormatting>
  <conditionalFormatting sqref="G247:G248">
    <cfRule type="containsText" dxfId="1193" priority="1110" operator="containsText" text="Hold">
      <formula>NOT(ISERROR(SEARCH("Hold",G247)))</formula>
    </cfRule>
  </conditionalFormatting>
  <conditionalFormatting sqref="G257:G258">
    <cfRule type="containsText" dxfId="1192" priority="1105" operator="containsText" text="Hold">
      <formula>NOT(ISERROR(SEARCH("Hold",G257)))</formula>
    </cfRule>
  </conditionalFormatting>
  <conditionalFormatting sqref="G267:G268">
    <cfRule type="containsText" dxfId="1191" priority="1020" operator="containsText" text="Hold">
      <formula>NOT(ISERROR(SEARCH("Hold",G267)))</formula>
    </cfRule>
  </conditionalFormatting>
  <conditionalFormatting sqref="G278:G279">
    <cfRule type="containsText" dxfId="1190" priority="990" operator="containsText" text="Hold">
      <formula>NOT(ISERROR(SEARCH("Hold",G278)))</formula>
    </cfRule>
  </conditionalFormatting>
  <conditionalFormatting sqref="G289:G290">
    <cfRule type="containsText" dxfId="1189" priority="876" operator="containsText" text="Hold">
      <formula>NOT(ISERROR(SEARCH("Hold",G289)))</formula>
    </cfRule>
  </conditionalFormatting>
  <conditionalFormatting sqref="G300:G301">
    <cfRule type="containsText" dxfId="1188" priority="749" operator="containsText" text="Hold">
      <formula>NOT(ISERROR(SEARCH("Hold",G300)))</formula>
    </cfRule>
  </conditionalFormatting>
  <conditionalFormatting sqref="G311:G312">
    <cfRule type="containsText" dxfId="1187" priority="100" operator="containsText" text="Hold">
      <formula>NOT(ISERROR(SEARCH("Hold",G311)))</formula>
    </cfRule>
  </conditionalFormatting>
  <conditionalFormatting sqref="G25:H26">
    <cfRule type="cellIs" dxfId="1186" priority="26" operator="equal">
      <formula>"wip"</formula>
    </cfRule>
    <cfRule type="cellIs" dxfId="1185" priority="27" operator="equal">
      <formula>"Completed"</formula>
    </cfRule>
    <cfRule type="cellIs" dxfId="1184" priority="23" operator="equal">
      <formula>"completedw"</formula>
    </cfRule>
    <cfRule type="cellIs" dxfId="1183" priority="24" operator="equal">
      <formula>"HOLD"</formula>
    </cfRule>
    <cfRule type="cellIs" dxfId="1182" priority="25" operator="equal">
      <formula>"ROW"</formula>
    </cfRule>
  </conditionalFormatting>
  <conditionalFormatting sqref="G47:H48">
    <cfRule type="cellIs" dxfId="1181" priority="1207" operator="equal">
      <formula>"ROW"</formula>
    </cfRule>
    <cfRule type="cellIs" dxfId="1180" priority="1206" operator="equal">
      <formula>"HOLD"</formula>
    </cfRule>
    <cfRule type="cellIs" dxfId="1179" priority="1209" operator="equal">
      <formula>"Completed"</formula>
    </cfRule>
    <cfRule type="cellIs" dxfId="1178" priority="1205" operator="equal">
      <formula>"completedw"</formula>
    </cfRule>
    <cfRule type="cellIs" dxfId="1177" priority="1208" operator="equal">
      <formula>"wip"</formula>
    </cfRule>
  </conditionalFormatting>
  <conditionalFormatting sqref="G68:H69">
    <cfRule type="cellIs" dxfId="1176" priority="1221" operator="equal">
      <formula>"Completed"</formula>
    </cfRule>
    <cfRule type="cellIs" dxfId="1175" priority="1217" operator="equal">
      <formula>"completedw"</formula>
    </cfRule>
    <cfRule type="cellIs" dxfId="1174" priority="1218" operator="equal">
      <formula>"HOLD"</formula>
    </cfRule>
    <cfRule type="cellIs" dxfId="1173" priority="1219" operator="equal">
      <formula>"ROW"</formula>
    </cfRule>
  </conditionalFormatting>
  <conditionalFormatting sqref="G278:H279">
    <cfRule type="cellIs" dxfId="1172" priority="991" operator="equal">
      <formula>"completedw"</formula>
    </cfRule>
    <cfRule type="cellIs" dxfId="1171" priority="992" operator="equal">
      <formula>"HOLD"</formula>
    </cfRule>
    <cfRule type="cellIs" dxfId="1170" priority="993" operator="equal">
      <formula>"ROW"</formula>
    </cfRule>
    <cfRule type="cellIs" dxfId="1169" priority="994" operator="equal">
      <formula>"wip"</formula>
    </cfRule>
    <cfRule type="cellIs" dxfId="1168" priority="995" operator="equal">
      <formula>"Completed"</formula>
    </cfRule>
  </conditionalFormatting>
  <conditionalFormatting sqref="G311:H312">
    <cfRule type="cellIs" dxfId="1167" priority="105" operator="equal">
      <formula>"Completed"</formula>
    </cfRule>
    <cfRule type="cellIs" dxfId="1166" priority="104" operator="equal">
      <formula>"wip"</formula>
    </cfRule>
    <cfRule type="cellIs" dxfId="1165" priority="103" operator="equal">
      <formula>"ROW"</formula>
    </cfRule>
    <cfRule type="cellIs" dxfId="1164" priority="102" operator="equal">
      <formula>"HOLD"</formula>
    </cfRule>
    <cfRule type="cellIs" dxfId="1163" priority="101" operator="equal">
      <formula>"completedw"</formula>
    </cfRule>
  </conditionalFormatting>
  <conditionalFormatting sqref="G83:I84">
    <cfRule type="cellIs" dxfId="1162" priority="428" operator="equal">
      <formula>"ROW"</formula>
    </cfRule>
    <cfRule type="cellIs" dxfId="1161" priority="427" operator="equal">
      <formula>"HOLD"</formula>
    </cfRule>
    <cfRule type="cellIs" dxfId="1160" priority="426" operator="equal">
      <formula>"completedw"</formula>
    </cfRule>
  </conditionalFormatting>
  <conditionalFormatting sqref="G106:I107">
    <cfRule type="cellIs" dxfId="1159" priority="412" operator="equal">
      <formula>"HOLD"</formula>
    </cfRule>
    <cfRule type="cellIs" dxfId="1158" priority="411" operator="equal">
      <formula>"completedw"</formula>
    </cfRule>
    <cfRule type="cellIs" dxfId="1157" priority="413" operator="equal">
      <formula>"ROW"</formula>
    </cfRule>
  </conditionalFormatting>
  <conditionalFormatting sqref="G68:AB69">
    <cfRule type="cellIs" dxfId="1156" priority="1220" operator="equal">
      <formula>"wip"</formula>
    </cfRule>
  </conditionalFormatting>
  <conditionalFormatting sqref="H134 J134">
    <cfRule type="cellIs" dxfId="1155" priority="254" operator="equal">
      <formula>"completedw"</formula>
    </cfRule>
    <cfRule type="cellIs" dxfId="1154" priority="255" operator="equal">
      <formula>"HOLD"</formula>
    </cfRule>
    <cfRule type="cellIs" dxfId="1153" priority="256" operator="equal">
      <formula>"ROW"</formula>
    </cfRule>
  </conditionalFormatting>
  <conditionalFormatting sqref="H167">
    <cfRule type="cellIs" dxfId="1152" priority="278" operator="equal">
      <formula>"ROW"</formula>
    </cfRule>
    <cfRule type="cellIs" dxfId="1151" priority="277" operator="equal">
      <formula>"HOLD"</formula>
    </cfRule>
    <cfRule type="cellIs" dxfId="1150" priority="276" operator="equal">
      <formula>"completedw"</formula>
    </cfRule>
  </conditionalFormatting>
  <conditionalFormatting sqref="H172">
    <cfRule type="cellIs" dxfId="1149" priority="1611" operator="equal">
      <formula>"Completed"</formula>
    </cfRule>
    <cfRule type="cellIs" dxfId="1148" priority="1610" operator="equal">
      <formula>"wip"</formula>
    </cfRule>
  </conditionalFormatting>
  <conditionalFormatting sqref="H183">
    <cfRule type="cellIs" dxfId="1147" priority="1583" operator="equal">
      <formula>"Completed"</formula>
    </cfRule>
    <cfRule type="cellIs" dxfId="1146" priority="1582" operator="equal">
      <formula>"wip"</formula>
    </cfRule>
  </conditionalFormatting>
  <conditionalFormatting sqref="H194">
    <cfRule type="cellIs" dxfId="1145" priority="1553" operator="equal">
      <formula>"Completed"</formula>
    </cfRule>
    <cfRule type="cellIs" dxfId="1144" priority="1552" operator="equal">
      <formula>"wip"</formula>
    </cfRule>
  </conditionalFormatting>
  <conditionalFormatting sqref="H204">
    <cfRule type="cellIs" dxfId="1143" priority="1525" operator="equal">
      <formula>"Completed"</formula>
    </cfRule>
    <cfRule type="cellIs" dxfId="1142" priority="1524" operator="equal">
      <formula>"wip"</formula>
    </cfRule>
  </conditionalFormatting>
  <conditionalFormatting sqref="H215">
    <cfRule type="cellIs" dxfId="1141" priority="1496" operator="equal">
      <formula>"wip"</formula>
    </cfRule>
    <cfRule type="cellIs" dxfId="1140" priority="1497" operator="equal">
      <formula>"Completed"</formula>
    </cfRule>
  </conditionalFormatting>
  <conditionalFormatting sqref="H226">
    <cfRule type="cellIs" dxfId="1139" priority="1469" operator="equal">
      <formula>"Completed"</formula>
    </cfRule>
    <cfRule type="cellIs" dxfId="1138" priority="1468" operator="equal">
      <formula>"wip"</formula>
    </cfRule>
  </conditionalFormatting>
  <conditionalFormatting sqref="H237">
    <cfRule type="cellIs" dxfId="1137" priority="1440" operator="equal">
      <formula>"wip"</formula>
    </cfRule>
    <cfRule type="cellIs" dxfId="1136" priority="1441" operator="equal">
      <formula>"Completed"</formula>
    </cfRule>
  </conditionalFormatting>
  <conditionalFormatting sqref="H247">
    <cfRule type="cellIs" dxfId="1135" priority="1387" operator="equal">
      <formula>"Completed"</formula>
    </cfRule>
    <cfRule type="cellIs" dxfId="1134" priority="1386" operator="equal">
      <formula>"wip"</formula>
    </cfRule>
  </conditionalFormatting>
  <conditionalFormatting sqref="H257">
    <cfRule type="cellIs" dxfId="1133" priority="1358" operator="equal">
      <formula>"wip"</formula>
    </cfRule>
    <cfRule type="cellIs" dxfId="1132" priority="1359" operator="equal">
      <formula>"Completed"</formula>
    </cfRule>
  </conditionalFormatting>
  <conditionalFormatting sqref="H36:I37">
    <cfRule type="cellIs" dxfId="1131" priority="604" operator="equal">
      <formula>"ROW"</formula>
    </cfRule>
    <cfRule type="cellIs" dxfId="1130" priority="606" operator="equal">
      <formula>"Completed"</formula>
    </cfRule>
    <cfRule type="cellIs" dxfId="1129" priority="605" operator="equal">
      <formula>"wip"</formula>
    </cfRule>
    <cfRule type="cellIs" dxfId="1128" priority="602" operator="equal">
      <formula>"completedw"</formula>
    </cfRule>
    <cfRule type="cellIs" dxfId="1127" priority="603" operator="equal">
      <formula>"HOLD"</formula>
    </cfRule>
  </conditionalFormatting>
  <conditionalFormatting sqref="H267:I268">
    <cfRule type="cellIs" dxfId="1126" priority="1031" operator="equal">
      <formula>"Completed"</formula>
    </cfRule>
    <cfRule type="cellIs" dxfId="1125" priority="1028" operator="equal">
      <formula>"HOLD"</formula>
    </cfRule>
    <cfRule type="cellIs" dxfId="1124" priority="1029" operator="equal">
      <formula>"ROW"</formula>
    </cfRule>
    <cfRule type="cellIs" dxfId="1123" priority="1030" operator="equal">
      <formula>"wip"</formula>
    </cfRule>
    <cfRule type="cellIs" dxfId="1122" priority="1027" operator="equal">
      <formula>"completedw"</formula>
    </cfRule>
  </conditionalFormatting>
  <conditionalFormatting sqref="H289:I290">
    <cfRule type="cellIs" dxfId="1121" priority="887" operator="equal">
      <formula>"Completed"</formula>
    </cfRule>
    <cfRule type="cellIs" dxfId="1120" priority="885" operator="equal">
      <formula>"ROW"</formula>
    </cfRule>
    <cfRule type="cellIs" dxfId="1119" priority="883" operator="equal">
      <formula>"completedw"</formula>
    </cfRule>
    <cfRule type="cellIs" dxfId="1118" priority="884" operator="equal">
      <formula>"HOLD"</formula>
    </cfRule>
    <cfRule type="cellIs" dxfId="1117" priority="886" operator="equal">
      <formula>"wip"</formula>
    </cfRule>
  </conditionalFormatting>
  <conditionalFormatting sqref="I25:I26">
    <cfRule type="containsText" dxfId="1116" priority="16" operator="containsText" text="Hold">
      <formula>NOT(ISERROR(SEARCH("Hold",I25)))</formula>
    </cfRule>
    <cfRule type="cellIs" dxfId="1115" priority="17" operator="equal">
      <formula>"completedw"</formula>
    </cfRule>
    <cfRule type="cellIs" dxfId="1114" priority="18" operator="equal">
      <formula>"HOLD"</formula>
    </cfRule>
    <cfRule type="cellIs" dxfId="1113" priority="19" operator="equal">
      <formula>"ROW"</formula>
    </cfRule>
    <cfRule type="cellIs" dxfId="1112" priority="20" operator="equal">
      <formula>"wip"</formula>
    </cfRule>
    <cfRule type="cellIs" dxfId="1111" priority="21" operator="equal">
      <formula>"Completed"</formula>
    </cfRule>
  </conditionalFormatting>
  <conditionalFormatting sqref="I36:I37">
    <cfRule type="containsText" dxfId="1110" priority="601" operator="containsText" text="Hold">
      <formula>NOT(ISERROR(SEARCH("Hold",I36)))</formula>
    </cfRule>
  </conditionalFormatting>
  <conditionalFormatting sqref="I47:I48">
    <cfRule type="containsText" dxfId="1109" priority="576" operator="containsText" text="Hold">
      <formula>NOT(ISERROR(SEARCH("Hold",I47)))</formula>
    </cfRule>
  </conditionalFormatting>
  <conditionalFormatting sqref="I68:I69">
    <cfRule type="cellIs" dxfId="1108" priority="533" operator="equal">
      <formula>"HOLD"</formula>
    </cfRule>
    <cfRule type="cellIs" dxfId="1107" priority="532" operator="equal">
      <formula>"completedw"</formula>
    </cfRule>
    <cfRule type="cellIs" dxfId="1106" priority="534" operator="equal">
      <formula>"ROW"</formula>
    </cfRule>
    <cfRule type="cellIs" dxfId="1105" priority="535" operator="equal">
      <formula>"Completed"</formula>
    </cfRule>
    <cfRule type="containsText" dxfId="1104" priority="531" operator="containsText" text="Hold">
      <formula>NOT(ISERROR(SEARCH("Hold",I68)))</formula>
    </cfRule>
  </conditionalFormatting>
  <conditionalFormatting sqref="I90:I91">
    <cfRule type="containsText" dxfId="1103" priority="1162" operator="containsText" text="Hold">
      <formula>NOT(ISERROR(SEARCH("Hold",I90)))</formula>
    </cfRule>
  </conditionalFormatting>
  <conditionalFormatting sqref="I114:I115">
    <cfRule type="containsText" dxfId="1102" priority="1237" operator="containsText" text="Hold">
      <formula>NOT(ISERROR(SEARCH("Hold",I114)))</formula>
    </cfRule>
  </conditionalFormatting>
  <conditionalFormatting sqref="I126:I127">
    <cfRule type="containsText" dxfId="1101" priority="621" operator="containsText" text="Hold">
      <formula>NOT(ISERROR(SEARCH("Hold",I126)))</formula>
    </cfRule>
  </conditionalFormatting>
  <conditionalFormatting sqref="I138:I139">
    <cfRule type="containsText" dxfId="1100" priority="547" operator="containsText" text="Hold">
      <formula>NOT(ISERROR(SEARCH("Hold",I138)))</formula>
    </cfRule>
  </conditionalFormatting>
  <conditionalFormatting sqref="I161:I162">
    <cfRule type="containsText" dxfId="1099" priority="51" operator="containsText" text="Hold">
      <formula>NOT(ISERROR(SEARCH("Hold",I161)))</formula>
    </cfRule>
  </conditionalFormatting>
  <conditionalFormatting sqref="I176:I177">
    <cfRule type="cellIs" dxfId="1098" priority="368" operator="equal">
      <formula>"ROW"</formula>
    </cfRule>
    <cfRule type="cellIs" dxfId="1097" priority="367" operator="equal">
      <formula>"HOLD"</formula>
    </cfRule>
    <cfRule type="cellIs" dxfId="1096" priority="366" operator="equal">
      <formula>"completedw"</formula>
    </cfRule>
  </conditionalFormatting>
  <conditionalFormatting sqref="I194:I195">
    <cfRule type="containsText" dxfId="1095" priority="1249" operator="containsText" text="Hold">
      <formula>NOT(ISERROR(SEARCH("Hold",I194)))</formula>
    </cfRule>
  </conditionalFormatting>
  <conditionalFormatting sqref="I208:I209">
    <cfRule type="cellIs" dxfId="1094" priority="246" operator="equal">
      <formula>"HOLD"</formula>
    </cfRule>
    <cfRule type="cellIs" dxfId="1093" priority="245" operator="equal">
      <formula>"completedw"</formula>
    </cfRule>
    <cfRule type="cellIs" dxfId="1092" priority="247" operator="equal">
      <formula>"ROW"</formula>
    </cfRule>
  </conditionalFormatting>
  <conditionalFormatting sqref="I215:I216">
    <cfRule type="containsText" dxfId="1091" priority="1151" operator="containsText" text="Hold">
      <formula>NOT(ISERROR(SEARCH("Hold",I215)))</formula>
    </cfRule>
    <cfRule type="containsText" dxfId="1090" priority="127" operator="containsText" text="Hold">
      <formula>NOT(ISERROR(SEARCH("Hold",I215)))</formula>
    </cfRule>
  </conditionalFormatting>
  <conditionalFormatting sqref="I226:I227">
    <cfRule type="containsText" dxfId="1089" priority="1134" operator="containsText" text="Hold">
      <formula>NOT(ISERROR(SEARCH("Hold",I226)))</formula>
    </cfRule>
  </conditionalFormatting>
  <conditionalFormatting sqref="I237:I238">
    <cfRule type="containsText" dxfId="1088" priority="1127" operator="containsText" text="Hold">
      <formula>NOT(ISERROR(SEARCH("Hold",I237)))</formula>
    </cfRule>
  </conditionalFormatting>
  <conditionalFormatting sqref="I247:I248">
    <cfRule type="containsText" dxfId="1087" priority="1111" operator="containsText" text="Hold">
      <formula>NOT(ISERROR(SEARCH("Hold",I247)))</formula>
    </cfRule>
  </conditionalFormatting>
  <conditionalFormatting sqref="I257:I258">
    <cfRule type="containsText" dxfId="1086" priority="1104" operator="containsText" text="Hold">
      <formula>NOT(ISERROR(SEARCH("Hold",I257)))</formula>
    </cfRule>
  </conditionalFormatting>
  <conditionalFormatting sqref="I267:I268">
    <cfRule type="containsText" dxfId="1085" priority="1026" operator="containsText" text="Hold">
      <formula>NOT(ISERROR(SEARCH("Hold",I267)))</formula>
    </cfRule>
  </conditionalFormatting>
  <conditionalFormatting sqref="I278:I279">
    <cfRule type="containsText" dxfId="1084" priority="984" operator="containsText" text="Hold">
      <formula>NOT(ISERROR(SEARCH("Hold",I278)))</formula>
    </cfRule>
  </conditionalFormatting>
  <conditionalFormatting sqref="I289:I290">
    <cfRule type="containsText" dxfId="1083" priority="882" operator="containsText" text="Hold">
      <formula>NOT(ISERROR(SEARCH("Hold",I289)))</formula>
    </cfRule>
  </conditionalFormatting>
  <conditionalFormatting sqref="I300:I301">
    <cfRule type="containsText" dxfId="1082" priority="743" operator="containsText" text="Hold">
      <formula>NOT(ISERROR(SEARCH("Hold",I300)))</formula>
    </cfRule>
  </conditionalFormatting>
  <conditionalFormatting sqref="I311:I312">
    <cfRule type="containsText" dxfId="1081" priority="94" operator="containsText" text="Hold">
      <formula>NOT(ISERROR(SEARCH("Hold",I311)))</formula>
    </cfRule>
  </conditionalFormatting>
  <conditionalFormatting sqref="I278:J279">
    <cfRule type="cellIs" dxfId="1080" priority="985" operator="equal">
      <formula>"completedw"</formula>
    </cfRule>
    <cfRule type="cellIs" dxfId="1079" priority="986" operator="equal">
      <formula>"HOLD"</formula>
    </cfRule>
    <cfRule type="cellIs" dxfId="1078" priority="989" operator="equal">
      <formula>"Completed"</formula>
    </cfRule>
    <cfRule type="cellIs" dxfId="1077" priority="988" operator="equal">
      <formula>"wip"</formula>
    </cfRule>
    <cfRule type="cellIs" dxfId="1076" priority="987" operator="equal">
      <formula>"ROW"</formula>
    </cfRule>
  </conditionalFormatting>
  <conditionalFormatting sqref="I300:J301">
    <cfRule type="cellIs" dxfId="1075" priority="744" operator="equal">
      <formula>"completedw"</formula>
    </cfRule>
    <cfRule type="cellIs" dxfId="1074" priority="746" operator="equal">
      <formula>"ROW"</formula>
    </cfRule>
    <cfRule type="cellIs" dxfId="1073" priority="747" operator="equal">
      <formula>"wip"</formula>
    </cfRule>
    <cfRule type="cellIs" dxfId="1072" priority="748" operator="equal">
      <formula>"Completed"</formula>
    </cfRule>
    <cfRule type="cellIs" dxfId="1071" priority="745" operator="equal">
      <formula>"HOLD"</formula>
    </cfRule>
  </conditionalFormatting>
  <conditionalFormatting sqref="I311:J312">
    <cfRule type="cellIs" dxfId="1070" priority="98" operator="equal">
      <formula>"wip"</formula>
    </cfRule>
    <cfRule type="cellIs" dxfId="1069" priority="99" operator="equal">
      <formula>"Completed"</formula>
    </cfRule>
    <cfRule type="cellIs" dxfId="1068" priority="96" operator="equal">
      <formula>"HOLD"</formula>
    </cfRule>
    <cfRule type="cellIs" dxfId="1067" priority="95" operator="equal">
      <formula>"completedw"</formula>
    </cfRule>
    <cfRule type="cellIs" dxfId="1066" priority="97" operator="equal">
      <formula>"ROW"</formula>
    </cfRule>
  </conditionalFormatting>
  <conditionalFormatting sqref="I29:K30">
    <cfRule type="cellIs" dxfId="1065" priority="44" operator="equal">
      <formula>"HOLD"</formula>
    </cfRule>
    <cfRule type="cellIs" dxfId="1064" priority="43" operator="equal">
      <formula>"completedw"</formula>
    </cfRule>
    <cfRule type="cellIs" dxfId="1063" priority="45" operator="equal">
      <formula>"ROW"</formula>
    </cfRule>
  </conditionalFormatting>
  <conditionalFormatting sqref="I219:M220">
    <cfRule type="cellIs" dxfId="1062" priority="182" operator="equal">
      <formula>"completedw"</formula>
    </cfRule>
    <cfRule type="cellIs" dxfId="1061" priority="184" operator="equal">
      <formula>"ROW"</formula>
    </cfRule>
    <cfRule type="cellIs" dxfId="1060" priority="183" operator="equal">
      <formula>"HOLD"</formula>
    </cfRule>
  </conditionalFormatting>
  <conditionalFormatting sqref="J172">
    <cfRule type="cellIs" dxfId="1059" priority="1609" operator="equal">
      <formula>"Completed"</formula>
    </cfRule>
    <cfRule type="cellIs" dxfId="1058" priority="1608" operator="equal">
      <formula>"wip"</formula>
    </cfRule>
  </conditionalFormatting>
  <conditionalFormatting sqref="J183">
    <cfRule type="cellIs" dxfId="1057" priority="1580" operator="equal">
      <formula>"wip"</formula>
    </cfRule>
    <cfRule type="cellIs" dxfId="1056" priority="1581" operator="equal">
      <formula>"Completed"</formula>
    </cfRule>
  </conditionalFormatting>
  <conditionalFormatting sqref="J194">
    <cfRule type="cellIs" dxfId="1055" priority="1550" operator="equal">
      <formula>"wip"</formula>
    </cfRule>
    <cfRule type="cellIs" dxfId="1054" priority="1551" operator="equal">
      <formula>"Completed"</formula>
    </cfRule>
  </conditionalFormatting>
  <conditionalFormatting sqref="J204">
    <cfRule type="cellIs" dxfId="1053" priority="1523" operator="equal">
      <formula>"Completed"</formula>
    </cfRule>
    <cfRule type="cellIs" dxfId="1052" priority="1522" operator="equal">
      <formula>"wip"</formula>
    </cfRule>
  </conditionalFormatting>
  <conditionalFormatting sqref="J215">
    <cfRule type="cellIs" dxfId="1051" priority="1494" operator="equal">
      <formula>"wip"</formula>
    </cfRule>
    <cfRule type="cellIs" dxfId="1050" priority="1495" operator="equal">
      <formula>"Completed"</formula>
    </cfRule>
  </conditionalFormatting>
  <conditionalFormatting sqref="J226">
    <cfRule type="cellIs" dxfId="1049" priority="1467" operator="equal">
      <formula>"Completed"</formula>
    </cfRule>
    <cfRule type="cellIs" dxfId="1048" priority="1466" operator="equal">
      <formula>"wip"</formula>
    </cfRule>
  </conditionalFormatting>
  <conditionalFormatting sqref="J237">
    <cfRule type="cellIs" dxfId="1047" priority="1438" operator="equal">
      <formula>"wip"</formula>
    </cfRule>
    <cfRule type="cellIs" dxfId="1046" priority="1439" operator="equal">
      <formula>"Completed"</formula>
    </cfRule>
  </conditionalFormatting>
  <conditionalFormatting sqref="J247">
    <cfRule type="cellIs" dxfId="1045" priority="1384" operator="equal">
      <formula>"wip"</formula>
    </cfRule>
    <cfRule type="cellIs" dxfId="1044" priority="1385" operator="equal">
      <formula>"Completed"</formula>
    </cfRule>
  </conditionalFormatting>
  <conditionalFormatting sqref="J257">
    <cfRule type="cellIs" dxfId="1043" priority="1356" operator="equal">
      <formula>"wip"</formula>
    </cfRule>
    <cfRule type="cellIs" dxfId="1042" priority="1357" operator="equal">
      <formula>"Completed"</formula>
    </cfRule>
  </conditionalFormatting>
  <conditionalFormatting sqref="J25:K26">
    <cfRule type="cellIs" dxfId="1041" priority="29" operator="equal">
      <formula>"completedw"</formula>
    </cfRule>
    <cfRule type="cellIs" dxfId="1040" priority="30" operator="equal">
      <formula>"HOLD"</formula>
    </cfRule>
    <cfRule type="cellIs" dxfId="1039" priority="31" operator="equal">
      <formula>"ROW"</formula>
    </cfRule>
    <cfRule type="cellIs" dxfId="1038" priority="32" operator="equal">
      <formula>"wip"</formula>
    </cfRule>
    <cfRule type="cellIs" dxfId="1037" priority="33" operator="equal">
      <formula>"Completed"</formula>
    </cfRule>
  </conditionalFormatting>
  <conditionalFormatting sqref="J36:K37">
    <cfRule type="cellIs" dxfId="1036" priority="611" operator="equal">
      <formula>"wip"</formula>
    </cfRule>
    <cfRule type="cellIs" dxfId="1035" priority="612" operator="equal">
      <formula>"Completed"</formula>
    </cfRule>
    <cfRule type="cellIs" dxfId="1034" priority="610" operator="equal">
      <formula>"ROW"</formula>
    </cfRule>
    <cfRule type="cellIs" dxfId="1033" priority="609" operator="equal">
      <formula>"HOLD"</formula>
    </cfRule>
    <cfRule type="cellIs" dxfId="1032" priority="608" operator="equal">
      <formula>"completedw"</formula>
    </cfRule>
  </conditionalFormatting>
  <conditionalFormatting sqref="J267:K268">
    <cfRule type="cellIs" dxfId="1031" priority="1035" operator="equal">
      <formula>"ROW"</formula>
    </cfRule>
    <cfRule type="cellIs" dxfId="1030" priority="1036" operator="equal">
      <formula>"wip"</formula>
    </cfRule>
    <cfRule type="cellIs" dxfId="1029" priority="1034" operator="equal">
      <formula>"HOLD"</formula>
    </cfRule>
    <cfRule type="cellIs" dxfId="1028" priority="1033" operator="equal">
      <formula>"completedw"</formula>
    </cfRule>
    <cfRule type="cellIs" dxfId="1027" priority="1037" operator="equal">
      <formula>"Completed"</formula>
    </cfRule>
  </conditionalFormatting>
  <conditionalFormatting sqref="J289:K290">
    <cfRule type="cellIs" dxfId="1026" priority="892" operator="equal">
      <formula>"wip"</formula>
    </cfRule>
    <cfRule type="cellIs" dxfId="1025" priority="891" operator="equal">
      <formula>"ROW"</formula>
    </cfRule>
    <cfRule type="cellIs" dxfId="1024" priority="890" operator="equal">
      <formula>"HOLD"</formula>
    </cfRule>
    <cfRule type="cellIs" dxfId="1023" priority="893" operator="equal">
      <formula>"Completed"</formula>
    </cfRule>
    <cfRule type="cellIs" dxfId="1022" priority="889" operator="equal">
      <formula>"completedw"</formula>
    </cfRule>
  </conditionalFormatting>
  <conditionalFormatting sqref="J90:L91">
    <cfRule type="cellIs" dxfId="1021" priority="1177" operator="equal">
      <formula>"ROW"</formula>
    </cfRule>
    <cfRule type="cellIs" dxfId="1020" priority="1178" operator="equal">
      <formula>"wip"</formula>
    </cfRule>
    <cfRule type="cellIs" dxfId="1019" priority="1179" operator="equal">
      <formula>"Completed"</formula>
    </cfRule>
    <cfRule type="cellIs" dxfId="1018" priority="1175" operator="equal">
      <formula>"completedw"</formula>
    </cfRule>
    <cfRule type="cellIs" dxfId="1017" priority="1176" operator="equal">
      <formula>"HOLD"</formula>
    </cfRule>
  </conditionalFormatting>
  <conditionalFormatting sqref="J68:AE69">
    <cfRule type="cellIs" dxfId="1016" priority="812" operator="equal">
      <formula>"Completed"</formula>
    </cfRule>
    <cfRule type="cellIs" dxfId="1015" priority="810" operator="equal">
      <formula>"ROW"</formula>
    </cfRule>
    <cfRule type="cellIs" dxfId="1014" priority="809" operator="equal">
      <formula>"HOLD"</formula>
    </cfRule>
    <cfRule type="cellIs" dxfId="1013" priority="808" operator="equal">
      <formula>"completedw"</formula>
    </cfRule>
  </conditionalFormatting>
  <conditionalFormatting sqref="K25:K26">
    <cfRule type="containsText" dxfId="1012" priority="28" operator="containsText" text="Hold">
      <formula>NOT(ISERROR(SEARCH("Hold",K25)))</formula>
    </cfRule>
  </conditionalFormatting>
  <conditionalFormatting sqref="K36:K37">
    <cfRule type="containsText" dxfId="1011" priority="607" operator="containsText" text="Hold">
      <formula>NOT(ISERROR(SEARCH("Hold",K36)))</formula>
    </cfRule>
  </conditionalFormatting>
  <conditionalFormatting sqref="K51">
    <cfRule type="cellIs" dxfId="1010" priority="495" operator="equal">
      <formula>"completedw"</formula>
    </cfRule>
    <cfRule type="cellIs" dxfId="1009" priority="496" operator="equal">
      <formula>"HOLD"</formula>
    </cfRule>
    <cfRule type="cellIs" dxfId="1008" priority="497" operator="equal">
      <formula>"ROW"</formula>
    </cfRule>
  </conditionalFormatting>
  <conditionalFormatting sqref="K61:K62">
    <cfRule type="cellIs" dxfId="1007" priority="471" operator="equal">
      <formula>"completedw"</formula>
    </cfRule>
    <cfRule type="cellIs" dxfId="1006" priority="473" operator="equal">
      <formula>"ROW"</formula>
    </cfRule>
    <cfRule type="cellIs" dxfId="1005" priority="472" operator="equal">
      <formula>"HOLD"</formula>
    </cfRule>
  </conditionalFormatting>
  <conditionalFormatting sqref="K72:K73">
    <cfRule type="cellIs" dxfId="1004" priority="433" operator="equal">
      <formula>"HOLD"</formula>
    </cfRule>
    <cfRule type="cellIs" dxfId="1003" priority="434" operator="equal">
      <formula>"ROW"</formula>
    </cfRule>
    <cfRule type="cellIs" dxfId="1002" priority="432" operator="equal">
      <formula>"completedw"</formula>
    </cfRule>
  </conditionalFormatting>
  <conditionalFormatting sqref="K83:K84">
    <cfRule type="cellIs" dxfId="1001" priority="423" operator="equal">
      <formula>"completedw"</formula>
    </cfRule>
    <cfRule type="cellIs" dxfId="1000" priority="424" operator="equal">
      <formula>"HOLD"</formula>
    </cfRule>
    <cfRule type="cellIs" dxfId="999" priority="425" operator="equal">
      <formula>"ROW"</formula>
    </cfRule>
  </conditionalFormatting>
  <conditionalFormatting sqref="K90:K91">
    <cfRule type="containsText" dxfId="998" priority="1174" operator="containsText" text="Hold">
      <formula>NOT(ISERROR(SEARCH("Hold",K90)))</formula>
    </cfRule>
  </conditionalFormatting>
  <conditionalFormatting sqref="K106:K107">
    <cfRule type="cellIs" dxfId="997" priority="410" operator="equal">
      <formula>"ROW"</formula>
    </cfRule>
    <cfRule type="cellIs" dxfId="996" priority="409" operator="equal">
      <formula>"HOLD"</formula>
    </cfRule>
    <cfRule type="cellIs" dxfId="995" priority="408" operator="equal">
      <formula>"completedw"</formula>
    </cfRule>
  </conditionalFormatting>
  <conditionalFormatting sqref="K114:K115">
    <cfRule type="containsText" dxfId="994" priority="1238" operator="containsText" text="Hold">
      <formula>NOT(ISERROR(SEARCH("Hold",K114)))</formula>
    </cfRule>
  </conditionalFormatting>
  <conditionalFormatting sqref="K118:K119">
    <cfRule type="cellIs" dxfId="993" priority="402" operator="equal">
      <formula>"completedw"</formula>
    </cfRule>
    <cfRule type="cellIs" dxfId="992" priority="404" operator="equal">
      <formula>"ROW"</formula>
    </cfRule>
    <cfRule type="cellIs" dxfId="991" priority="403" operator="equal">
      <formula>"HOLD"</formula>
    </cfRule>
  </conditionalFormatting>
  <conditionalFormatting sqref="K126:K127">
    <cfRule type="containsText" dxfId="990" priority="6" operator="containsText" text="Hold">
      <formula>NOT(ISERROR(SEARCH("Hold",K126)))</formula>
    </cfRule>
  </conditionalFormatting>
  <conditionalFormatting sqref="K138:K139">
    <cfRule type="containsText" dxfId="989" priority="546" operator="containsText" text="Hold">
      <formula>NOT(ISERROR(SEARCH("Hold",K138)))</formula>
    </cfRule>
  </conditionalFormatting>
  <conditionalFormatting sqref="K150:K151">
    <cfRule type="containsText" dxfId="988" priority="1251" operator="containsText" text="Hold">
      <formula>NOT(ISERROR(SEARCH("Hold",K150)))</formula>
    </cfRule>
  </conditionalFormatting>
  <conditionalFormatting sqref="K161:K162">
    <cfRule type="containsText" dxfId="987" priority="15" operator="containsText" text="Hold">
      <formula>NOT(ISERROR(SEARCH("Hold",K161)))</formula>
    </cfRule>
  </conditionalFormatting>
  <conditionalFormatting sqref="K176:K177">
    <cfRule type="cellIs" dxfId="986" priority="370" operator="equal">
      <formula>"HOLD"</formula>
    </cfRule>
    <cfRule type="cellIs" dxfId="985" priority="371" operator="equal">
      <formula>"ROW"</formula>
    </cfRule>
    <cfRule type="cellIs" dxfId="984" priority="369" operator="equal">
      <formula>"completedw"</formula>
    </cfRule>
  </conditionalFormatting>
  <conditionalFormatting sqref="K183:K184">
    <cfRule type="containsText" dxfId="983" priority="542" operator="containsText" text="Hold">
      <formula>NOT(ISERROR(SEARCH("Hold",K183)))</formula>
    </cfRule>
  </conditionalFormatting>
  <conditionalFormatting sqref="K194:K195">
    <cfRule type="containsText" dxfId="982" priority="628" operator="containsText" text="Hold">
      <formula>NOT(ISERROR(SEARCH("Hold",K194)))</formula>
    </cfRule>
  </conditionalFormatting>
  <conditionalFormatting sqref="K208:K209">
    <cfRule type="cellIs" dxfId="981" priority="228" operator="equal">
      <formula>"HOLD"</formula>
    </cfRule>
    <cfRule type="cellIs" dxfId="980" priority="229" operator="equal">
      <formula>"ROW"</formula>
    </cfRule>
    <cfRule type="cellIs" dxfId="979" priority="227" operator="equal">
      <formula>"completedw"</formula>
    </cfRule>
  </conditionalFormatting>
  <conditionalFormatting sqref="K215:K216">
    <cfRule type="containsText" dxfId="978" priority="1150" operator="containsText" text="Hold">
      <formula>NOT(ISERROR(SEARCH("Hold",K215)))</formula>
    </cfRule>
  </conditionalFormatting>
  <conditionalFormatting sqref="K226:K227">
    <cfRule type="containsText" dxfId="977" priority="1135" operator="containsText" text="Hold">
      <formula>NOT(ISERROR(SEARCH("Hold",K226)))</formula>
    </cfRule>
  </conditionalFormatting>
  <conditionalFormatting sqref="K237:K238">
    <cfRule type="containsText" dxfId="976" priority="1152" operator="containsText" text="Hold">
      <formula>NOT(ISERROR(SEARCH("Hold",K237)))</formula>
    </cfRule>
  </conditionalFormatting>
  <conditionalFormatting sqref="K247:K248">
    <cfRule type="containsText" dxfId="975" priority="1112" operator="containsText" text="Hold">
      <formula>NOT(ISERROR(SEARCH("Hold",K247)))</formula>
    </cfRule>
  </conditionalFormatting>
  <conditionalFormatting sqref="K257:K258">
    <cfRule type="containsText" dxfId="974" priority="141" operator="containsText" text="Hold">
      <formula>NOT(ISERROR(SEARCH("Hold",K257)))</formula>
    </cfRule>
  </conditionalFormatting>
  <conditionalFormatting sqref="K267:K268">
    <cfRule type="containsText" dxfId="973" priority="1032" operator="containsText" text="Hold">
      <formula>NOT(ISERROR(SEARCH("Hold",K267)))</formula>
    </cfRule>
  </conditionalFormatting>
  <conditionalFormatting sqref="K278:K279">
    <cfRule type="containsText" dxfId="972" priority="978" operator="containsText" text="Hold">
      <formula>NOT(ISERROR(SEARCH("Hold",K278)))</formula>
    </cfRule>
  </conditionalFormatting>
  <conditionalFormatting sqref="K289:K290">
    <cfRule type="containsText" dxfId="971" priority="888" operator="containsText" text="Hold">
      <formula>NOT(ISERROR(SEARCH("Hold",K289)))</formula>
    </cfRule>
  </conditionalFormatting>
  <conditionalFormatting sqref="K300:K301">
    <cfRule type="containsText" dxfId="970" priority="737" operator="containsText" text="Hold">
      <formula>NOT(ISERROR(SEARCH("Hold",K300)))</formula>
    </cfRule>
  </conditionalFormatting>
  <conditionalFormatting sqref="K311:K312">
    <cfRule type="containsText" dxfId="969" priority="88" operator="containsText" text="Hold">
      <formula>NOT(ISERROR(SEARCH("Hold",K311)))</formula>
    </cfRule>
  </conditionalFormatting>
  <conditionalFormatting sqref="K278:L279">
    <cfRule type="cellIs" dxfId="968" priority="980" operator="equal">
      <formula>"HOLD"</formula>
    </cfRule>
    <cfRule type="cellIs" dxfId="967" priority="979" operator="equal">
      <formula>"completedw"</formula>
    </cfRule>
    <cfRule type="cellIs" dxfId="966" priority="983" operator="equal">
      <formula>"Completed"</formula>
    </cfRule>
    <cfRule type="cellIs" dxfId="965" priority="982" operator="equal">
      <formula>"wip"</formula>
    </cfRule>
    <cfRule type="cellIs" dxfId="964" priority="981" operator="equal">
      <formula>"ROW"</formula>
    </cfRule>
  </conditionalFormatting>
  <conditionalFormatting sqref="K300:L301">
    <cfRule type="cellIs" dxfId="963" priority="740" operator="equal">
      <formula>"ROW"</formula>
    </cfRule>
    <cfRule type="cellIs" dxfId="962" priority="742" operator="equal">
      <formula>"Completed"</formula>
    </cfRule>
    <cfRule type="cellIs" dxfId="961" priority="741" operator="equal">
      <formula>"wip"</formula>
    </cfRule>
    <cfRule type="cellIs" dxfId="960" priority="738" operator="equal">
      <formula>"completedw"</formula>
    </cfRule>
    <cfRule type="cellIs" dxfId="959" priority="739" operator="equal">
      <formula>"HOLD"</formula>
    </cfRule>
  </conditionalFormatting>
  <conditionalFormatting sqref="K311:L312">
    <cfRule type="cellIs" dxfId="958" priority="93" operator="equal">
      <formula>"Completed"</formula>
    </cfRule>
    <cfRule type="cellIs" dxfId="957" priority="92" operator="equal">
      <formula>"wip"</formula>
    </cfRule>
    <cfRule type="cellIs" dxfId="956" priority="91" operator="equal">
      <formula>"ROW"</formula>
    </cfRule>
    <cfRule type="cellIs" dxfId="955" priority="90" operator="equal">
      <formula>"HOLD"</formula>
    </cfRule>
    <cfRule type="cellIs" dxfId="954" priority="89" operator="equal">
      <formula>"completedw"</formula>
    </cfRule>
  </conditionalFormatting>
  <conditionalFormatting sqref="L172">
    <cfRule type="cellIs" dxfId="953" priority="1607" operator="equal">
      <formula>"Completed"</formula>
    </cfRule>
    <cfRule type="cellIs" dxfId="952" priority="1606" operator="equal">
      <formula>"wip"</formula>
    </cfRule>
  </conditionalFormatting>
  <conditionalFormatting sqref="L183">
    <cfRule type="cellIs" dxfId="951" priority="1577" operator="equal">
      <formula>"Completed"</formula>
    </cfRule>
    <cfRule type="cellIs" dxfId="950" priority="1576" operator="equal">
      <formula>"wip"</formula>
    </cfRule>
  </conditionalFormatting>
  <conditionalFormatting sqref="L194">
    <cfRule type="cellIs" dxfId="949" priority="1548" operator="equal">
      <formula>"wip"</formula>
    </cfRule>
    <cfRule type="cellIs" dxfId="948" priority="1549" operator="equal">
      <formula>"Completed"</formula>
    </cfRule>
  </conditionalFormatting>
  <conditionalFormatting sqref="L204">
    <cfRule type="cellIs" dxfId="947" priority="1520" operator="equal">
      <formula>"wip"</formula>
    </cfRule>
    <cfRule type="cellIs" dxfId="946" priority="1521" operator="equal">
      <formula>"Completed"</formula>
    </cfRule>
  </conditionalFormatting>
  <conditionalFormatting sqref="L215">
    <cfRule type="cellIs" dxfId="945" priority="1493" operator="equal">
      <formula>"Completed"</formula>
    </cfRule>
    <cfRule type="cellIs" dxfId="944" priority="1492" operator="equal">
      <formula>"wip"</formula>
    </cfRule>
  </conditionalFormatting>
  <conditionalFormatting sqref="L226">
    <cfRule type="cellIs" dxfId="943" priority="1464" operator="equal">
      <formula>"wip"</formula>
    </cfRule>
    <cfRule type="cellIs" dxfId="942" priority="1465" operator="equal">
      <formula>"Completed"</formula>
    </cfRule>
  </conditionalFormatting>
  <conditionalFormatting sqref="L237">
    <cfRule type="cellIs" dxfId="941" priority="1436" operator="equal">
      <formula>"wip"</formula>
    </cfRule>
    <cfRule type="cellIs" dxfId="940" priority="1437" operator="equal">
      <formula>"Completed"</formula>
    </cfRule>
  </conditionalFormatting>
  <conditionalFormatting sqref="L247">
    <cfRule type="cellIs" dxfId="939" priority="1383" operator="equal">
      <formula>"Completed"</formula>
    </cfRule>
    <cfRule type="cellIs" dxfId="938" priority="1382" operator="equal">
      <formula>"wip"</formula>
    </cfRule>
  </conditionalFormatting>
  <conditionalFormatting sqref="L257">
    <cfRule type="cellIs" dxfId="937" priority="1355" operator="equal">
      <formula>"Completed"</formula>
    </cfRule>
    <cfRule type="cellIs" dxfId="936" priority="1354" operator="equal">
      <formula>"wip"</formula>
    </cfRule>
  </conditionalFormatting>
  <conditionalFormatting sqref="L267:M268">
    <cfRule type="cellIs" dxfId="935" priority="1041" operator="equal">
      <formula>"ROW"</formula>
    </cfRule>
    <cfRule type="cellIs" dxfId="934" priority="1039" operator="equal">
      <formula>"completedw"</formula>
    </cfRule>
    <cfRule type="cellIs" dxfId="933" priority="1040" operator="equal">
      <formula>"HOLD"</formula>
    </cfRule>
    <cfRule type="cellIs" dxfId="932" priority="1043" operator="equal">
      <formula>"Completed"</formula>
    </cfRule>
    <cfRule type="cellIs" dxfId="931" priority="1042" operator="equal">
      <formula>"wip"</formula>
    </cfRule>
  </conditionalFormatting>
  <conditionalFormatting sqref="L289:M290">
    <cfRule type="cellIs" dxfId="930" priority="895" operator="equal">
      <formula>"completedw"</formula>
    </cfRule>
    <cfRule type="cellIs" dxfId="929" priority="896" operator="equal">
      <formula>"HOLD"</formula>
    </cfRule>
    <cfRule type="cellIs" dxfId="928" priority="897" operator="equal">
      <formula>"ROW"</formula>
    </cfRule>
    <cfRule type="cellIs" dxfId="927" priority="898" operator="equal">
      <formula>"wip"</formula>
    </cfRule>
    <cfRule type="cellIs" dxfId="926" priority="899" operator="equal">
      <formula>"Completed"</formula>
    </cfRule>
  </conditionalFormatting>
  <conditionalFormatting sqref="L36:N37">
    <cfRule type="cellIs" dxfId="925" priority="778" operator="equal">
      <formula>"wip"</formula>
    </cfRule>
    <cfRule type="cellIs" dxfId="924" priority="779" operator="equal">
      <formula>"Completed"</formula>
    </cfRule>
    <cfRule type="cellIs" dxfId="923" priority="775" operator="equal">
      <formula>"completedw"</formula>
    </cfRule>
    <cfRule type="cellIs" dxfId="922" priority="776" operator="equal">
      <formula>"HOLD"</formula>
    </cfRule>
    <cfRule type="cellIs" dxfId="921" priority="777" operator="equal">
      <formula>"ROW"</formula>
    </cfRule>
  </conditionalFormatting>
  <conditionalFormatting sqref="L208:N208">
    <cfRule type="cellIs" dxfId="920" priority="225" operator="equal">
      <formula>"HOLD"</formula>
    </cfRule>
    <cfRule type="cellIs" dxfId="919" priority="224" operator="equal">
      <formula>"completedw"</formula>
    </cfRule>
    <cfRule type="cellIs" dxfId="918" priority="226" operator="equal">
      <formula>"ROW"</formula>
    </cfRule>
  </conditionalFormatting>
  <conditionalFormatting sqref="L25:AE25 U14:V14 X14:AC14 L26 N26 P26 R26 T26 V26 X26 Z26 AB26 AD26 B47">
    <cfRule type="cellIs" dxfId="917" priority="1630" operator="equal">
      <formula>"wip"</formula>
    </cfRule>
  </conditionalFormatting>
  <conditionalFormatting sqref="L25:AE25 U14:V14 X14:AC14 U15 W15 L26 N26 P26 R26 T26 V26 X26 Z26 AB26 AD26 B47">
    <cfRule type="cellIs" dxfId="916" priority="163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915" priority="1412" operator="equal">
      <formula>"completedw"</formula>
    </cfRule>
    <cfRule type="cellIs" dxfId="914" priority="1413" operator="equal">
      <formula>"HOLD"</formula>
    </cfRule>
    <cfRule type="cellIs" dxfId="913" priority="1414" operator="equal">
      <formula>"ROW"</formula>
    </cfRule>
  </conditionalFormatting>
  <conditionalFormatting sqref="M25">
    <cfRule type="containsText" dxfId="912" priority="200" operator="containsText" text="Hold">
      <formula>NOT(ISERROR(SEARCH("Hold",M25)))</formula>
    </cfRule>
  </conditionalFormatting>
  <conditionalFormatting sqref="M36:M37">
    <cfRule type="containsText" dxfId="911" priority="774" operator="containsText" text="Hold">
      <formula>NOT(ISERROR(SEARCH("Hold",M36)))</formula>
    </cfRule>
  </conditionalFormatting>
  <conditionalFormatting sqref="M51">
    <cfRule type="cellIs" dxfId="910" priority="493" operator="equal">
      <formula>"HOLD"</formula>
    </cfRule>
    <cfRule type="cellIs" dxfId="909" priority="492" operator="equal">
      <formula>"completedw"</formula>
    </cfRule>
    <cfRule type="cellIs" dxfId="908" priority="494" operator="equal">
      <formula>"ROW"</formula>
    </cfRule>
  </conditionalFormatting>
  <conditionalFormatting sqref="M61:M62">
    <cfRule type="cellIs" dxfId="907" priority="470" operator="equal">
      <formula>"ROW"</formula>
    </cfRule>
    <cfRule type="cellIs" dxfId="906" priority="469" operator="equal">
      <formula>"HOLD"</formula>
    </cfRule>
    <cfRule type="cellIs" dxfId="905" priority="468" operator="equal">
      <formula>"completedw"</formula>
    </cfRule>
  </conditionalFormatting>
  <conditionalFormatting sqref="M72:M73">
    <cfRule type="cellIs" dxfId="904" priority="435" operator="equal">
      <formula>"completedw"</formula>
    </cfRule>
    <cfRule type="cellIs" dxfId="903" priority="436" operator="equal">
      <formula>"HOLD"</formula>
    </cfRule>
    <cfRule type="cellIs" dxfId="902" priority="437" operator="equal">
      <formula>"ROW"</formula>
    </cfRule>
  </conditionalFormatting>
  <conditionalFormatting sqref="M90:M91">
    <cfRule type="containsText" dxfId="901" priority="1168" operator="containsText" text="Hold">
      <formula>NOT(ISERROR(SEARCH("Hold",M90)))</formula>
    </cfRule>
  </conditionalFormatting>
  <conditionalFormatting sqref="M114:M115">
    <cfRule type="containsText" dxfId="900" priority="1254" operator="containsText" text="Hold">
      <formula>NOT(ISERROR(SEARCH("Hold",M114)))</formula>
    </cfRule>
  </conditionalFormatting>
  <conditionalFormatting sqref="M126:M127">
    <cfRule type="containsText" dxfId="899" priority="620" operator="containsText" text="Hold">
      <formula>NOT(ISERROR(SEARCH("Hold",M126)))</formula>
    </cfRule>
  </conditionalFormatting>
  <conditionalFormatting sqref="M138:M139 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98" priority="1632" operator="equal">
      <formula>"completedw"</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97" priority="1633" operator="equal">
      <formula>"HOLD"</formula>
    </cfRule>
    <cfRule type="cellIs" dxfId="896" priority="1634" operator="equal">
      <formula>"ROW"</formula>
    </cfRule>
  </conditionalFormatting>
  <conditionalFormatting sqref="M138:M139">
    <cfRule type="containsText" dxfId="895" priority="167" operator="containsText" text="Hold">
      <formula>NOT(ISERROR(SEARCH("Hold",M138)))</formula>
    </cfRule>
  </conditionalFormatting>
  <conditionalFormatting sqref="M150:M151">
    <cfRule type="containsText" dxfId="894" priority="1232" operator="containsText" text="Hold">
      <formula>NOT(ISERROR(SEARCH("Hold",M150)))</formula>
    </cfRule>
  </conditionalFormatting>
  <conditionalFormatting sqref="M161:M162">
    <cfRule type="containsText" dxfId="893" priority="520" operator="containsText" text="Hold">
      <formula>NOT(ISERROR(SEARCH("Hold",M161)))</formula>
    </cfRule>
  </conditionalFormatting>
  <conditionalFormatting sqref="M176:M177">
    <cfRule type="cellIs" dxfId="892" priority="374" operator="equal">
      <formula>"ROW"</formula>
    </cfRule>
    <cfRule type="cellIs" dxfId="891" priority="373" operator="equal">
      <formula>"HOLD"</formula>
    </cfRule>
    <cfRule type="cellIs" dxfId="890" priority="372" operator="equal">
      <formula>"completedw"</formula>
    </cfRule>
  </conditionalFormatting>
  <conditionalFormatting sqref="M179:M184">
    <cfRule type="cellIs" dxfId="889" priority="539" operator="equal">
      <formula>"ROW"</formula>
    </cfRule>
    <cfRule type="cellIs" dxfId="888" priority="537" operator="equal">
      <formula>"completedw"</formula>
    </cfRule>
    <cfRule type="cellIs" dxfId="887" priority="538" operator="equal">
      <formula>"HOLD"</formula>
    </cfRule>
  </conditionalFormatting>
  <conditionalFormatting sqref="M183:M184">
    <cfRule type="cellIs" dxfId="886" priority="540" operator="equal">
      <formula>"wip"</formula>
    </cfRule>
    <cfRule type="cellIs" dxfId="885" priority="541" operator="equal">
      <formula>"Completed"</formula>
    </cfRule>
    <cfRule type="containsText" dxfId="884" priority="536" operator="containsText" text="Hold">
      <formula>NOT(ISERROR(SEARCH("Hold",M183)))</formula>
    </cfRule>
  </conditionalFormatting>
  <conditionalFormatting sqref="M188">
    <cfRule type="cellIs" dxfId="883" priority="780" operator="equal">
      <formula>"completedw"</formula>
    </cfRule>
    <cfRule type="cellIs" dxfId="882" priority="782" operator="equal">
      <formula>"ROW"</formula>
    </cfRule>
    <cfRule type="cellIs" dxfId="881" priority="781" operator="equal">
      <formula>"HOLD"</formula>
    </cfRule>
  </conditionalFormatting>
  <conditionalFormatting sqref="M194:M195">
    <cfRule type="containsText" dxfId="880" priority="627" operator="containsText" text="Hold">
      <formula>NOT(ISERROR(SEARCH("Hold",M194)))</formula>
    </cfRule>
  </conditionalFormatting>
  <conditionalFormatting sqref="M215:M216">
    <cfRule type="containsText" dxfId="879" priority="1149" operator="containsText" text="Hold">
      <formula>NOT(ISERROR(SEARCH("Hold",M215)))</formula>
    </cfRule>
  </conditionalFormatting>
  <conditionalFormatting sqref="M226:M227">
    <cfRule type="containsText" dxfId="878" priority="1136" operator="containsText" text="Hold">
      <formula>NOT(ISERROR(SEARCH("Hold",M226)))</formula>
    </cfRule>
  </conditionalFormatting>
  <conditionalFormatting sqref="M237:M238">
    <cfRule type="containsText" dxfId="877" priority="1126" operator="containsText" text="Hold">
      <formula>NOT(ISERROR(SEARCH("Hold",M237)))</formula>
    </cfRule>
  </conditionalFormatting>
  <conditionalFormatting sqref="M247:M248">
    <cfRule type="containsText" dxfId="876" priority="1113" operator="containsText" text="Hold">
      <formula>NOT(ISERROR(SEARCH("Hold",M247)))</formula>
    </cfRule>
  </conditionalFormatting>
  <conditionalFormatting sqref="M257:M258">
    <cfRule type="containsText" dxfId="875" priority="1103" operator="containsText" text="Hold">
      <formula>NOT(ISERROR(SEARCH("Hold",M257)))</formula>
    </cfRule>
  </conditionalFormatting>
  <conditionalFormatting sqref="M267:M268">
    <cfRule type="containsText" dxfId="874" priority="1038" operator="containsText" text="Hold">
      <formula>NOT(ISERROR(SEARCH("Hold",M267)))</formula>
    </cfRule>
  </conditionalFormatting>
  <conditionalFormatting sqref="M278:M279">
    <cfRule type="containsText" dxfId="873" priority="972" operator="containsText" text="Hold">
      <formula>NOT(ISERROR(SEARCH("Hold",M278)))</formula>
    </cfRule>
  </conditionalFormatting>
  <conditionalFormatting sqref="M289:M290">
    <cfRule type="containsText" dxfId="872" priority="894" operator="containsText" text="Hold">
      <formula>NOT(ISERROR(SEARCH("Hold",M289)))</formula>
    </cfRule>
  </conditionalFormatting>
  <conditionalFormatting sqref="M300:M301">
    <cfRule type="containsText" dxfId="871" priority="731" operator="containsText" text="Hold">
      <formula>NOT(ISERROR(SEARCH("Hold",M300)))</formula>
    </cfRule>
  </conditionalFormatting>
  <conditionalFormatting sqref="M311:M312">
    <cfRule type="containsText" dxfId="870" priority="82" operator="containsText" text="Hold">
      <formula>NOT(ISERROR(SEARCH("Hold",M311)))</formula>
    </cfRule>
  </conditionalFormatting>
  <conditionalFormatting sqref="M90:N91">
    <cfRule type="cellIs" dxfId="869" priority="1169" operator="equal">
      <formula>"completedw"</formula>
    </cfRule>
    <cfRule type="cellIs" dxfId="868" priority="1170" operator="equal">
      <formula>"HOLD"</formula>
    </cfRule>
    <cfRule type="cellIs" dxfId="867" priority="1172" operator="equal">
      <formula>"wip"</formula>
    </cfRule>
    <cfRule type="cellIs" dxfId="866" priority="1173" operator="equal">
      <formula>"Completed"</formula>
    </cfRule>
    <cfRule type="cellIs" dxfId="865" priority="1171" operator="equal">
      <formula>"ROW"</formula>
    </cfRule>
  </conditionalFormatting>
  <conditionalFormatting sqref="M311:N312">
    <cfRule type="cellIs" dxfId="864" priority="84" operator="equal">
      <formula>"HOLD"</formula>
    </cfRule>
    <cfRule type="cellIs" dxfId="863" priority="85" operator="equal">
      <formula>"ROW"</formula>
    </cfRule>
    <cfRule type="cellIs" dxfId="862" priority="86" operator="equal">
      <formula>"wip"</formula>
    </cfRule>
    <cfRule type="cellIs" dxfId="861" priority="87" operator="equal">
      <formula>"Completed"</formula>
    </cfRule>
    <cfRule type="cellIs" dxfId="860" priority="83" operator="equal">
      <formula>"completedw"</formula>
    </cfRule>
  </conditionalFormatting>
  <conditionalFormatting sqref="M278:P279">
    <cfRule type="cellIs" dxfId="859" priority="976" operator="equal">
      <formula>"wip"</formula>
    </cfRule>
    <cfRule type="cellIs" dxfId="858" priority="975" operator="equal">
      <formula>"ROW"</formula>
    </cfRule>
    <cfRule type="cellIs" dxfId="857" priority="974" operator="equal">
      <formula>"HOLD"</formula>
    </cfRule>
    <cfRule type="cellIs" dxfId="856" priority="973" operator="equal">
      <formula>"completedw"</formula>
    </cfRule>
    <cfRule type="cellIs" dxfId="855" priority="977" operator="equal">
      <formula>"Completed"</formula>
    </cfRule>
  </conditionalFormatting>
  <conditionalFormatting sqref="M300:P301">
    <cfRule type="cellIs" dxfId="854" priority="732" operator="equal">
      <formula>"completedw"</formula>
    </cfRule>
    <cfRule type="cellIs" dxfId="853" priority="736" operator="equal">
      <formula>"Completed"</formula>
    </cfRule>
    <cfRule type="cellIs" dxfId="852" priority="734" operator="equal">
      <formula>"ROW"</formula>
    </cfRule>
    <cfRule type="cellIs" dxfId="851" priority="733" operator="equal">
      <formula>"HOLD"</formula>
    </cfRule>
    <cfRule type="cellIs" dxfId="850" priority="735" operator="equal">
      <formula>"wip"</formula>
    </cfRule>
  </conditionalFormatting>
  <conditionalFormatting sqref="M106:Q107">
    <cfRule type="cellIs" dxfId="849" priority="112" operator="equal">
      <formula>"completedw"</formula>
    </cfRule>
    <cfRule type="cellIs" dxfId="848" priority="114" operator="equal">
      <formula>"ROW"</formula>
    </cfRule>
    <cfRule type="cellIs" dxfId="847" priority="113" operator="equal">
      <formula>"HOLD"</formula>
    </cfRule>
  </conditionalFormatting>
  <conditionalFormatting sqref="N172">
    <cfRule type="cellIs" dxfId="846" priority="1604" operator="equal">
      <formula>"wip"</formula>
    </cfRule>
    <cfRule type="cellIs" dxfId="845" priority="1605" operator="equal">
      <formula>"Completed"</formula>
    </cfRule>
  </conditionalFormatting>
  <conditionalFormatting sqref="N183">
    <cfRule type="cellIs" dxfId="844" priority="1578" operator="equal">
      <formula>"wip"</formula>
    </cfRule>
    <cfRule type="cellIs" dxfId="843" priority="1579" operator="equal">
      <formula>"Completed"</formula>
    </cfRule>
  </conditionalFormatting>
  <conditionalFormatting sqref="N194">
    <cfRule type="cellIs" dxfId="842" priority="1546" operator="equal">
      <formula>"wip"</formula>
    </cfRule>
    <cfRule type="cellIs" dxfId="841" priority="1547" operator="equal">
      <formula>"Completed"</formula>
    </cfRule>
  </conditionalFormatting>
  <conditionalFormatting sqref="N204">
    <cfRule type="cellIs" dxfId="840" priority="1518" operator="equal">
      <formula>"wip"</formula>
    </cfRule>
    <cfRule type="cellIs" dxfId="839" priority="1519" operator="equal">
      <formula>"Completed"</formula>
    </cfRule>
  </conditionalFormatting>
  <conditionalFormatting sqref="N215">
    <cfRule type="cellIs" dxfId="838" priority="1490" operator="equal">
      <formula>"wip"</formula>
    </cfRule>
    <cfRule type="cellIs" dxfId="837" priority="1491" operator="equal">
      <formula>"Completed"</formula>
    </cfRule>
  </conditionalFormatting>
  <conditionalFormatting sqref="N226">
    <cfRule type="cellIs" dxfId="836" priority="1463" operator="equal">
      <formula>"Completed"</formula>
    </cfRule>
    <cfRule type="cellIs" dxfId="835" priority="1462" operator="equal">
      <formula>"wip"</formula>
    </cfRule>
  </conditionalFormatting>
  <conditionalFormatting sqref="N237">
    <cfRule type="cellIs" dxfId="834" priority="1435" operator="equal">
      <formula>"Completed"</formula>
    </cfRule>
    <cfRule type="cellIs" dxfId="833" priority="1434" operator="equal">
      <formula>"wip"</formula>
    </cfRule>
  </conditionalFormatting>
  <conditionalFormatting sqref="N247">
    <cfRule type="cellIs" dxfId="832" priority="1381" operator="equal">
      <formula>"Completed"</formula>
    </cfRule>
    <cfRule type="cellIs" dxfId="831" priority="1380" operator="equal">
      <formula>"wip"</formula>
    </cfRule>
  </conditionalFormatting>
  <conditionalFormatting sqref="N257">
    <cfRule type="cellIs" dxfId="830" priority="1353" operator="equal">
      <formula>"Completed"</formula>
    </cfRule>
    <cfRule type="cellIs" dxfId="829" priority="1352" operator="equal">
      <formula>"wip"</formula>
    </cfRule>
  </conditionalFormatting>
  <conditionalFormatting sqref="N267:O267">
    <cfRule type="cellIs" dxfId="828" priority="1045" operator="equal">
      <formula>"completedw"</formula>
    </cfRule>
    <cfRule type="cellIs" dxfId="827" priority="1047" operator="equal">
      <formula>"ROW"</formula>
    </cfRule>
    <cfRule type="cellIs" dxfId="826" priority="1048" operator="equal">
      <formula>"wip"</formula>
    </cfRule>
    <cfRule type="cellIs" dxfId="825" priority="1049" operator="equal">
      <formula>"Completed"</formula>
    </cfRule>
    <cfRule type="cellIs" dxfId="824" priority="1046" operator="equal">
      <formula>"HOLD"</formula>
    </cfRule>
  </conditionalFormatting>
  <conditionalFormatting sqref="N289:O289">
    <cfRule type="cellIs" dxfId="823" priority="904" operator="equal">
      <formula>"wip"</formula>
    </cfRule>
    <cfRule type="cellIs" dxfId="822" priority="901" operator="equal">
      <formula>"completedw"</formula>
    </cfRule>
    <cfRule type="cellIs" dxfId="821" priority="902" operator="equal">
      <formula>"HOLD"</formula>
    </cfRule>
    <cfRule type="cellIs" dxfId="820" priority="903" operator="equal">
      <formula>"ROW"</formula>
    </cfRule>
    <cfRule type="cellIs" dxfId="819" priority="905" operator="equal">
      <formula>"Completed"</formula>
    </cfRule>
  </conditionalFormatting>
  <conditionalFormatting sqref="O29:O30">
    <cfRule type="cellIs" dxfId="818" priority="784" operator="equal">
      <formula>"completedw"</formula>
    </cfRule>
    <cfRule type="cellIs" dxfId="817" priority="785" operator="equal">
      <formula>"HOLD"</formula>
    </cfRule>
    <cfRule type="cellIs" dxfId="816" priority="786" operator="equal">
      <formula>"ROW"</formula>
    </cfRule>
  </conditionalFormatting>
  <conditionalFormatting sqref="O215:O216">
    <cfRule type="containsText" dxfId="815" priority="5" operator="containsText" text="Hold">
      <formula>NOT(ISERROR(SEARCH("Hold",O215)))</formula>
    </cfRule>
  </conditionalFormatting>
  <conditionalFormatting sqref="O267">
    <cfRule type="containsText" dxfId="814" priority="1044" operator="containsText" text="Hold">
      <formula>NOT(ISERROR(SEARCH("Hold",O267)))</formula>
    </cfRule>
  </conditionalFormatting>
  <conditionalFormatting sqref="O289">
    <cfRule type="containsText" dxfId="813" priority="900" operator="containsText" text="Hold">
      <formula>NOT(ISERROR(SEARCH("Hold",O289)))</formula>
    </cfRule>
  </conditionalFormatting>
  <conditionalFormatting sqref="O36:Q37">
    <cfRule type="cellIs" dxfId="812" priority="159" operator="equal">
      <formula>"completedw"</formula>
    </cfRule>
    <cfRule type="cellIs" dxfId="811" priority="160" operator="equal">
      <formula>"HOLD"</formula>
    </cfRule>
    <cfRule type="cellIs" dxfId="810" priority="161" operator="equal">
      <formula>"ROW"</formula>
    </cfRule>
    <cfRule type="cellIs" dxfId="809" priority="163" operator="equal">
      <formula>"Completed"</formula>
    </cfRule>
    <cfRule type="cellIs" dxfId="808" priority="162" operator="equal">
      <formula>"wip"</formula>
    </cfRule>
    <cfRule type="containsText" dxfId="807" priority="158" operator="containsText" text="Hold">
      <formula>NOT(ISERROR(SEARCH("Hold",O36)))</formula>
    </cfRule>
  </conditionalFormatting>
  <conditionalFormatting sqref="O72:Q73">
    <cfRule type="cellIs" dxfId="806" priority="439" operator="equal">
      <formula>"HOLD"</formula>
    </cfRule>
    <cfRule type="cellIs" dxfId="805" priority="440" operator="equal">
      <formula>"ROW"</formula>
    </cfRule>
    <cfRule type="cellIs" dxfId="804" priority="438" operator="equal">
      <formula>"completedw"</formula>
    </cfRule>
  </conditionalFormatting>
  <conditionalFormatting sqref="O90:Q91">
    <cfRule type="cellIs" dxfId="803" priority="13" operator="equal">
      <formula>"Completed"</formula>
    </cfRule>
    <cfRule type="cellIs" dxfId="802" priority="9" operator="equal">
      <formula>"completedw"</formula>
    </cfRule>
    <cfRule type="cellIs" dxfId="801" priority="10" operator="equal">
      <formula>"HOLD"</formula>
    </cfRule>
    <cfRule type="cellIs" dxfId="800" priority="11" operator="equal">
      <formula>"ROW"</formula>
    </cfRule>
    <cfRule type="cellIs" dxfId="799" priority="12" operator="equal">
      <formula>"wip"</formula>
    </cfRule>
    <cfRule type="containsText" dxfId="798" priority="8" operator="containsText" text="Hold">
      <formula>NOT(ISERROR(SEARCH("Hold",O90)))</formula>
    </cfRule>
  </conditionalFormatting>
  <conditionalFormatting sqref="O114:Q115 O161:P162 O215:Q216 O226:Q227 O237:Q238 O247:Q248 O257:Q258 O79:Q80 O102:Q103 C126:C127 O150:Q151 O268:P268 O278:Q279 O290:P290">
    <cfRule type="containsText" dxfId="797" priority="783" operator="containsText" text="Hold">
      <formula>NOT(ISERROR(SEARCH("Hold",C79)))</formula>
    </cfRule>
  </conditionalFormatting>
  <conditionalFormatting sqref="O126:Q127">
    <cfRule type="containsText" dxfId="796" priority="619" operator="containsText" text="Hold">
      <formula>NOT(ISERROR(SEARCH("Hold",O126)))</formula>
    </cfRule>
  </conditionalFormatting>
  <conditionalFormatting sqref="O138:Q139">
    <cfRule type="containsText" dxfId="795" priority="623" operator="containsText" text="Hold">
      <formula>NOT(ISERROR(SEARCH("Hold",O138)))</formula>
    </cfRule>
  </conditionalFormatting>
  <conditionalFormatting sqref="O187:Q187">
    <cfRule type="cellIs" dxfId="794" priority="356" operator="equal">
      <formula>"ROW"</formula>
    </cfRule>
    <cfRule type="cellIs" dxfId="793" priority="355" operator="equal">
      <formula>"HOLD"</formula>
    </cfRule>
    <cfRule type="cellIs" dxfId="792" priority="354" operator="equal">
      <formula>"completedw"</formula>
    </cfRule>
  </conditionalFormatting>
  <conditionalFormatting sqref="O194:Q195">
    <cfRule type="containsText" dxfId="791" priority="626" operator="containsText" text="Hold">
      <formula>NOT(ISERROR(SEARCH("Hold",O194)))</formula>
    </cfRule>
  </conditionalFormatting>
  <conditionalFormatting sqref="O300:Q301">
    <cfRule type="containsText" dxfId="790" priority="725" operator="containsText" text="Hold">
      <formula>NOT(ISERROR(SEARCH("Hold",O300)))</formula>
    </cfRule>
  </conditionalFormatting>
  <conditionalFormatting sqref="O311:Q312">
    <cfRule type="containsText" dxfId="789" priority="76" operator="containsText" text="Hold">
      <formula>NOT(ISERROR(SEARCH("Hold",O311)))</formula>
    </cfRule>
  </conditionalFormatting>
  <conditionalFormatting sqref="O311:R312">
    <cfRule type="cellIs" dxfId="788" priority="77" operator="equal">
      <formula>"completedw"</formula>
    </cfRule>
    <cfRule type="cellIs" dxfId="787" priority="79" operator="equal">
      <formula>"ROW"</formula>
    </cfRule>
    <cfRule type="cellIs" dxfId="786" priority="80" operator="equal">
      <formula>"wip"</formula>
    </cfRule>
    <cfRule type="cellIs" dxfId="785" priority="81" operator="equal">
      <formula>"Completed"</formula>
    </cfRule>
    <cfRule type="cellIs" dxfId="784" priority="78" operator="equal">
      <formula>"HOLD"</formula>
    </cfRule>
  </conditionalFormatting>
  <conditionalFormatting sqref="O208:S209">
    <cfRule type="cellIs" dxfId="783" priority="222" operator="equal">
      <formula>"HOLD"</formula>
    </cfRule>
    <cfRule type="cellIs" dxfId="782" priority="221" operator="equal">
      <formula>"completedw"</formula>
    </cfRule>
    <cfRule type="cellIs" dxfId="781" priority="223" operator="equal">
      <formula>"ROW"</formula>
    </cfRule>
  </conditionalFormatting>
  <conditionalFormatting sqref="O61:W62">
    <cfRule type="cellIs" dxfId="780" priority="118" operator="equal">
      <formula>"completedw"</formula>
    </cfRule>
    <cfRule type="cellIs" dxfId="779" priority="119" operator="equal">
      <formula>"HOLD"</formula>
    </cfRule>
    <cfRule type="cellIs" dxfId="778" priority="120" operator="equal">
      <formula>"ROW"</formula>
    </cfRule>
  </conditionalFormatting>
  <conditionalFormatting sqref="O176:W177">
    <cfRule type="cellIs" dxfId="777" priority="377" operator="equal">
      <formula>"ROW"</formula>
    </cfRule>
    <cfRule type="cellIs" dxfId="776" priority="376" operator="equal">
      <formula>"HOLD"</formula>
    </cfRule>
    <cfRule type="cellIs" dxfId="775" priority="375" operator="equal">
      <formula>"completedw"</formula>
    </cfRule>
  </conditionalFormatting>
  <conditionalFormatting sqref="P172">
    <cfRule type="cellIs" dxfId="774" priority="1602" operator="equal">
      <formula>"wip"</formula>
    </cfRule>
    <cfRule type="cellIs" dxfId="773" priority="1603" operator="equal">
      <formula>"Completed"</formula>
    </cfRule>
  </conditionalFormatting>
  <conditionalFormatting sqref="P183">
    <cfRule type="cellIs" dxfId="772" priority="1574" operator="equal">
      <formula>"wip"</formula>
    </cfRule>
    <cfRule type="cellIs" dxfId="771" priority="1575" operator="equal">
      <formula>"Completed"</formula>
    </cfRule>
  </conditionalFormatting>
  <conditionalFormatting sqref="P194">
    <cfRule type="cellIs" dxfId="770" priority="1545" operator="equal">
      <formula>"Completed"</formula>
    </cfRule>
    <cfRule type="cellIs" dxfId="769" priority="1544" operator="equal">
      <formula>"wip"</formula>
    </cfRule>
  </conditionalFormatting>
  <conditionalFormatting sqref="P204">
    <cfRule type="cellIs" dxfId="768" priority="1517" operator="equal">
      <formula>"Completed"</formula>
    </cfRule>
    <cfRule type="cellIs" dxfId="767" priority="1516" operator="equal">
      <formula>"wip"</formula>
    </cfRule>
  </conditionalFormatting>
  <conditionalFormatting sqref="P215">
    <cfRule type="cellIs" dxfId="766" priority="1488" operator="equal">
      <formula>"wip"</formula>
    </cfRule>
    <cfRule type="cellIs" dxfId="765" priority="1489" operator="equal">
      <formula>"Completed"</formula>
    </cfRule>
  </conditionalFormatting>
  <conditionalFormatting sqref="P226">
    <cfRule type="cellIs" dxfId="764" priority="1461" operator="equal">
      <formula>"Completed"</formula>
    </cfRule>
    <cfRule type="cellIs" dxfId="763" priority="1460" operator="equal">
      <formula>"wip"</formula>
    </cfRule>
  </conditionalFormatting>
  <conditionalFormatting sqref="P237">
    <cfRule type="cellIs" dxfId="762" priority="1432" operator="equal">
      <formula>"wip"</formula>
    </cfRule>
    <cfRule type="cellIs" dxfId="761" priority="1433" operator="equal">
      <formula>"Completed"</formula>
    </cfRule>
  </conditionalFormatting>
  <conditionalFormatting sqref="P247">
    <cfRule type="cellIs" dxfId="760" priority="1378" operator="equal">
      <formula>"wip"</formula>
    </cfRule>
    <cfRule type="cellIs" dxfId="759" priority="1379" operator="equal">
      <formula>"Completed"</formula>
    </cfRule>
  </conditionalFormatting>
  <conditionalFormatting sqref="P257">
    <cfRule type="cellIs" dxfId="758" priority="1350" operator="equal">
      <formula>"wip"</formula>
    </cfRule>
    <cfRule type="cellIs" dxfId="757" priority="1351" operator="equal">
      <formula>"Completed"</formula>
    </cfRule>
  </conditionalFormatting>
  <conditionalFormatting sqref="P267">
    <cfRule type="cellIs" dxfId="756" priority="157" operator="equal">
      <formula>"Completed"</formula>
    </cfRule>
    <cfRule type="cellIs" dxfId="755" priority="154" operator="equal">
      <formula>"HOLD"</formula>
    </cfRule>
    <cfRule type="cellIs" dxfId="754" priority="153" operator="equal">
      <formula>"completedw"</formula>
    </cfRule>
    <cfRule type="cellIs" dxfId="753" priority="155" operator="equal">
      <formula>"ROW"</formula>
    </cfRule>
    <cfRule type="cellIs" dxfId="752" priority="156" operator="equal">
      <formula>"wip"</formula>
    </cfRule>
  </conditionalFormatting>
  <conditionalFormatting sqref="P289">
    <cfRule type="cellIs" dxfId="751" priority="149" operator="equal">
      <formula>"HOLD"</formula>
    </cfRule>
    <cfRule type="cellIs" dxfId="750" priority="152" operator="equal">
      <formula>"Completed"</formula>
    </cfRule>
    <cfRule type="cellIs" dxfId="749" priority="148" operator="equal">
      <formula>"completedw"</formula>
    </cfRule>
    <cfRule type="cellIs" dxfId="748" priority="151" operator="equal">
      <formula>"wip"</formula>
    </cfRule>
    <cfRule type="cellIs" dxfId="747" priority="150" operator="equal">
      <formula>"ROW"</formula>
    </cfRule>
  </conditionalFormatting>
  <conditionalFormatting sqref="Q143">
    <cfRule type="cellIs" dxfId="746" priority="164" operator="equal">
      <formula>"completedw"</formula>
    </cfRule>
    <cfRule type="cellIs" dxfId="745" priority="165" operator="equal">
      <formula>"HOLD"</formula>
    </cfRule>
    <cfRule type="cellIs" dxfId="744" priority="166" operator="equal">
      <formula>"ROW"</formula>
    </cfRule>
  </conditionalFormatting>
  <conditionalFormatting sqref="Q161:Q162">
    <cfRule type="containsText" dxfId="743" priority="519" operator="containsText" text="Hold">
      <formula>NOT(ISERROR(SEARCH("Hold",Q161)))</formula>
    </cfRule>
  </conditionalFormatting>
  <conditionalFormatting sqref="Q215:Q216">
    <cfRule type="containsText" dxfId="742" priority="4" operator="containsText" text="Hold">
      <formula>NOT(ISERROR(SEARCH("Hold",Q215)))</formula>
    </cfRule>
  </conditionalFormatting>
  <conditionalFormatting sqref="Q267:Q268">
    <cfRule type="containsText" dxfId="741" priority="1050" operator="containsText" text="Hold">
      <formula>NOT(ISERROR(SEARCH("Hold",Q267)))</formula>
    </cfRule>
  </conditionalFormatting>
  <conditionalFormatting sqref="Q289:Q290">
    <cfRule type="containsText" dxfId="740" priority="906" operator="containsText" text="Hold">
      <formula>NOT(ISERROR(SEARCH("Hold",Q289)))</formula>
    </cfRule>
  </conditionalFormatting>
  <conditionalFormatting sqref="Q278:R279">
    <cfRule type="cellIs" dxfId="739" priority="969" operator="equal">
      <formula>"ROW"</formula>
    </cfRule>
    <cfRule type="cellIs" dxfId="738" priority="971" operator="equal">
      <formula>"Completed"</formula>
    </cfRule>
    <cfRule type="cellIs" dxfId="737" priority="970" operator="equal">
      <formula>"wip"</formula>
    </cfRule>
    <cfRule type="cellIs" dxfId="736" priority="967" operator="equal">
      <formula>"completedw"</formula>
    </cfRule>
    <cfRule type="cellIs" dxfId="735" priority="968" operator="equal">
      <formula>"HOLD"</formula>
    </cfRule>
  </conditionalFormatting>
  <conditionalFormatting sqref="Q300:R301">
    <cfRule type="cellIs" dxfId="734" priority="726" operator="equal">
      <formula>"completedw"</formula>
    </cfRule>
    <cfRule type="cellIs" dxfId="733" priority="730" operator="equal">
      <formula>"Completed"</formula>
    </cfRule>
    <cfRule type="cellIs" dxfId="732" priority="728" operator="equal">
      <formula>"ROW"</formula>
    </cfRule>
    <cfRule type="cellIs" dxfId="731" priority="727" operator="equal">
      <formula>"HOLD"</formula>
    </cfRule>
    <cfRule type="cellIs" dxfId="730" priority="729" operator="equal">
      <formula>"wip"</formula>
    </cfRule>
  </conditionalFormatting>
  <conditionalFormatting sqref="Q29:S30">
    <cfRule type="cellIs" dxfId="729" priority="517" operator="equal">
      <formula>"HOLD"</formula>
    </cfRule>
    <cfRule type="cellIs" dxfId="728" priority="516" operator="equal">
      <formula>"completedw"</formula>
    </cfRule>
    <cfRule type="cellIs" dxfId="727" priority="518" operator="equal">
      <formula>"ROW"</formula>
    </cfRule>
  </conditionalFormatting>
  <conditionalFormatting sqref="Q289:S290">
    <cfRule type="cellIs" dxfId="726" priority="909" operator="equal">
      <formula>"HOLD"</formula>
    </cfRule>
    <cfRule type="cellIs" dxfId="725" priority="910" operator="equal">
      <formula>"ROW"</formula>
    </cfRule>
    <cfRule type="cellIs" dxfId="724" priority="911" operator="equal">
      <formula>"wip"</formula>
    </cfRule>
    <cfRule type="cellIs" dxfId="723" priority="912" operator="equal">
      <formula>"Completed"</formula>
    </cfRule>
    <cfRule type="cellIs" dxfId="722" priority="908" operator="equal">
      <formula>"completedw"</formula>
    </cfRule>
  </conditionalFormatting>
  <conditionalFormatting sqref="R172">
    <cfRule type="cellIs" dxfId="721" priority="1601" operator="equal">
      <formula>"Completed"</formula>
    </cfRule>
    <cfRule type="cellIs" dxfId="720" priority="1600" operator="equal">
      <formula>"wip"</formula>
    </cfRule>
  </conditionalFormatting>
  <conditionalFormatting sqref="R183">
    <cfRule type="cellIs" dxfId="719" priority="1573" operator="equal">
      <formula>"Completed"</formula>
    </cfRule>
    <cfRule type="cellIs" dxfId="718" priority="1572" operator="equal">
      <formula>"wip"</formula>
    </cfRule>
  </conditionalFormatting>
  <conditionalFormatting sqref="R194">
    <cfRule type="cellIs" dxfId="717" priority="1543" operator="equal">
      <formula>"Completed"</formula>
    </cfRule>
    <cfRule type="cellIs" dxfId="716" priority="1542" operator="equal">
      <formula>"wip"</formula>
    </cfRule>
  </conditionalFormatting>
  <conditionalFormatting sqref="R204">
    <cfRule type="cellIs" dxfId="715" priority="1515" operator="equal">
      <formula>"Completed"</formula>
    </cfRule>
    <cfRule type="cellIs" dxfId="714" priority="1514" operator="equal">
      <formula>"wip"</formula>
    </cfRule>
  </conditionalFormatting>
  <conditionalFormatting sqref="R215">
    <cfRule type="cellIs" dxfId="713" priority="1486" operator="equal">
      <formula>"wip"</formula>
    </cfRule>
    <cfRule type="cellIs" dxfId="712" priority="1487" operator="equal">
      <formula>"Completed"</formula>
    </cfRule>
  </conditionalFormatting>
  <conditionalFormatting sqref="R226">
    <cfRule type="cellIs" dxfId="711" priority="1458" operator="equal">
      <formula>"wip"</formula>
    </cfRule>
    <cfRule type="cellIs" dxfId="710" priority="1459" operator="equal">
      <formula>"Completed"</formula>
    </cfRule>
  </conditionalFormatting>
  <conditionalFormatting sqref="R237">
    <cfRule type="cellIs" dxfId="709" priority="1430" operator="equal">
      <formula>"wip"</formula>
    </cfRule>
    <cfRule type="cellIs" dxfId="708" priority="1431" operator="equal">
      <formula>"Completed"</formula>
    </cfRule>
  </conditionalFormatting>
  <conditionalFormatting sqref="R247">
    <cfRule type="cellIs" dxfId="707" priority="1376" operator="equal">
      <formula>"wip"</formula>
    </cfRule>
    <cfRule type="cellIs" dxfId="706" priority="1377" operator="equal">
      <formula>"Completed"</formula>
    </cfRule>
  </conditionalFormatting>
  <conditionalFormatting sqref="R257">
    <cfRule type="cellIs" dxfId="705" priority="1348" operator="equal">
      <formula>"wip"</formula>
    </cfRule>
    <cfRule type="cellIs" dxfId="704" priority="1349" operator="equal">
      <formula>"Completed"</formula>
    </cfRule>
  </conditionalFormatting>
  <conditionalFormatting sqref="R90:S91">
    <cfRule type="cellIs" dxfId="703" priority="57" operator="equal">
      <formula>"Completed"</formula>
    </cfRule>
    <cfRule type="cellIs" dxfId="702" priority="55" operator="equal">
      <formula>"ROW"</formula>
    </cfRule>
    <cfRule type="cellIs" dxfId="701" priority="56" operator="equal">
      <formula>"wip"</formula>
    </cfRule>
    <cfRule type="cellIs" dxfId="700" priority="53" operator="equal">
      <formula>"completedw"</formula>
    </cfRule>
    <cfRule type="cellIs" dxfId="699" priority="54" operator="equal">
      <formula>"HOLD"</formula>
    </cfRule>
  </conditionalFormatting>
  <conditionalFormatting sqref="R267:S268">
    <cfRule type="cellIs" dxfId="698" priority="1056" operator="equal">
      <formula>"Completed"</formula>
    </cfRule>
    <cfRule type="cellIs" dxfId="697" priority="1055" operator="equal">
      <formula>"wip"</formula>
    </cfRule>
    <cfRule type="cellIs" dxfId="696" priority="1054" operator="equal">
      <formula>"ROW"</formula>
    </cfRule>
    <cfRule type="cellIs" dxfId="695" priority="1053" operator="equal">
      <formula>"HOLD"</formula>
    </cfRule>
    <cfRule type="cellIs" dxfId="694" priority="1052" operator="equal">
      <formula>"completedw"</formula>
    </cfRule>
  </conditionalFormatting>
  <conditionalFormatting sqref="R36:V37">
    <cfRule type="cellIs" dxfId="693" priority="578" operator="equal">
      <formula>"completedw"</formula>
    </cfRule>
    <cfRule type="cellIs" dxfId="692" priority="581" operator="equal">
      <formula>"wip"</formula>
    </cfRule>
    <cfRule type="cellIs" dxfId="691" priority="579" operator="equal">
      <formula>"HOLD"</formula>
    </cfRule>
    <cfRule type="cellIs" dxfId="690" priority="580" operator="equal">
      <formula>"ROW"</formula>
    </cfRule>
    <cfRule type="cellIs" dxfId="689" priority="582" operator="equal">
      <formula>"Completed"</formula>
    </cfRule>
  </conditionalFormatting>
  <conditionalFormatting sqref="S36:S37">
    <cfRule type="containsText" dxfId="688" priority="577" operator="containsText" text="Hold">
      <formula>NOT(ISERROR(SEARCH("Hold",S36)))</formula>
    </cfRule>
  </conditionalFormatting>
  <conditionalFormatting sqref="S51">
    <cfRule type="cellIs" dxfId="687" priority="491" operator="equal">
      <formula>"ROW"</formula>
    </cfRule>
    <cfRule type="cellIs" dxfId="686" priority="490" operator="equal">
      <formula>"HOLD"</formula>
    </cfRule>
    <cfRule type="cellIs" dxfId="685" priority="489" operator="equal">
      <formula>"completedw"</formula>
    </cfRule>
  </conditionalFormatting>
  <conditionalFormatting sqref="S72:S73">
    <cfRule type="cellIs" dxfId="684" priority="443" operator="equal">
      <formula>"ROW"</formula>
    </cfRule>
    <cfRule type="cellIs" dxfId="683" priority="441" operator="equal">
      <formula>"completedw"</formula>
    </cfRule>
    <cfRule type="cellIs" dxfId="682" priority="442" operator="equal">
      <formula>"HOLD"</formula>
    </cfRule>
  </conditionalFormatting>
  <conditionalFormatting sqref="S79:S80">
    <cfRule type="containsText" dxfId="681" priority="570" operator="containsText" text="Hold">
      <formula>NOT(ISERROR(SEARCH("Hold",S79)))</formula>
    </cfRule>
    <cfRule type="cellIs" dxfId="680" priority="571" operator="equal">
      <formula>"completedw"</formula>
    </cfRule>
    <cfRule type="cellIs" dxfId="679" priority="574" operator="equal">
      <formula>"wip"</formula>
    </cfRule>
    <cfRule type="cellIs" dxfId="678" priority="572" operator="equal">
      <formula>"HOLD"</formula>
    </cfRule>
    <cfRule type="cellIs" dxfId="677" priority="575" operator="equal">
      <formula>"Completed"</formula>
    </cfRule>
    <cfRule type="cellIs" dxfId="676" priority="573" operator="equal">
      <formula>"ROW"</formula>
    </cfRule>
  </conditionalFormatting>
  <conditionalFormatting sqref="S90:S91">
    <cfRule type="containsText" dxfId="675" priority="52" operator="containsText" text="Hold">
      <formula>NOT(ISERROR(SEARCH("Hold",S90)))</formula>
    </cfRule>
  </conditionalFormatting>
  <conditionalFormatting sqref="S102:S103">
    <cfRule type="containsText" dxfId="674" priority="815" operator="containsText" text="Hold">
      <formula>NOT(ISERROR(SEARCH("Hold",S102)))</formula>
    </cfRule>
  </conditionalFormatting>
  <conditionalFormatting sqref="S106:S107">
    <cfRule type="cellIs" dxfId="673" priority="407" operator="equal">
      <formula>"ROW"</formula>
    </cfRule>
    <cfRule type="cellIs" dxfId="672" priority="406" operator="equal">
      <formula>"HOLD"</formula>
    </cfRule>
    <cfRule type="cellIs" dxfId="671" priority="405" operator="equal">
      <formula>"completedw"</formula>
    </cfRule>
  </conditionalFormatting>
  <conditionalFormatting sqref="S114:S115">
    <cfRule type="containsText" dxfId="670" priority="1236" operator="containsText" text="Hold">
      <formula>NOT(ISERROR(SEARCH("Hold",S114)))</formula>
    </cfRule>
  </conditionalFormatting>
  <conditionalFormatting sqref="S118:S119">
    <cfRule type="cellIs" dxfId="669" priority="180" operator="equal">
      <formula>"HOLD"</formula>
    </cfRule>
    <cfRule type="cellIs" dxfId="668" priority="181" operator="equal">
      <formula>"ROW"</formula>
    </cfRule>
    <cfRule type="cellIs" dxfId="667" priority="179" operator="equal">
      <formula>"completedw"</formula>
    </cfRule>
  </conditionalFormatting>
  <conditionalFormatting sqref="S122">
    <cfRule type="cellIs" dxfId="666" priority="260" operator="equal">
      <formula>"completedw"</formula>
    </cfRule>
    <cfRule type="cellIs" dxfId="665" priority="262" operator="equal">
      <formula>"ROW"</formula>
    </cfRule>
    <cfRule type="cellIs" dxfId="664" priority="261" operator="equal">
      <formula>"HOLD"</formula>
    </cfRule>
  </conditionalFormatting>
  <conditionalFormatting sqref="S126:S127">
    <cfRule type="containsText" dxfId="663" priority="618" operator="containsText" text="Hold">
      <formula>NOT(ISERROR(SEARCH("Hold",S126)))</formula>
    </cfRule>
  </conditionalFormatting>
  <conditionalFormatting sqref="S138:S139">
    <cfRule type="containsText" dxfId="662" priority="622" operator="containsText" text="Hold">
      <formula>NOT(ISERROR(SEARCH("Hold",S138)))</formula>
    </cfRule>
  </conditionalFormatting>
  <conditionalFormatting sqref="S142:S143 S145">
    <cfRule type="cellIs" dxfId="661" priority="400" operator="equal">
      <formula>"HOLD"</formula>
    </cfRule>
    <cfRule type="cellIs" dxfId="660" priority="401" operator="equal">
      <formula>"ROW"</formula>
    </cfRule>
    <cfRule type="cellIs" dxfId="659" priority="399" operator="equal">
      <formula>"completedw"</formula>
    </cfRule>
  </conditionalFormatting>
  <conditionalFormatting sqref="S150:S151">
    <cfRule type="containsText" dxfId="658" priority="1231" operator="containsText" text="Hold">
      <formula>NOT(ISERROR(SEARCH("Hold",S150)))</formula>
    </cfRule>
  </conditionalFormatting>
  <conditionalFormatting sqref="S187">
    <cfRule type="cellIs" dxfId="657" priority="351" operator="equal">
      <formula>"completedw"</formula>
    </cfRule>
    <cfRule type="cellIs" dxfId="656" priority="352" operator="equal">
      <formula>"HOLD"</formula>
    </cfRule>
    <cfRule type="cellIs" dxfId="655" priority="353" operator="equal">
      <formula>"ROW"</formula>
    </cfRule>
  </conditionalFormatting>
  <conditionalFormatting sqref="S194:S195">
    <cfRule type="containsText" dxfId="654" priority="625" operator="containsText" text="Hold">
      <formula>NOT(ISERROR(SEARCH("Hold",S194)))</formula>
    </cfRule>
  </conditionalFormatting>
  <conditionalFormatting sqref="S215:S216">
    <cfRule type="containsText" dxfId="653" priority="1148" operator="containsText" text="Hold">
      <formula>NOT(ISERROR(SEARCH("Hold",S215)))</formula>
    </cfRule>
    <cfRule type="containsText" dxfId="652" priority="128" operator="containsText" text="Hold">
      <formula>NOT(ISERROR(SEARCH("Hold",S215)))</formula>
    </cfRule>
  </conditionalFormatting>
  <conditionalFormatting sqref="S226:S227">
    <cfRule type="containsText" dxfId="651" priority="1137" operator="containsText" text="Hold">
      <formula>NOT(ISERROR(SEARCH("Hold",S226)))</formula>
    </cfRule>
  </conditionalFormatting>
  <conditionalFormatting sqref="S237:S238">
    <cfRule type="containsText" dxfId="650" priority="1125" operator="containsText" text="Hold">
      <formula>NOT(ISERROR(SEARCH("Hold",S237)))</formula>
    </cfRule>
  </conditionalFormatting>
  <conditionalFormatting sqref="S247:S248">
    <cfRule type="containsText" dxfId="649" priority="1114" operator="containsText" text="Hold">
      <formula>NOT(ISERROR(SEARCH("Hold",S247)))</formula>
    </cfRule>
  </conditionalFormatting>
  <conditionalFormatting sqref="S257:S258">
    <cfRule type="containsText" dxfId="648" priority="1102" operator="containsText" text="Hold">
      <formula>NOT(ISERROR(SEARCH("Hold",S257)))</formula>
    </cfRule>
  </conditionalFormatting>
  <conditionalFormatting sqref="S267:S268">
    <cfRule type="containsText" dxfId="647" priority="1051" operator="containsText" text="Hold">
      <formula>NOT(ISERROR(SEARCH("Hold",S267)))</formula>
    </cfRule>
  </conditionalFormatting>
  <conditionalFormatting sqref="S278:S279">
    <cfRule type="containsText" dxfId="646" priority="64" operator="containsText" text="Hold">
      <formula>NOT(ISERROR(SEARCH("Hold",S278)))</formula>
    </cfRule>
  </conditionalFormatting>
  <conditionalFormatting sqref="S289:S290">
    <cfRule type="containsText" dxfId="645" priority="907" operator="containsText" text="Hold">
      <formula>NOT(ISERROR(SEARCH("Hold",S289)))</formula>
    </cfRule>
  </conditionalFormatting>
  <conditionalFormatting sqref="S300:S301">
    <cfRule type="containsText" dxfId="644" priority="719" operator="containsText" text="Hold">
      <formula>NOT(ISERROR(SEARCH("Hold",S300)))</formula>
    </cfRule>
  </conditionalFormatting>
  <conditionalFormatting sqref="S311:S312">
    <cfRule type="cellIs" dxfId="643" priority="75" operator="equal">
      <formula>"Completed"</formula>
    </cfRule>
    <cfRule type="cellIs" dxfId="642" priority="74" operator="equal">
      <formula>"wip"</formula>
    </cfRule>
    <cfRule type="cellIs" dxfId="641" priority="73" operator="equal">
      <formula>"ROW"</formula>
    </cfRule>
    <cfRule type="cellIs" dxfId="640" priority="71" operator="equal">
      <formula>"completedw"</formula>
    </cfRule>
    <cfRule type="cellIs" dxfId="639" priority="72" operator="equal">
      <formula>"HOLD"</formula>
    </cfRule>
    <cfRule type="containsText" dxfId="638" priority="70" operator="containsText" text="Hold">
      <formula>NOT(ISERROR(SEARCH("Hold",S311)))</formula>
    </cfRule>
  </conditionalFormatting>
  <conditionalFormatting sqref="S278:T279">
    <cfRule type="cellIs" dxfId="637" priority="69" operator="equal">
      <formula>"Completed"</formula>
    </cfRule>
    <cfRule type="cellIs" dxfId="636" priority="66" operator="equal">
      <formula>"HOLD"</formula>
    </cfRule>
    <cfRule type="cellIs" dxfId="635" priority="67" operator="equal">
      <formula>"ROW"</formula>
    </cfRule>
    <cfRule type="cellIs" dxfId="634" priority="68" operator="equal">
      <formula>"wip"</formula>
    </cfRule>
    <cfRule type="cellIs" dxfId="633" priority="65" operator="equal">
      <formula>"completedw"</formula>
    </cfRule>
  </conditionalFormatting>
  <conditionalFormatting sqref="S300:T301">
    <cfRule type="cellIs" dxfId="632" priority="722" operator="equal">
      <formula>"ROW"</formula>
    </cfRule>
    <cfRule type="cellIs" dxfId="631" priority="721" operator="equal">
      <formula>"HOLD"</formula>
    </cfRule>
    <cfRule type="cellIs" dxfId="630" priority="723" operator="equal">
      <formula>"wip"</formula>
    </cfRule>
    <cfRule type="cellIs" dxfId="629" priority="724" operator="equal">
      <formula>"Completed"</formula>
    </cfRule>
    <cfRule type="cellIs" dxfId="628" priority="720" operator="equal">
      <formula>"completedw"</formula>
    </cfRule>
  </conditionalFormatting>
  <conditionalFormatting sqref="T172">
    <cfRule type="cellIs" dxfId="627" priority="1599" operator="equal">
      <formula>"Completed"</formula>
    </cfRule>
    <cfRule type="cellIs" dxfId="626" priority="1598" operator="equal">
      <formula>"wip"</formula>
    </cfRule>
  </conditionalFormatting>
  <conditionalFormatting sqref="T183">
    <cfRule type="cellIs" dxfId="625" priority="1570" operator="equal">
      <formula>"wip"</formula>
    </cfRule>
    <cfRule type="cellIs" dxfId="624" priority="1571" operator="equal">
      <formula>"Completed"</formula>
    </cfRule>
  </conditionalFormatting>
  <conditionalFormatting sqref="T194">
    <cfRule type="cellIs" dxfId="623" priority="1540" operator="equal">
      <formula>"wip"</formula>
    </cfRule>
    <cfRule type="cellIs" dxfId="622" priority="1541" operator="equal">
      <formula>"Completed"</formula>
    </cfRule>
  </conditionalFormatting>
  <conditionalFormatting sqref="T204">
    <cfRule type="cellIs" dxfId="621" priority="1512" operator="equal">
      <formula>"wip"</formula>
    </cfRule>
    <cfRule type="cellIs" dxfId="620" priority="1513" operator="equal">
      <formula>"Completed"</formula>
    </cfRule>
  </conditionalFormatting>
  <conditionalFormatting sqref="T215">
    <cfRule type="cellIs" dxfId="619" priority="1484" operator="equal">
      <formula>"wip"</formula>
    </cfRule>
    <cfRule type="cellIs" dxfId="618" priority="1485" operator="equal">
      <formula>"Completed"</formula>
    </cfRule>
  </conditionalFormatting>
  <conditionalFormatting sqref="T226">
    <cfRule type="cellIs" dxfId="617" priority="1457" operator="equal">
      <formula>"Completed"</formula>
    </cfRule>
    <cfRule type="cellIs" dxfId="616" priority="1456" operator="equal">
      <formula>"wip"</formula>
    </cfRule>
  </conditionalFormatting>
  <conditionalFormatting sqref="T237">
    <cfRule type="cellIs" dxfId="615" priority="1428" operator="equal">
      <formula>"wip"</formula>
    </cfRule>
    <cfRule type="cellIs" dxfId="614" priority="1429" operator="equal">
      <formula>"Completed"</formula>
    </cfRule>
  </conditionalFormatting>
  <conditionalFormatting sqref="T247">
    <cfRule type="cellIs" dxfId="613" priority="1374" operator="equal">
      <formula>"wip"</formula>
    </cfRule>
    <cfRule type="cellIs" dxfId="612" priority="1375" operator="equal">
      <formula>"Completed"</formula>
    </cfRule>
  </conditionalFormatting>
  <conditionalFormatting sqref="T257">
    <cfRule type="cellIs" dxfId="611" priority="1346" operator="equal">
      <formula>"wip"</formula>
    </cfRule>
    <cfRule type="cellIs" dxfId="610" priority="1347" operator="equal">
      <formula>"Completed"</formula>
    </cfRule>
  </conditionalFormatting>
  <conditionalFormatting sqref="T267:U268">
    <cfRule type="cellIs" dxfId="609" priority="1059" operator="equal">
      <formula>"HOLD"</formula>
    </cfRule>
    <cfRule type="cellIs" dxfId="608" priority="1062" operator="equal">
      <formula>"Completed"</formula>
    </cfRule>
    <cfRule type="cellIs" dxfId="607" priority="1061" operator="equal">
      <formula>"wip"</formula>
    </cfRule>
    <cfRule type="cellIs" dxfId="606" priority="1060" operator="equal">
      <formula>"ROW"</formula>
    </cfRule>
    <cfRule type="cellIs" dxfId="605" priority="1058" operator="equal">
      <formula>"completedw"</formula>
    </cfRule>
  </conditionalFormatting>
  <conditionalFormatting sqref="T289:U290">
    <cfRule type="cellIs" dxfId="604" priority="918" operator="equal">
      <formula>"Completed"</formula>
    </cfRule>
    <cfRule type="cellIs" dxfId="603" priority="917" operator="equal">
      <formula>"wip"</formula>
    </cfRule>
    <cfRule type="cellIs" dxfId="602" priority="916" operator="equal">
      <formula>"ROW"</formula>
    </cfRule>
    <cfRule type="cellIs" dxfId="601" priority="915" operator="equal">
      <formula>"HOLD"</formula>
    </cfRule>
    <cfRule type="cellIs" dxfId="600" priority="914" operator="equal">
      <formula>"completedw"</formula>
    </cfRule>
  </conditionalFormatting>
  <conditionalFormatting sqref="T90:V91">
    <cfRule type="cellIs" dxfId="599" priority="1242" operator="equal">
      <formula>"completedw"</formula>
    </cfRule>
    <cfRule type="cellIs" dxfId="598" priority="1243" operator="equal">
      <formula>"HOLD"</formula>
    </cfRule>
    <cfRule type="cellIs" dxfId="597" priority="1244" operator="equal">
      <formula>"ROW"</formula>
    </cfRule>
    <cfRule type="cellIs" dxfId="596" priority="1245" operator="equal">
      <formula>"wip"</formula>
    </cfRule>
    <cfRule type="cellIs" dxfId="595" priority="1246" operator="equal">
      <formula>"Completed"</formula>
    </cfRule>
  </conditionalFormatting>
  <conditionalFormatting sqref="T311:V312">
    <cfRule type="cellIs" dxfId="594" priority="661" operator="equal">
      <formula>"HOLD"</formula>
    </cfRule>
    <cfRule type="cellIs" dxfId="593" priority="664" operator="equal">
      <formula>"Completed"</formula>
    </cfRule>
    <cfRule type="cellIs" dxfId="592" priority="660" operator="equal">
      <formula>"completedw"</formula>
    </cfRule>
    <cfRule type="cellIs" dxfId="591" priority="662" operator="equal">
      <formula>"ROW"</formula>
    </cfRule>
    <cfRule type="cellIs" dxfId="590" priority="663" operator="equal">
      <formula>"wip"</formula>
    </cfRule>
  </conditionalFormatting>
  <conditionalFormatting sqref="T79:X80">
    <cfRule type="cellIs" dxfId="589" priority="1200" operator="equal">
      <formula>"HOLD"</formula>
    </cfRule>
    <cfRule type="cellIs" dxfId="588" priority="1199" operator="equal">
      <formula>"completedw"</formula>
    </cfRule>
    <cfRule type="cellIs" dxfId="587" priority="1202" operator="equal">
      <formula>"wip"</formula>
    </cfRule>
    <cfRule type="cellIs" dxfId="586" priority="1201" operator="equal">
      <formula>"ROW"</formula>
    </cfRule>
    <cfRule type="cellIs" dxfId="585" priority="1203" operator="equal">
      <formula>"Completed"</formula>
    </cfRule>
  </conditionalFormatting>
  <conditionalFormatting sqref="T165:Y166">
    <cfRule type="cellIs" dxfId="584" priority="391" operator="equal">
      <formula>"HOLD"</formula>
    </cfRule>
    <cfRule type="cellIs" dxfId="583" priority="390" operator="equal">
      <formula>"completedw"</formula>
    </cfRule>
    <cfRule type="cellIs" dxfId="582" priority="392" operator="equal">
      <formula>"ROW"</formula>
    </cfRule>
  </conditionalFormatting>
  <conditionalFormatting sqref="U15 W15">
    <cfRule type="cellIs" dxfId="581" priority="41" operator="equal">
      <formula>"wip"</formula>
    </cfRule>
  </conditionalFormatting>
  <conditionalFormatting sqref="U29:U30">
    <cfRule type="cellIs" dxfId="580" priority="513" operator="equal">
      <formula>"completedw"</formula>
    </cfRule>
    <cfRule type="cellIs" dxfId="579" priority="514" operator="equal">
      <formula>"HOLD"</formula>
    </cfRule>
    <cfRule type="cellIs" dxfId="578" priority="515" operator="equal">
      <formula>"ROW"</formula>
    </cfRule>
  </conditionalFormatting>
  <conditionalFormatting sqref="U51">
    <cfRule type="cellIs" dxfId="577" priority="487" operator="equal">
      <formula>"HOLD"</formula>
    </cfRule>
    <cfRule type="cellIs" dxfId="576" priority="486" operator="equal">
      <formula>"completedw"</formula>
    </cfRule>
    <cfRule type="cellIs" dxfId="575" priority="488" operator="equal">
      <formula>"ROW"</formula>
    </cfRule>
  </conditionalFormatting>
  <conditionalFormatting sqref="U72:U73">
    <cfRule type="cellIs" dxfId="574" priority="445" operator="equal">
      <formula>"HOLD"</formula>
    </cfRule>
    <cfRule type="cellIs" dxfId="573" priority="446" operator="equal">
      <formula>"ROW"</formula>
    </cfRule>
    <cfRule type="cellIs" dxfId="572" priority="444" operator="equal">
      <formula>"completedw"</formula>
    </cfRule>
  </conditionalFormatting>
  <conditionalFormatting sqref="U90:U91">
    <cfRule type="containsText" dxfId="571" priority="1241" operator="containsText" text="Hold">
      <formula>NOT(ISERROR(SEARCH("Hold",U90)))</formula>
    </cfRule>
  </conditionalFormatting>
  <conditionalFormatting sqref="U102:U103">
    <cfRule type="containsText" dxfId="570" priority="1256" operator="containsText" text="Hold">
      <formula>NOT(ISERROR(SEARCH("Hold",U102)))</formula>
    </cfRule>
  </conditionalFormatting>
  <conditionalFormatting sqref="U114:U115">
    <cfRule type="containsText" dxfId="569" priority="1235" operator="containsText" text="Hold">
      <formula>NOT(ISERROR(SEARCH("Hold",U114)))</formula>
    </cfRule>
  </conditionalFormatting>
  <conditionalFormatting sqref="U126:U127">
    <cfRule type="containsText" dxfId="568" priority="617" operator="containsText" text="Hold">
      <formula>NOT(ISERROR(SEARCH("Hold",U126)))</formula>
    </cfRule>
  </conditionalFormatting>
  <conditionalFormatting sqref="U138:U139">
    <cfRule type="containsText" dxfId="567" priority="1253" operator="containsText" text="Hold">
      <formula>NOT(ISERROR(SEARCH("Hold",U138)))</formula>
    </cfRule>
  </conditionalFormatting>
  <conditionalFormatting sqref="U150:U151">
    <cfRule type="containsText" dxfId="566" priority="521" operator="containsText" text="Hold">
      <formula>NOT(ISERROR(SEARCH("Hold",U150)))</formula>
    </cfRule>
  </conditionalFormatting>
  <conditionalFormatting sqref="U161:U162">
    <cfRule type="containsText" dxfId="565" priority="1239" operator="containsText" text="Hold">
      <formula>NOT(ISERROR(SEARCH("Hold",U161)))</formula>
    </cfRule>
  </conditionalFormatting>
  <conditionalFormatting sqref="U194:U195">
    <cfRule type="containsText" dxfId="564" priority="624" operator="containsText" text="Hold">
      <formula>NOT(ISERROR(SEARCH("Hold",U194)))</formula>
    </cfRule>
  </conditionalFormatting>
  <conditionalFormatting sqref="U208">
    <cfRule type="cellIs" dxfId="563" priority="174" operator="equal">
      <formula>"completedw"</formula>
    </cfRule>
    <cfRule type="cellIs" dxfId="562" priority="175" operator="equal">
      <formula>"HOLD"</formula>
    </cfRule>
    <cfRule type="cellIs" dxfId="561" priority="176" operator="equal">
      <formula>"ROW"</formula>
    </cfRule>
  </conditionalFormatting>
  <conditionalFormatting sqref="U215:U216">
    <cfRule type="containsText" dxfId="560" priority="1147" operator="containsText" text="Hold">
      <formula>NOT(ISERROR(SEARCH("Hold",U215)))</formula>
    </cfRule>
  </conditionalFormatting>
  <conditionalFormatting sqref="U226:U227">
    <cfRule type="containsText" dxfId="559" priority="1138" operator="containsText" text="Hold">
      <formula>NOT(ISERROR(SEARCH("Hold",U226)))</formula>
    </cfRule>
  </conditionalFormatting>
  <conditionalFormatting sqref="U237:U238">
    <cfRule type="containsText" dxfId="558" priority="1124" operator="containsText" text="Hold">
      <formula>NOT(ISERROR(SEARCH("Hold",U237)))</formula>
    </cfRule>
  </conditionalFormatting>
  <conditionalFormatting sqref="U247:U248">
    <cfRule type="containsText" dxfId="557" priority="1115" operator="containsText" text="Hold">
      <formula>NOT(ISERROR(SEARCH("Hold",U247)))</formula>
    </cfRule>
  </conditionalFormatting>
  <conditionalFormatting sqref="U257:U258">
    <cfRule type="containsText" dxfId="556" priority="1101" operator="containsText" text="Hold">
      <formula>NOT(ISERROR(SEARCH("Hold",U257)))</formula>
    </cfRule>
  </conditionalFormatting>
  <conditionalFormatting sqref="U267:U268">
    <cfRule type="containsText" dxfId="555" priority="1057" operator="containsText" text="Hold">
      <formula>NOT(ISERROR(SEARCH("Hold",U267)))</formula>
    </cfRule>
  </conditionalFormatting>
  <conditionalFormatting sqref="U278:U279">
    <cfRule type="cellIs" dxfId="554" priority="62" operator="equal">
      <formula>"wip"</formula>
    </cfRule>
    <cfRule type="cellIs" dxfId="553" priority="63" operator="equal">
      <formula>"Completed"</formula>
    </cfRule>
    <cfRule type="containsText" dxfId="552" priority="58" operator="containsText" text="Hold">
      <formula>NOT(ISERROR(SEARCH("Hold",U278)))</formula>
    </cfRule>
    <cfRule type="cellIs" dxfId="551" priority="61" operator="equal">
      <formula>"ROW"</formula>
    </cfRule>
    <cfRule type="cellIs" dxfId="550" priority="59" operator="equal">
      <formula>"completedw"</formula>
    </cfRule>
    <cfRule type="cellIs" dxfId="549" priority="60" operator="equal">
      <formula>"HOLD"</formula>
    </cfRule>
  </conditionalFormatting>
  <conditionalFormatting sqref="U289:U290">
    <cfRule type="containsText" dxfId="548" priority="913" operator="containsText" text="Hold">
      <formula>NOT(ISERROR(SEARCH("Hold",U289)))</formula>
    </cfRule>
  </conditionalFormatting>
  <conditionalFormatting sqref="U300:U301">
    <cfRule type="containsText" dxfId="547" priority="713" operator="containsText" text="Hold">
      <formula>NOT(ISERROR(SEARCH("Hold",U300)))</formula>
    </cfRule>
  </conditionalFormatting>
  <conditionalFormatting sqref="U311:U312">
    <cfRule type="containsText" dxfId="546" priority="659" operator="containsText" text="Hold">
      <formula>NOT(ISERROR(SEARCH("Hold",U311)))</formula>
    </cfRule>
  </conditionalFormatting>
  <conditionalFormatting sqref="U300:V301">
    <cfRule type="cellIs" dxfId="545" priority="718" operator="equal">
      <formula>"Completed"</formula>
    </cfRule>
    <cfRule type="cellIs" dxfId="544" priority="715" operator="equal">
      <formula>"HOLD"</formula>
    </cfRule>
    <cfRule type="cellIs" dxfId="543" priority="714" operator="equal">
      <formula>"completedw"</formula>
    </cfRule>
    <cfRule type="cellIs" dxfId="542" priority="716" operator="equal">
      <formula>"ROW"</formula>
    </cfRule>
    <cfRule type="cellIs" dxfId="541" priority="717" operator="equal">
      <formula>"wip"</formula>
    </cfRule>
  </conditionalFormatting>
  <conditionalFormatting sqref="U94:W95">
    <cfRule type="cellIs" dxfId="540" priority="798" operator="equal">
      <formula>"ROW"</formula>
    </cfRule>
    <cfRule type="cellIs" dxfId="539" priority="797" operator="equal">
      <formula>"HOLD"</formula>
    </cfRule>
    <cfRule type="cellIs" dxfId="538" priority="796" operator="equal">
      <formula>"completedw"</formula>
    </cfRule>
  </conditionalFormatting>
  <conditionalFormatting sqref="U118:W119">
    <cfRule type="cellIs" dxfId="537" priority="235" operator="equal">
      <formula>"ROW"</formula>
    </cfRule>
    <cfRule type="cellIs" dxfId="536" priority="233" operator="equal">
      <formula>"completedw"</formula>
    </cfRule>
    <cfRule type="cellIs" dxfId="535" priority="234" operator="equal">
      <formula>"HOLD"</formula>
    </cfRule>
  </conditionalFormatting>
  <conditionalFormatting sqref="U16:AD16">
    <cfRule type="cellIs" dxfId="534" priority="38" operator="equal">
      <formula>"Completed"</formula>
    </cfRule>
  </conditionalFormatting>
  <conditionalFormatting sqref="U83:AJ84">
    <cfRule type="cellIs" dxfId="533" priority="213" operator="equal">
      <formula>"HOLD"</formula>
    </cfRule>
    <cfRule type="cellIs" dxfId="532" priority="214" operator="equal">
      <formula>"ROW"</formula>
    </cfRule>
  </conditionalFormatting>
  <conditionalFormatting sqref="V14">
    <cfRule type="containsText" dxfId="531" priority="40" operator="containsText" text="Hold">
      <formula>NOT(ISERROR(SEARCH("Hold",V14)))</formula>
    </cfRule>
  </conditionalFormatting>
  <conditionalFormatting sqref="V98">
    <cfRule type="cellIs" dxfId="530" priority="250" operator="equal">
      <formula>"ROW"</formula>
    </cfRule>
    <cfRule type="cellIs" dxfId="529" priority="248" operator="equal">
      <formula>"completedw"</formula>
    </cfRule>
    <cfRule type="cellIs" dxfId="528" priority="249" operator="equal">
      <formula>"HOLD"</formula>
    </cfRule>
  </conditionalFormatting>
  <conditionalFormatting sqref="V172">
    <cfRule type="cellIs" dxfId="527" priority="1596" operator="equal">
      <formula>"wip"</formula>
    </cfRule>
    <cfRule type="cellIs" dxfId="526" priority="1597" operator="equal">
      <formula>"Completed"</formula>
    </cfRule>
  </conditionalFormatting>
  <conditionalFormatting sqref="V183">
    <cfRule type="cellIs" dxfId="525" priority="1568" operator="equal">
      <formula>"wip"</formula>
    </cfRule>
    <cfRule type="cellIs" dxfId="524" priority="1569" operator="equal">
      <formula>"Completed"</formula>
    </cfRule>
  </conditionalFormatting>
  <conditionalFormatting sqref="V194">
    <cfRule type="cellIs" dxfId="523" priority="1538" operator="equal">
      <formula>"wip"</formula>
    </cfRule>
    <cfRule type="cellIs" dxfId="522" priority="1539" operator="equal">
      <formula>"Completed"</formula>
    </cfRule>
  </conditionalFormatting>
  <conditionalFormatting sqref="V204">
    <cfRule type="cellIs" dxfId="521" priority="1511" operator="equal">
      <formula>"Completed"</formula>
    </cfRule>
    <cfRule type="cellIs" dxfId="520" priority="1510" operator="equal">
      <formula>"wip"</formula>
    </cfRule>
  </conditionalFormatting>
  <conditionalFormatting sqref="V215">
    <cfRule type="cellIs" dxfId="519" priority="1482" operator="equal">
      <formula>"wip"</formula>
    </cfRule>
    <cfRule type="cellIs" dxfId="518" priority="1483" operator="equal">
      <formula>"Completed"</formula>
    </cfRule>
  </conditionalFormatting>
  <conditionalFormatting sqref="V226">
    <cfRule type="cellIs" dxfId="517" priority="1455" operator="equal">
      <formula>"Completed"</formula>
    </cfRule>
    <cfRule type="cellIs" dxfId="516" priority="1454" operator="equal">
      <formula>"wip"</formula>
    </cfRule>
  </conditionalFormatting>
  <conditionalFormatting sqref="V237">
    <cfRule type="cellIs" dxfId="515" priority="1426" operator="equal">
      <formula>"wip"</formula>
    </cfRule>
    <cfRule type="cellIs" dxfId="514" priority="1427" operator="equal">
      <formula>"Completed"</formula>
    </cfRule>
  </conditionalFormatting>
  <conditionalFormatting sqref="V247">
    <cfRule type="cellIs" dxfId="513" priority="1373" operator="equal">
      <formula>"Completed"</formula>
    </cfRule>
    <cfRule type="cellIs" dxfId="512" priority="1372" operator="equal">
      <formula>"wip"</formula>
    </cfRule>
  </conditionalFormatting>
  <conditionalFormatting sqref="V257">
    <cfRule type="cellIs" dxfId="511" priority="1344" operator="equal">
      <formula>"wip"</formula>
    </cfRule>
    <cfRule type="cellIs" dxfId="510" priority="1345" operator="equal">
      <formula>"Completed"</formula>
    </cfRule>
  </conditionalFormatting>
  <conditionalFormatting sqref="V187:W187">
    <cfRule type="cellIs" dxfId="509" priority="244" operator="equal">
      <formula>"ROW"</formula>
    </cfRule>
    <cfRule type="cellIs" dxfId="508" priority="243" operator="equal">
      <formula>"HOLD"</formula>
    </cfRule>
    <cfRule type="cellIs" dxfId="507" priority="242" operator="equal">
      <formula>"completedw"</formula>
    </cfRule>
  </conditionalFormatting>
  <conditionalFormatting sqref="V267:W268">
    <cfRule type="cellIs" dxfId="506" priority="1064" operator="equal">
      <formula>"completedw"</formula>
    </cfRule>
    <cfRule type="cellIs" dxfId="505" priority="1068" operator="equal">
      <formula>"Completed"</formula>
    </cfRule>
    <cfRule type="cellIs" dxfId="504" priority="1067" operator="equal">
      <formula>"wip"</formula>
    </cfRule>
    <cfRule type="cellIs" dxfId="503" priority="1066" operator="equal">
      <formula>"ROW"</formula>
    </cfRule>
    <cfRule type="cellIs" dxfId="502" priority="1065" operator="equal">
      <formula>"HOLD"</formula>
    </cfRule>
  </conditionalFormatting>
  <conditionalFormatting sqref="V289:W290">
    <cfRule type="cellIs" dxfId="501" priority="924" operator="equal">
      <formula>"Completed"</formula>
    </cfRule>
    <cfRule type="cellIs" dxfId="500" priority="923" operator="equal">
      <formula>"wip"</formula>
    </cfRule>
    <cfRule type="cellIs" dxfId="499" priority="921" operator="equal">
      <formula>"HOLD"</formula>
    </cfRule>
    <cfRule type="cellIs" dxfId="498" priority="920" operator="equal">
      <formula>"completedw"</formula>
    </cfRule>
    <cfRule type="cellIs" dxfId="497" priority="922" operator="equal">
      <formula>"ROW"</formula>
    </cfRule>
  </conditionalFormatting>
  <conditionalFormatting sqref="V278:X279">
    <cfRule type="cellIs" dxfId="496" priority="963" operator="equal">
      <formula>"HOLD"</formula>
    </cfRule>
    <cfRule type="cellIs" dxfId="495" priority="962" operator="equal">
      <formula>"completedw"</formula>
    </cfRule>
    <cfRule type="cellIs" dxfId="494" priority="964" operator="equal">
      <formula>"ROW"</formula>
    </cfRule>
    <cfRule type="cellIs" dxfId="493" priority="965" operator="equal">
      <formula>"wip"</formula>
    </cfRule>
    <cfRule type="cellIs" dxfId="492" priority="966" operator="equal">
      <formula>"Completed"</formula>
    </cfRule>
  </conditionalFormatting>
  <conditionalFormatting sqref="W29:W30">
    <cfRule type="cellIs" dxfId="491" priority="510" operator="equal">
      <formula>"completedw"</formula>
    </cfRule>
    <cfRule type="cellIs" dxfId="490" priority="511" operator="equal">
      <formula>"HOLD"</formula>
    </cfRule>
    <cfRule type="cellIs" dxfId="489" priority="512" operator="equal">
      <formula>"ROW"</formula>
    </cfRule>
  </conditionalFormatting>
  <conditionalFormatting sqref="W36:W37">
    <cfRule type="containsText" dxfId="488" priority="552" operator="containsText" text="Hold">
      <formula>NOT(ISERROR(SEARCH("Hold",W36)))</formula>
    </cfRule>
  </conditionalFormatting>
  <conditionalFormatting sqref="W51">
    <cfRule type="cellIs" dxfId="487" priority="485" operator="equal">
      <formula>"ROW"</formula>
    </cfRule>
    <cfRule type="cellIs" dxfId="486" priority="484" operator="equal">
      <formula>"HOLD"</formula>
    </cfRule>
    <cfRule type="cellIs" dxfId="485" priority="483" operator="equal">
      <formula>"completedw"</formula>
    </cfRule>
  </conditionalFormatting>
  <conditionalFormatting sqref="W57:W58">
    <cfRule type="containsText" dxfId="484" priority="802" operator="containsText" text="Hold">
      <formula>NOT(ISERROR(SEARCH("Hold",W57)))</formula>
    </cfRule>
  </conditionalFormatting>
  <conditionalFormatting sqref="W72:W73">
    <cfRule type="cellIs" dxfId="483" priority="447" operator="equal">
      <formula>"completedw"</formula>
    </cfRule>
    <cfRule type="cellIs" dxfId="482" priority="449" operator="equal">
      <formula>"ROW"</formula>
    </cfRule>
    <cfRule type="cellIs" dxfId="481" priority="448" operator="equal">
      <formula>"HOLD"</formula>
    </cfRule>
  </conditionalFormatting>
  <conditionalFormatting sqref="W79:W80">
    <cfRule type="containsText" dxfId="480" priority="1198" operator="containsText" text="Hold">
      <formula>NOT(ISERROR(SEARCH("Hold",W79)))</formula>
    </cfRule>
  </conditionalFormatting>
  <conditionalFormatting sqref="W90:W91">
    <cfRule type="containsText" dxfId="479" priority="816" operator="containsText" text="Hold">
      <formula>NOT(ISERROR(SEARCH("Hold",W90)))</formula>
    </cfRule>
  </conditionalFormatting>
  <conditionalFormatting sqref="W102:W103">
    <cfRule type="containsText" dxfId="478" priority="814" operator="containsText" text="Hold">
      <formula>NOT(ISERROR(SEARCH("Hold",W102)))</formula>
    </cfRule>
  </conditionalFormatting>
  <conditionalFormatting sqref="W126:W127">
    <cfRule type="containsText" dxfId="477" priority="548" operator="containsText" text="Hold">
      <formula>NOT(ISERROR(SEARCH("Hold",W126)))</formula>
    </cfRule>
  </conditionalFormatting>
  <conditionalFormatting sqref="W138:W139">
    <cfRule type="containsText" dxfId="476" priority="545" operator="containsText" text="Hold">
      <formula>NOT(ISERROR(SEARCH("Hold",W138)))</formula>
    </cfRule>
  </conditionalFormatting>
  <conditionalFormatting sqref="W150:W151">
    <cfRule type="containsText" dxfId="475" priority="1230" operator="containsText" text="Hold">
      <formula>NOT(ISERROR(SEARCH("Hold",W150)))</formula>
    </cfRule>
  </conditionalFormatting>
  <conditionalFormatting sqref="W161:W162">
    <cfRule type="containsText" dxfId="474" priority="1160" operator="containsText" text="Hold">
      <formula>NOT(ISERROR(SEARCH("Hold",W161)))</formula>
    </cfRule>
  </conditionalFormatting>
  <conditionalFormatting sqref="W194:W195">
    <cfRule type="containsText" dxfId="473" priority="543" operator="containsText" text="Hold">
      <formula>NOT(ISERROR(SEARCH("Hold",W194)))</formula>
    </cfRule>
  </conditionalFormatting>
  <conditionalFormatting sqref="W215:W216">
    <cfRule type="containsText" dxfId="472" priority="1146" operator="containsText" text="Hold">
      <formula>NOT(ISERROR(SEARCH("Hold",W215)))</formula>
    </cfRule>
  </conditionalFormatting>
  <conditionalFormatting sqref="W219">
    <cfRule type="cellIs" dxfId="471" priority="195" operator="equal">
      <formula>"HOLD"</formula>
    </cfRule>
    <cfRule type="cellIs" dxfId="470" priority="194" operator="equal">
      <formula>"completedw"</formula>
    </cfRule>
    <cfRule type="cellIs" dxfId="469" priority="196" operator="equal">
      <formula>"ROW"</formula>
    </cfRule>
  </conditionalFormatting>
  <conditionalFormatting sqref="W226:W227">
    <cfRule type="containsText" dxfId="468" priority="1139" operator="containsText" text="Hold">
      <formula>NOT(ISERROR(SEARCH("Hold",W226)))</formula>
    </cfRule>
  </conditionalFormatting>
  <conditionalFormatting sqref="W237:W238">
    <cfRule type="containsText" dxfId="467" priority="1123" operator="containsText" text="Hold">
      <formula>NOT(ISERROR(SEARCH("Hold",W237)))</formula>
    </cfRule>
  </conditionalFormatting>
  <conditionalFormatting sqref="W247:W248">
    <cfRule type="containsText" dxfId="466" priority="1116" operator="containsText" text="Hold">
      <formula>NOT(ISERROR(SEARCH("Hold",W247)))</formula>
    </cfRule>
  </conditionalFormatting>
  <conditionalFormatting sqref="W257:W258">
    <cfRule type="containsText" dxfId="465" priority="1100" operator="containsText" text="Hold">
      <formula>NOT(ISERROR(SEARCH("Hold",W257)))</formula>
    </cfRule>
  </conditionalFormatting>
  <conditionalFormatting sqref="W267:W268">
    <cfRule type="containsText" dxfId="464" priority="1063" operator="containsText" text="Hold">
      <formula>NOT(ISERROR(SEARCH("Hold",W267)))</formula>
    </cfRule>
  </conditionalFormatting>
  <conditionalFormatting sqref="W278:W279">
    <cfRule type="containsText" dxfId="463" priority="961" operator="containsText" text="Hold">
      <formula>NOT(ISERROR(SEARCH("Hold",W278)))</formula>
    </cfRule>
  </conditionalFormatting>
  <conditionalFormatting sqref="W289:W290">
    <cfRule type="containsText" dxfId="462" priority="919" operator="containsText" text="Hold">
      <formula>NOT(ISERROR(SEARCH("Hold",W289)))</formula>
    </cfRule>
  </conditionalFormatting>
  <conditionalFormatting sqref="W300:W301">
    <cfRule type="containsText" dxfId="461" priority="707" operator="containsText" text="Hold">
      <formula>NOT(ISERROR(SEARCH("Hold",W300)))</formula>
    </cfRule>
  </conditionalFormatting>
  <conditionalFormatting sqref="W311:W312">
    <cfRule type="containsText" dxfId="460" priority="653" operator="containsText" text="Hold">
      <formula>NOT(ISERROR(SEARCH("Hold",W311)))</formula>
    </cfRule>
  </conditionalFormatting>
  <conditionalFormatting sqref="W36:X37">
    <cfRule type="cellIs" dxfId="459" priority="556" operator="equal">
      <formula>"wip"</formula>
    </cfRule>
    <cfRule type="cellIs" dxfId="458" priority="554" operator="equal">
      <formula>"HOLD"</formula>
    </cfRule>
    <cfRule type="cellIs" dxfId="457" priority="555" operator="equal">
      <formula>"ROW"</formula>
    </cfRule>
    <cfRule type="cellIs" dxfId="456" priority="557" operator="equal">
      <formula>"Completed"</formula>
    </cfRule>
    <cfRule type="cellIs" dxfId="455" priority="553" operator="equal">
      <formula>"completedw"</formula>
    </cfRule>
  </conditionalFormatting>
  <conditionalFormatting sqref="W90:X91">
    <cfRule type="cellIs" dxfId="454" priority="817" operator="equal">
      <formula>"completedw"</formula>
    </cfRule>
    <cfRule type="cellIs" dxfId="453" priority="821" operator="equal">
      <formula>"Completed"</formula>
    </cfRule>
    <cfRule type="cellIs" dxfId="452" priority="820" operator="equal">
      <formula>"wip"</formula>
    </cfRule>
    <cfRule type="cellIs" dxfId="451" priority="819" operator="equal">
      <formula>"ROW"</formula>
    </cfRule>
    <cfRule type="cellIs" dxfId="450" priority="818" operator="equal">
      <formula>"HOLD"</formula>
    </cfRule>
  </conditionalFormatting>
  <conditionalFormatting sqref="W300:X301">
    <cfRule type="cellIs" dxfId="449" priority="708" operator="equal">
      <formula>"completedw"</formula>
    </cfRule>
    <cfRule type="cellIs" dxfId="448" priority="711" operator="equal">
      <formula>"wip"</formula>
    </cfRule>
    <cfRule type="cellIs" dxfId="447" priority="712" operator="equal">
      <formula>"Completed"</formula>
    </cfRule>
    <cfRule type="cellIs" dxfId="446" priority="709" operator="equal">
      <formula>"HOLD"</formula>
    </cfRule>
    <cfRule type="cellIs" dxfId="445" priority="710" operator="equal">
      <formula>"ROW"</formula>
    </cfRule>
  </conditionalFormatting>
  <conditionalFormatting sqref="W311:X312">
    <cfRule type="cellIs" dxfId="444" priority="658" operator="equal">
      <formula>"Completed"</formula>
    </cfRule>
    <cfRule type="cellIs" dxfId="443" priority="657" operator="equal">
      <formula>"wip"</formula>
    </cfRule>
    <cfRule type="cellIs" dxfId="442" priority="654" operator="equal">
      <formula>"completedw"</formula>
    </cfRule>
    <cfRule type="cellIs" dxfId="441" priority="655" operator="equal">
      <formula>"HOLD"</formula>
    </cfRule>
    <cfRule type="cellIs" dxfId="440" priority="656" operator="equal">
      <formula>"ROW"</formula>
    </cfRule>
  </conditionalFormatting>
  <conditionalFormatting sqref="W208:AE208 X209 Z209:AE209">
    <cfRule type="cellIs" dxfId="439" priority="172" operator="equal">
      <formula>"HOLD"</formula>
    </cfRule>
    <cfRule type="cellIs" dxfId="438" priority="171" operator="equal">
      <formula>"completedw"</formula>
    </cfRule>
    <cfRule type="cellIs" dxfId="437" priority="173" operator="equal">
      <formula>"ROW"</formula>
    </cfRule>
  </conditionalFormatting>
  <conditionalFormatting sqref="X14">
    <cfRule type="containsText" dxfId="436" priority="39" operator="containsText" text="Hold">
      <formula>NOT(ISERROR(SEARCH("Hold",X14)))</formula>
    </cfRule>
  </conditionalFormatting>
  <conditionalFormatting sqref="X172">
    <cfRule type="cellIs" dxfId="435" priority="1595" operator="equal">
      <formula>"Completed"</formula>
    </cfRule>
    <cfRule type="cellIs" dxfId="434" priority="1594" operator="equal">
      <formula>"wip"</formula>
    </cfRule>
  </conditionalFormatting>
  <conditionalFormatting sqref="X183">
    <cfRule type="cellIs" dxfId="433" priority="1566" operator="equal">
      <formula>"wip"</formula>
    </cfRule>
    <cfRule type="cellIs" dxfId="432" priority="1567" operator="equal">
      <formula>"Completed"</formula>
    </cfRule>
  </conditionalFormatting>
  <conditionalFormatting sqref="X194">
    <cfRule type="cellIs" dxfId="431" priority="1537" operator="equal">
      <formula>"Completed"</formula>
    </cfRule>
    <cfRule type="cellIs" dxfId="430" priority="1536" operator="equal">
      <formula>"wip"</formula>
    </cfRule>
  </conditionalFormatting>
  <conditionalFormatting sqref="X204">
    <cfRule type="cellIs" dxfId="429" priority="1508" operator="equal">
      <formula>"wip"</formula>
    </cfRule>
    <cfRule type="cellIs" dxfId="428" priority="1509" operator="equal">
      <formula>"Completed"</formula>
    </cfRule>
  </conditionalFormatting>
  <conditionalFormatting sqref="X215">
    <cfRule type="cellIs" dxfId="427" priority="1481" operator="equal">
      <formula>"Completed"</formula>
    </cfRule>
    <cfRule type="cellIs" dxfId="426" priority="1480" operator="equal">
      <formula>"wip"</formula>
    </cfRule>
  </conditionalFormatting>
  <conditionalFormatting sqref="X226">
    <cfRule type="cellIs" dxfId="425" priority="1453" operator="equal">
      <formula>"Completed"</formula>
    </cfRule>
    <cfRule type="cellIs" dxfId="424" priority="1452" operator="equal">
      <formula>"wip"</formula>
    </cfRule>
  </conditionalFormatting>
  <conditionalFormatting sqref="X237">
    <cfRule type="cellIs" dxfId="423" priority="1425" operator="equal">
      <formula>"Completed"</formula>
    </cfRule>
    <cfRule type="cellIs" dxfId="422" priority="1424" operator="equal">
      <formula>"wip"</formula>
    </cfRule>
  </conditionalFormatting>
  <conditionalFormatting sqref="X247">
    <cfRule type="cellIs" dxfId="421" priority="1370" operator="equal">
      <formula>"wip"</formula>
    </cfRule>
    <cfRule type="cellIs" dxfId="420" priority="1371" operator="equal">
      <formula>"Completed"</formula>
    </cfRule>
  </conditionalFormatting>
  <conditionalFormatting sqref="X257">
    <cfRule type="cellIs" dxfId="419" priority="1343" operator="equal">
      <formula>"Completed"</formula>
    </cfRule>
    <cfRule type="cellIs" dxfId="418" priority="1342" operator="equal">
      <formula>"wip"</formula>
    </cfRule>
  </conditionalFormatting>
  <conditionalFormatting sqref="X267:Y268">
    <cfRule type="cellIs" dxfId="417" priority="1074" operator="equal">
      <formula>"Completed"</formula>
    </cfRule>
    <cfRule type="cellIs" dxfId="416" priority="1073" operator="equal">
      <formula>"wip"</formula>
    </cfRule>
    <cfRule type="cellIs" dxfId="415" priority="1072" operator="equal">
      <formula>"ROW"</formula>
    </cfRule>
    <cfRule type="cellIs" dxfId="414" priority="1071" operator="equal">
      <formula>"HOLD"</formula>
    </cfRule>
    <cfRule type="cellIs" dxfId="413" priority="1070" operator="equal">
      <formula>"completedw"</formula>
    </cfRule>
  </conditionalFormatting>
  <conditionalFormatting sqref="X289:Y290">
    <cfRule type="cellIs" dxfId="412" priority="930" operator="equal">
      <formula>"Completed"</formula>
    </cfRule>
    <cfRule type="cellIs" dxfId="411" priority="929" operator="equal">
      <formula>"wip"</formula>
    </cfRule>
  </conditionalFormatting>
  <conditionalFormatting sqref="X289:Z290">
    <cfRule type="cellIs" dxfId="410" priority="926" operator="equal">
      <formula>"completedw"</formula>
    </cfRule>
    <cfRule type="cellIs" dxfId="409" priority="927" operator="equal">
      <formula>"HOLD"</formula>
    </cfRule>
    <cfRule type="cellIs" dxfId="408" priority="928" operator="equal">
      <formula>"ROW"</formula>
    </cfRule>
  </conditionalFormatting>
  <conditionalFormatting sqref="Y29:Y30">
    <cfRule type="cellIs" dxfId="407" priority="507" operator="equal">
      <formula>"completedw"</formula>
    </cfRule>
    <cfRule type="cellIs" dxfId="406" priority="508" operator="equal">
      <formula>"HOLD"</formula>
    </cfRule>
    <cfRule type="cellIs" dxfId="405" priority="509" operator="equal">
      <formula>"ROW"</formula>
    </cfRule>
  </conditionalFormatting>
  <conditionalFormatting sqref="Y36:Y37">
    <cfRule type="containsText" dxfId="404" priority="549" operator="containsText" text="Hold">
      <formula>NOT(ISERROR(SEARCH("Hold",Y36)))</formula>
    </cfRule>
  </conditionalFormatting>
  <conditionalFormatting sqref="Y61:Y62">
    <cfRule type="cellIs" dxfId="403" priority="467" operator="equal">
      <formula>"ROW"</formula>
    </cfRule>
    <cfRule type="cellIs" dxfId="402" priority="465" operator="equal">
      <formula>"completedw"</formula>
    </cfRule>
    <cfRule type="cellIs" dxfId="401" priority="466" operator="equal">
      <formula>"HOLD"</formula>
    </cfRule>
  </conditionalFormatting>
  <conditionalFormatting sqref="Y72:Y73">
    <cfRule type="cellIs" dxfId="400" priority="450" operator="equal">
      <formula>"completedw"</formula>
    </cfRule>
    <cfRule type="cellIs" dxfId="399" priority="452" operator="equal">
      <formula>"ROW"</formula>
    </cfRule>
    <cfRule type="cellIs" dxfId="398" priority="451" operator="equal">
      <formula>"HOLD"</formula>
    </cfRule>
  </conditionalFormatting>
  <conditionalFormatting sqref="Y79:Y80">
    <cfRule type="containsText" dxfId="397" priority="1192" operator="containsText" text="Hold">
      <formula>NOT(ISERROR(SEARCH("Hold",Y79)))</formula>
    </cfRule>
  </conditionalFormatting>
  <conditionalFormatting sqref="Y90:Y91">
    <cfRule type="cellIs" dxfId="396" priority="563" operator="equal">
      <formula>"Completed"</formula>
    </cfRule>
    <cfRule type="cellIs" dxfId="395" priority="559" operator="equal">
      <formula>"completedw"</formula>
    </cfRule>
    <cfRule type="cellIs" dxfId="394" priority="561" operator="equal">
      <formula>"ROW"</formula>
    </cfRule>
    <cfRule type="cellIs" dxfId="393" priority="562" operator="equal">
      <formula>"wip"</formula>
    </cfRule>
    <cfRule type="containsText" dxfId="392" priority="558" operator="containsText" text="Hold">
      <formula>NOT(ISERROR(SEARCH("Hold",Y90)))</formula>
    </cfRule>
    <cfRule type="cellIs" dxfId="391" priority="560" operator="equal">
      <formula>"HOLD"</formula>
    </cfRule>
  </conditionalFormatting>
  <conditionalFormatting sqref="Y94:Y95">
    <cfRule type="cellIs" dxfId="390" priority="801" operator="equal">
      <formula>"ROW"</formula>
    </cfRule>
    <cfRule type="cellIs" dxfId="389" priority="799" operator="equal">
      <formula>"completedw"</formula>
    </cfRule>
    <cfRule type="cellIs" dxfId="388" priority="800" operator="equal">
      <formula>"HOLD"</formula>
    </cfRule>
  </conditionalFormatting>
  <conditionalFormatting sqref="Y102:Y103">
    <cfRule type="containsText" dxfId="387" priority="7" operator="containsText" text="Hold">
      <formula>NOT(ISERROR(SEARCH("Hold",Y102)))</formula>
    </cfRule>
  </conditionalFormatting>
  <conditionalFormatting sqref="Y118">
    <cfRule type="cellIs" dxfId="386" priority="238" operator="equal">
      <formula>"ROW"</formula>
    </cfRule>
    <cfRule type="cellIs" dxfId="385" priority="236" operator="equal">
      <formula>"completedw"</formula>
    </cfRule>
    <cfRule type="cellIs" dxfId="384" priority="237" operator="equal">
      <formula>"HOLD"</formula>
    </cfRule>
  </conditionalFormatting>
  <conditionalFormatting sqref="Y126:Y127">
    <cfRule type="containsText" dxfId="383" priority="1161" operator="containsText" text="Hold">
      <formula>NOT(ISERROR(SEARCH("Hold",Y126)))</formula>
    </cfRule>
  </conditionalFormatting>
  <conditionalFormatting sqref="Y138:Y139">
    <cfRule type="containsText" dxfId="382" priority="544" operator="containsText" text="Hold">
      <formula>NOT(ISERROR(SEARCH("Hold",Y138)))</formula>
    </cfRule>
  </conditionalFormatting>
  <conditionalFormatting sqref="Y150:Y151">
    <cfRule type="containsText" dxfId="381" priority="1229" operator="containsText" text="Hold">
      <formula>NOT(ISERROR(SEARCH("Hold",Y150)))</formula>
    </cfRule>
  </conditionalFormatting>
  <conditionalFormatting sqref="Y176:Y177">
    <cfRule type="cellIs" dxfId="380" priority="378" operator="equal">
      <formula>"completedw"</formula>
    </cfRule>
    <cfRule type="cellIs" dxfId="379" priority="380" operator="equal">
      <formula>"ROW"</formula>
    </cfRule>
    <cfRule type="cellIs" dxfId="378" priority="379" operator="equal">
      <formula>"HOLD"</formula>
    </cfRule>
  </conditionalFormatting>
  <conditionalFormatting sqref="Y187">
    <cfRule type="cellIs" dxfId="377" priority="773" operator="equal">
      <formula>"ROW"</formula>
    </cfRule>
    <cfRule type="cellIs" dxfId="376" priority="772" operator="equal">
      <formula>"HOLD"</formula>
    </cfRule>
    <cfRule type="cellIs" dxfId="375" priority="771" operator="equal">
      <formula>"completedw"</formula>
    </cfRule>
  </conditionalFormatting>
  <conditionalFormatting sqref="Y194:Y195">
    <cfRule type="containsText" dxfId="374" priority="266" operator="containsText" text="Hold">
      <formula>NOT(ISERROR(SEARCH("Hold",Y194)))</formula>
    </cfRule>
  </conditionalFormatting>
  <conditionalFormatting sqref="Y215:Y216">
    <cfRule type="containsText" dxfId="373" priority="1145" operator="containsText" text="Hold">
      <formula>NOT(ISERROR(SEARCH("Hold",Y215)))</formula>
    </cfRule>
  </conditionalFormatting>
  <conditionalFormatting sqref="Y219">
    <cfRule type="cellIs" dxfId="372" priority="191" operator="equal">
      <formula>"completedw"</formula>
    </cfRule>
    <cfRule type="cellIs" dxfId="371" priority="192" operator="equal">
      <formula>"HOLD"</formula>
    </cfRule>
    <cfRule type="cellIs" dxfId="370" priority="193" operator="equal">
      <formula>"ROW"</formula>
    </cfRule>
  </conditionalFormatting>
  <conditionalFormatting sqref="Y226:Y227">
    <cfRule type="containsText" dxfId="369" priority="1140" operator="containsText" text="Hold">
      <formula>NOT(ISERROR(SEARCH("Hold",Y226)))</formula>
    </cfRule>
  </conditionalFormatting>
  <conditionalFormatting sqref="Y237:Y238">
    <cfRule type="containsText" dxfId="368" priority="1122" operator="containsText" text="Hold">
      <formula>NOT(ISERROR(SEARCH("Hold",Y237)))</formula>
    </cfRule>
  </conditionalFormatting>
  <conditionalFormatting sqref="Y247:Y248">
    <cfRule type="containsText" dxfId="367" priority="1117" operator="containsText" text="Hold">
      <formula>NOT(ISERROR(SEARCH("Hold",Y247)))</formula>
    </cfRule>
  </conditionalFormatting>
  <conditionalFormatting sqref="Y257:Y258">
    <cfRule type="containsText" dxfId="366" priority="1099" operator="containsText" text="Hold">
      <formula>NOT(ISERROR(SEARCH("Hold",Y257)))</formula>
    </cfRule>
  </conditionalFormatting>
  <conditionalFormatting sqref="Y267:Y268">
    <cfRule type="containsText" dxfId="365" priority="1069" operator="containsText" text="Hold">
      <formula>NOT(ISERROR(SEARCH("Hold",Y267)))</formula>
    </cfRule>
  </conditionalFormatting>
  <conditionalFormatting sqref="Y278:Y279">
    <cfRule type="containsText" dxfId="364" priority="955" operator="containsText" text="Hold">
      <formula>NOT(ISERROR(SEARCH("Hold",Y278)))</formula>
    </cfRule>
  </conditionalFormatting>
  <conditionalFormatting sqref="Y289:Y290">
    <cfRule type="containsText" dxfId="363" priority="925" operator="containsText" text="Hold">
      <formula>NOT(ISERROR(SEARCH("Hold",Y289)))</formula>
    </cfRule>
  </conditionalFormatting>
  <conditionalFormatting sqref="Y300:Y301">
    <cfRule type="containsText" dxfId="362" priority="701" operator="containsText" text="Hold">
      <formula>NOT(ISERROR(SEARCH("Hold",Y300)))</formula>
    </cfRule>
  </conditionalFormatting>
  <conditionalFormatting sqref="Y311:Y312">
    <cfRule type="containsText" dxfId="361" priority="647" operator="containsText" text="Hold">
      <formula>NOT(ISERROR(SEARCH("Hold",Y311)))</formula>
    </cfRule>
  </conditionalFormatting>
  <conditionalFormatting sqref="Y51:Z51">
    <cfRule type="cellIs" dxfId="360" priority="480" operator="equal">
      <formula>"completedw"</formula>
    </cfRule>
    <cfRule type="cellIs" dxfId="359" priority="481" operator="equal">
      <formula>"HOLD"</formula>
    </cfRule>
    <cfRule type="cellIs" dxfId="358" priority="482" operator="equal">
      <formula>"ROW"</formula>
    </cfRule>
  </conditionalFormatting>
  <conditionalFormatting sqref="Y79:Z80">
    <cfRule type="cellIs" dxfId="357" priority="1193" operator="equal">
      <formula>"completedw"</formula>
    </cfRule>
    <cfRule type="cellIs" dxfId="356" priority="1194" operator="equal">
      <formula>"HOLD"</formula>
    </cfRule>
    <cfRule type="cellIs" dxfId="355" priority="1195" operator="equal">
      <formula>"ROW"</formula>
    </cfRule>
    <cfRule type="cellIs" dxfId="354" priority="1196" operator="equal">
      <formula>"wip"</formula>
    </cfRule>
    <cfRule type="cellIs" dxfId="353" priority="1197" operator="equal">
      <formula>"Completed"</formula>
    </cfRule>
  </conditionalFormatting>
  <conditionalFormatting sqref="Y278:Z279">
    <cfRule type="cellIs" dxfId="352" priority="960" operator="equal">
      <formula>"Completed"</formula>
    </cfRule>
    <cfRule type="cellIs" dxfId="351" priority="959" operator="equal">
      <formula>"wip"</formula>
    </cfRule>
    <cfRule type="cellIs" dxfId="350" priority="958" operator="equal">
      <formula>"ROW"</formula>
    </cfRule>
    <cfRule type="cellIs" dxfId="349" priority="957" operator="equal">
      <formula>"HOLD"</formula>
    </cfRule>
    <cfRule type="cellIs" dxfId="348" priority="956" operator="equal">
      <formula>"completedw"</formula>
    </cfRule>
  </conditionalFormatting>
  <conditionalFormatting sqref="Y300:Z301">
    <cfRule type="cellIs" dxfId="347" priority="702" operator="equal">
      <formula>"completedw"</formula>
    </cfRule>
    <cfRule type="cellIs" dxfId="346" priority="703" operator="equal">
      <formula>"HOLD"</formula>
    </cfRule>
    <cfRule type="cellIs" dxfId="345" priority="704" operator="equal">
      <formula>"ROW"</formula>
    </cfRule>
    <cfRule type="cellIs" dxfId="344" priority="705" operator="equal">
      <formula>"wip"</formula>
    </cfRule>
    <cfRule type="cellIs" dxfId="343" priority="706" operator="equal">
      <formula>"Completed"</formula>
    </cfRule>
  </conditionalFormatting>
  <conditionalFormatting sqref="Y311:Z312">
    <cfRule type="cellIs" dxfId="342" priority="649" operator="equal">
      <formula>"HOLD"</formula>
    </cfRule>
    <cfRule type="cellIs" dxfId="341" priority="648" operator="equal">
      <formula>"completedw"</formula>
    </cfRule>
    <cfRule type="cellIs" dxfId="340" priority="651" operator="equal">
      <formula>"wip"</formula>
    </cfRule>
    <cfRule type="cellIs" dxfId="339" priority="652" operator="equal">
      <formula>"Completed"</formula>
    </cfRule>
    <cfRule type="cellIs" dxfId="338" priority="650" operator="equal">
      <formula>"ROW"</formula>
    </cfRule>
  </conditionalFormatting>
  <conditionalFormatting sqref="Y36:AE37">
    <cfRule type="cellIs" dxfId="337" priority="551" operator="equal">
      <formula>"Completed"</formula>
    </cfRule>
    <cfRule type="cellIs" dxfId="336" priority="550" operator="equal">
      <formula>"wip"</formula>
    </cfRule>
  </conditionalFormatting>
  <conditionalFormatting sqref="Z172">
    <cfRule type="cellIs" dxfId="335" priority="1593" operator="equal">
      <formula>"Completed"</formula>
    </cfRule>
    <cfRule type="cellIs" dxfId="334" priority="1592" operator="equal">
      <formula>"wip"</formula>
    </cfRule>
  </conditionalFormatting>
  <conditionalFormatting sqref="Z183">
    <cfRule type="cellIs" dxfId="333" priority="1564" operator="equal">
      <formula>"wip"</formula>
    </cfRule>
    <cfRule type="cellIs" dxfId="332" priority="1565" operator="equal">
      <formula>"Completed"</formula>
    </cfRule>
  </conditionalFormatting>
  <conditionalFormatting sqref="Z194">
    <cfRule type="cellIs" dxfId="331" priority="1535" operator="equal">
      <formula>"Completed"</formula>
    </cfRule>
    <cfRule type="cellIs" dxfId="330" priority="1534" operator="equal">
      <formula>"wip"</formula>
    </cfRule>
  </conditionalFormatting>
  <conditionalFormatting sqref="Z204">
    <cfRule type="cellIs" dxfId="329" priority="1506" operator="equal">
      <formula>"wip"</formula>
    </cfRule>
    <cfRule type="cellIs" dxfId="328" priority="1507" operator="equal">
      <formula>"Completed"</formula>
    </cfRule>
  </conditionalFormatting>
  <conditionalFormatting sqref="Z215">
    <cfRule type="cellIs" dxfId="327" priority="1479" operator="equal">
      <formula>"Completed"</formula>
    </cfRule>
    <cfRule type="cellIs" dxfId="326" priority="1478" operator="equal">
      <formula>"wip"</formula>
    </cfRule>
  </conditionalFormatting>
  <conditionalFormatting sqref="Z226">
    <cfRule type="cellIs" dxfId="325" priority="1450" operator="equal">
      <formula>"wip"</formula>
    </cfRule>
    <cfRule type="cellIs" dxfId="324" priority="1451" operator="equal">
      <formula>"Completed"</formula>
    </cfRule>
  </conditionalFormatting>
  <conditionalFormatting sqref="Z237">
    <cfRule type="cellIs" dxfId="323" priority="1422" operator="equal">
      <formula>"wip"</formula>
    </cfRule>
    <cfRule type="cellIs" dxfId="322" priority="1423" operator="equal">
      <formula>"Completed"</formula>
    </cfRule>
  </conditionalFormatting>
  <conditionalFormatting sqref="Z247">
    <cfRule type="cellIs" dxfId="321" priority="1368" operator="equal">
      <formula>"wip"</formula>
    </cfRule>
    <cfRule type="cellIs" dxfId="320" priority="1369" operator="equal">
      <formula>"Completed"</formula>
    </cfRule>
  </conditionalFormatting>
  <conditionalFormatting sqref="Z257">
    <cfRule type="cellIs" dxfId="319" priority="1341" operator="equal">
      <formula>"Completed"</formula>
    </cfRule>
    <cfRule type="cellIs" dxfId="318" priority="1340" operator="equal">
      <formula>"wip"</formula>
    </cfRule>
  </conditionalFormatting>
  <conditionalFormatting sqref="Z267:AA268">
    <cfRule type="cellIs" dxfId="317" priority="1080" operator="equal">
      <formula>"Completed"</formula>
    </cfRule>
    <cfRule type="cellIs" dxfId="316" priority="1079" operator="equal">
      <formula>"wip"</formula>
    </cfRule>
    <cfRule type="cellIs" dxfId="315" priority="1078" operator="equal">
      <formula>"ROW"</formula>
    </cfRule>
    <cfRule type="cellIs" dxfId="314" priority="1077" operator="equal">
      <formula>"HOLD"</formula>
    </cfRule>
    <cfRule type="cellIs" dxfId="313" priority="1076" operator="equal">
      <formula>"completedw"</formula>
    </cfRule>
  </conditionalFormatting>
  <conditionalFormatting sqref="Z289:AA290">
    <cfRule type="cellIs" dxfId="312" priority="936" operator="equal">
      <formula>"Completed"</formula>
    </cfRule>
    <cfRule type="cellIs" dxfId="311" priority="935" operator="equal">
      <formula>"wip"</formula>
    </cfRule>
  </conditionalFormatting>
  <conditionalFormatting sqref="Z90:AE91">
    <cfRule type="cellIs" dxfId="310" priority="790" operator="equal">
      <formula>"wip"</formula>
    </cfRule>
    <cfRule type="cellIs" dxfId="309" priority="791" operator="equal">
      <formula>"Completed"</formula>
    </cfRule>
  </conditionalFormatting>
  <conditionalFormatting sqref="AA29:AA30">
    <cfRule type="cellIs" dxfId="308" priority="506" operator="equal">
      <formula>"ROW"</formula>
    </cfRule>
    <cfRule type="cellIs" dxfId="307" priority="505" operator="equal">
      <formula>"HOLD"</formula>
    </cfRule>
    <cfRule type="cellIs" dxfId="306" priority="504" operator="equal">
      <formula>"completedw"</formula>
    </cfRule>
  </conditionalFormatting>
  <conditionalFormatting sqref="AA61:AA62">
    <cfRule type="cellIs" dxfId="305" priority="463" operator="equal">
      <formula>"HOLD"</formula>
    </cfRule>
    <cfRule type="cellIs" dxfId="304" priority="462" operator="equal">
      <formula>"completedw"</formula>
    </cfRule>
    <cfRule type="cellIs" dxfId="303" priority="464" operator="equal">
      <formula>"ROW"</formula>
    </cfRule>
  </conditionalFormatting>
  <conditionalFormatting sqref="AA72:AA73">
    <cfRule type="cellIs" dxfId="302" priority="455" operator="equal">
      <formula>"ROW"</formula>
    </cfRule>
    <cfRule type="cellIs" dxfId="301" priority="454" operator="equal">
      <formula>"HOLD"</formula>
    </cfRule>
    <cfRule type="cellIs" dxfId="300" priority="453" operator="equal">
      <formula>"completedw"</formula>
    </cfRule>
  </conditionalFormatting>
  <conditionalFormatting sqref="AA79:AA80">
    <cfRule type="cellIs" dxfId="299" priority="1187" operator="equal">
      <formula>"completedw"</formula>
    </cfRule>
    <cfRule type="cellIs" dxfId="298" priority="1189" operator="equal">
      <formula>"ROW"</formula>
    </cfRule>
    <cfRule type="cellIs" dxfId="297" priority="1188" operator="equal">
      <formula>"HOLD"</formula>
    </cfRule>
    <cfRule type="containsText" dxfId="296" priority="1186" operator="containsText" text="Hold">
      <formula>NOT(ISERROR(SEARCH("Hold",AA79)))</formula>
    </cfRule>
  </conditionalFormatting>
  <conditionalFormatting sqref="AA90:AA91">
    <cfRule type="containsText" dxfId="295" priority="789" operator="containsText" text="Hold">
      <formula>NOT(ISERROR(SEARCH("Hold",AA90)))</formula>
    </cfRule>
  </conditionalFormatting>
  <conditionalFormatting sqref="AA102:AA103">
    <cfRule type="containsText" dxfId="294" priority="813" operator="containsText" text="Hold">
      <formula>NOT(ISERROR(SEARCH("Hold",AA102)))</formula>
    </cfRule>
  </conditionalFormatting>
  <conditionalFormatting sqref="AA114:AA115">
    <cfRule type="containsText" dxfId="293" priority="1248" operator="containsText" text="Hold">
      <formula>NOT(ISERROR(SEARCH("Hold",AA114)))</formula>
    </cfRule>
  </conditionalFormatting>
  <conditionalFormatting sqref="AA126:AA127">
    <cfRule type="containsText" dxfId="292" priority="615" operator="containsText" text="Hold">
      <formula>NOT(ISERROR(SEARCH("Hold",AA126)))</formula>
    </cfRule>
  </conditionalFormatting>
  <conditionalFormatting sqref="AA138:AA139">
    <cfRule type="containsText" dxfId="291" priority="522" operator="containsText" text="Hold">
      <formula>NOT(ISERROR(SEARCH("Hold",AA138)))</formula>
    </cfRule>
  </conditionalFormatting>
  <conditionalFormatting sqref="AA143">
    <cfRule type="cellIs" dxfId="290" priority="145" operator="equal">
      <formula>"completedw"</formula>
    </cfRule>
    <cfRule type="cellIs" dxfId="289" priority="146" operator="equal">
      <formula>"HOLD"</formula>
    </cfRule>
    <cfRule type="cellIs" dxfId="288" priority="147" operator="equal">
      <formula>"ROW"</formula>
    </cfRule>
  </conditionalFormatting>
  <conditionalFormatting sqref="AA150:AA151">
    <cfRule type="containsText" dxfId="287" priority="1228" operator="containsText" text="Hold">
      <formula>NOT(ISERROR(SEARCH("Hold",AA150)))</formula>
    </cfRule>
  </conditionalFormatting>
  <conditionalFormatting sqref="AA165:AA166">
    <cfRule type="cellIs" dxfId="286" priority="389" operator="equal">
      <formula>"ROW"</formula>
    </cfRule>
    <cfRule type="cellIs" dxfId="285" priority="388" operator="equal">
      <formula>"HOLD"</formula>
    </cfRule>
    <cfRule type="cellIs" dxfId="284" priority="387" operator="equal">
      <formula>"completedw"</formula>
    </cfRule>
  </conditionalFormatting>
  <conditionalFormatting sqref="AA194:AA195">
    <cfRule type="containsText" dxfId="283" priority="265" operator="containsText" text="Hold">
      <formula>NOT(ISERROR(SEARCH("Hold",AA194)))</formula>
    </cfRule>
  </conditionalFormatting>
  <conditionalFormatting sqref="AA215:AA216">
    <cfRule type="containsText" dxfId="282" priority="1144" operator="containsText" text="Hold">
      <formula>NOT(ISERROR(SEARCH("Hold",AA215)))</formula>
    </cfRule>
  </conditionalFormatting>
  <conditionalFormatting sqref="AA219">
    <cfRule type="cellIs" dxfId="281" priority="219" operator="equal">
      <formula>"HOLD"</formula>
    </cfRule>
    <cfRule type="cellIs" dxfId="280" priority="220" operator="equal">
      <formula>"ROW"</formula>
    </cfRule>
    <cfRule type="cellIs" dxfId="279" priority="218" operator="equal">
      <formula>"completedw"</formula>
    </cfRule>
  </conditionalFormatting>
  <conditionalFormatting sqref="AA226:AA227">
    <cfRule type="containsText" dxfId="278" priority="1141" operator="containsText" text="Hold">
      <formula>NOT(ISERROR(SEARCH("Hold",AA226)))</formula>
    </cfRule>
  </conditionalFormatting>
  <conditionalFormatting sqref="AA237:AA238">
    <cfRule type="containsText" dxfId="277" priority="1121" operator="containsText" text="Hold">
      <formula>NOT(ISERROR(SEARCH("Hold",AA237)))</formula>
    </cfRule>
    <cfRule type="containsText" dxfId="276" priority="34" operator="containsText" text="Hold">
      <formula>NOT(ISERROR(SEARCH("Hold",AA237)))</formula>
    </cfRule>
  </conditionalFormatting>
  <conditionalFormatting sqref="AA247:AA248">
    <cfRule type="containsText" dxfId="275" priority="1118" operator="containsText" text="Hold">
      <formula>NOT(ISERROR(SEARCH("Hold",AA247)))</formula>
    </cfRule>
  </conditionalFormatting>
  <conditionalFormatting sqref="AA254:AA258">
    <cfRule type="cellIs" dxfId="274" priority="1094" operator="equal">
      <formula>"completedw"</formula>
    </cfRule>
    <cfRule type="cellIs" dxfId="273" priority="1095" operator="equal">
      <formula>"HOLD"</formula>
    </cfRule>
    <cfRule type="cellIs" dxfId="272" priority="1096" operator="equal">
      <formula>"ROW"</formula>
    </cfRule>
  </conditionalFormatting>
  <conditionalFormatting sqref="AA257:AA258">
    <cfRule type="containsText" dxfId="271" priority="1093" operator="containsText" text="Hold">
      <formula>NOT(ISERROR(SEARCH("Hold",AA257)))</formula>
    </cfRule>
    <cfRule type="cellIs" dxfId="270" priority="1098" operator="equal">
      <formula>"Completed"</formula>
    </cfRule>
  </conditionalFormatting>
  <conditionalFormatting sqref="AA257:AA259">
    <cfRule type="cellIs" dxfId="269" priority="1097" operator="equal">
      <formula>"wip"</formula>
    </cfRule>
  </conditionalFormatting>
  <conditionalFormatting sqref="AA267:AA268">
    <cfRule type="containsText" dxfId="268" priority="1075" operator="containsText" text="Hold">
      <formula>NOT(ISERROR(SEARCH("Hold",AA267)))</formula>
    </cfRule>
  </conditionalFormatting>
  <conditionalFormatting sqref="AA271">
    <cfRule type="cellIs" dxfId="267" priority="138" operator="equal">
      <formula>"completedw"</formula>
    </cfRule>
    <cfRule type="cellIs" dxfId="266" priority="140" operator="equal">
      <formula>"ROW"</formula>
    </cfRule>
    <cfRule type="cellIs" dxfId="265" priority="139" operator="equal">
      <formula>"HOLD"</formula>
    </cfRule>
  </conditionalFormatting>
  <conditionalFormatting sqref="AA278:AA279">
    <cfRule type="cellIs" dxfId="264" priority="954" operator="equal">
      <formula>"Completed"</formula>
    </cfRule>
    <cfRule type="cellIs" dxfId="263" priority="953" operator="equal">
      <formula>"wip"</formula>
    </cfRule>
    <cfRule type="containsText" dxfId="262" priority="949" operator="containsText" text="Hold">
      <formula>NOT(ISERROR(SEARCH("Hold",AA278)))</formula>
    </cfRule>
  </conditionalFormatting>
  <conditionalFormatting sqref="AA278:AA281">
    <cfRule type="cellIs" dxfId="261" priority="952" operator="equal">
      <formula>"ROW"</formula>
    </cfRule>
    <cfRule type="cellIs" dxfId="260" priority="951" operator="equal">
      <formula>"HOLD"</formula>
    </cfRule>
    <cfRule type="cellIs" dxfId="259" priority="950" operator="equal">
      <formula>"completedw"</formula>
    </cfRule>
  </conditionalFormatting>
  <conditionalFormatting sqref="AA285">
    <cfRule type="cellIs" dxfId="258" priority="347" operator="equal">
      <formula>"ROW"</formula>
    </cfRule>
    <cfRule type="cellIs" dxfId="257" priority="346" operator="equal">
      <formula>"HOLD"</formula>
    </cfRule>
    <cfRule type="cellIs" dxfId="256" priority="345" operator="equal">
      <formula>"completedw"</formula>
    </cfRule>
  </conditionalFormatting>
  <conditionalFormatting sqref="AA286:AA294">
    <cfRule type="cellIs" dxfId="255" priority="934" operator="equal">
      <formula>"ROW"</formula>
    </cfRule>
    <cfRule type="cellIs" dxfId="254" priority="932" operator="equal">
      <formula>"completedw"</formula>
    </cfRule>
    <cfRule type="cellIs" dxfId="253" priority="933" operator="equal">
      <formula>"HOLD"</formula>
    </cfRule>
  </conditionalFormatting>
  <conditionalFormatting sqref="AA289:AA290">
    <cfRule type="containsText" dxfId="252" priority="931" operator="containsText" text="Hold">
      <formula>NOT(ISERROR(SEARCH("Hold",AA289)))</formula>
    </cfRule>
  </conditionalFormatting>
  <conditionalFormatting sqref="AA300:AA301">
    <cfRule type="cellIs" dxfId="251" priority="696" operator="equal">
      <formula>"completedw"</formula>
    </cfRule>
    <cfRule type="cellIs" dxfId="250" priority="700" operator="equal">
      <formula>"Completed"</formula>
    </cfRule>
    <cfRule type="cellIs" dxfId="249" priority="699" operator="equal">
      <formula>"wip"</formula>
    </cfRule>
    <cfRule type="cellIs" dxfId="248" priority="698" operator="equal">
      <formula>"ROW"</formula>
    </cfRule>
    <cfRule type="cellIs" dxfId="247" priority="697" operator="equal">
      <formula>"HOLD"</formula>
    </cfRule>
    <cfRule type="containsText" dxfId="246" priority="695" operator="containsText" text="Hold">
      <formula>NOT(ISERROR(SEARCH("Hold",AA300)))</formula>
    </cfRule>
  </conditionalFormatting>
  <conditionalFormatting sqref="AA308:AA312">
    <cfRule type="cellIs" dxfId="245" priority="642" operator="equal">
      <formula>"completedw"</formula>
    </cfRule>
    <cfRule type="cellIs" dxfId="244" priority="643" operator="equal">
      <formula>"HOLD"</formula>
    </cfRule>
    <cfRule type="cellIs" dxfId="243" priority="644" operator="equal">
      <formula>"ROW"</formula>
    </cfRule>
  </conditionalFormatting>
  <conditionalFormatting sqref="AA311:AA312">
    <cfRule type="cellIs" dxfId="242" priority="646" operator="equal">
      <formula>"Completed"</formula>
    </cfRule>
    <cfRule type="containsText" dxfId="241" priority="641" operator="containsText" text="Hold">
      <formula>NOT(ISERROR(SEARCH("Hold",AA311)))</formula>
    </cfRule>
    <cfRule type="cellIs" dxfId="240" priority="645" operator="equal">
      <formula>"wip"</formula>
    </cfRule>
  </conditionalFormatting>
  <conditionalFormatting sqref="AA79:AB80">
    <cfRule type="cellIs" dxfId="239" priority="1191" operator="equal">
      <formula>"Completed"</formula>
    </cfRule>
    <cfRule type="cellIs" dxfId="238" priority="1190" operator="equal">
      <formula>"wip"</formula>
    </cfRule>
  </conditionalFormatting>
  <conditionalFormatting sqref="AA94:AE95">
    <cfRule type="cellIs" dxfId="237" priority="419" operator="equal">
      <formula>"ROW"</formula>
    </cfRule>
    <cfRule type="cellIs" dxfId="236" priority="418" operator="equal">
      <formula>"HOLD"</formula>
    </cfRule>
    <cfRule type="cellIs" dxfId="235" priority="417" operator="equal">
      <formula>"completedw"</formula>
    </cfRule>
  </conditionalFormatting>
  <conditionalFormatting sqref="AA106:AE107">
    <cfRule type="cellIs" dxfId="234" priority="306" operator="equal">
      <formula>"completedw"</formula>
    </cfRule>
    <cfRule type="cellIs" dxfId="233" priority="308" operator="equal">
      <formula>"ROW"</formula>
    </cfRule>
    <cfRule type="cellIs" dxfId="232" priority="307" operator="equal">
      <formula>"HOLD"</formula>
    </cfRule>
  </conditionalFormatting>
  <conditionalFormatting sqref="AA176:AE177">
    <cfRule type="cellIs" dxfId="231" priority="382" operator="equal">
      <formula>"HOLD"</formula>
    </cfRule>
    <cfRule type="cellIs" dxfId="230" priority="381" operator="equal">
      <formula>"completedw"</formula>
    </cfRule>
    <cfRule type="cellIs" dxfId="229" priority="383" operator="equal">
      <formula>"ROW"</formula>
    </cfRule>
  </conditionalFormatting>
  <conditionalFormatting sqref="AA282:AE283">
    <cfRule type="cellIs" dxfId="228" priority="132" operator="equal">
      <formula>"completedw"</formula>
    </cfRule>
    <cfRule type="cellIs" dxfId="227" priority="133" operator="equal">
      <formula>"HOLD"</formula>
    </cfRule>
    <cfRule type="cellIs" dxfId="226" priority="134" operator="equal">
      <formula>"ROW"</formula>
    </cfRule>
  </conditionalFormatting>
  <conditionalFormatting sqref="AA187:AJ187">
    <cfRule type="cellIs" dxfId="225" priority="197" operator="equal">
      <formula>"completedw"</formula>
    </cfRule>
    <cfRule type="cellIs" dxfId="224" priority="198" operator="equal">
      <formula>"HOLD"</formula>
    </cfRule>
    <cfRule type="cellIs" dxfId="223" priority="199" operator="equal">
      <formula>"ROW"</formula>
    </cfRule>
  </conditionalFormatting>
  <conditionalFormatting sqref="AB172">
    <cfRule type="cellIs" dxfId="222" priority="1591" operator="equal">
      <formula>"Completed"</formula>
    </cfRule>
    <cfRule type="cellIs" dxfId="221" priority="1590" operator="equal">
      <formula>"wip"</formula>
    </cfRule>
  </conditionalFormatting>
  <conditionalFormatting sqref="AB183">
    <cfRule type="cellIs" dxfId="220" priority="1563" operator="equal">
      <formula>"Completed"</formula>
    </cfRule>
    <cfRule type="cellIs" dxfId="219" priority="1562" operator="equal">
      <formula>"wip"</formula>
    </cfRule>
  </conditionalFormatting>
  <conditionalFormatting sqref="AB194">
    <cfRule type="cellIs" dxfId="218" priority="1533" operator="equal">
      <formula>"Completed"</formula>
    </cfRule>
    <cfRule type="cellIs" dxfId="217" priority="1532" operator="equal">
      <formula>"wip"</formula>
    </cfRule>
  </conditionalFormatting>
  <conditionalFormatting sqref="AB204">
    <cfRule type="cellIs" dxfId="216" priority="1505" operator="equal">
      <formula>"Completed"</formula>
    </cfRule>
    <cfRule type="cellIs" dxfId="215" priority="1504" operator="equal">
      <formula>"wip"</formula>
    </cfRule>
  </conditionalFormatting>
  <conditionalFormatting sqref="AB215">
    <cfRule type="cellIs" dxfId="214" priority="1476" operator="equal">
      <formula>"wip"</formula>
    </cfRule>
    <cfRule type="cellIs" dxfId="213" priority="1477" operator="equal">
      <formula>"Completed"</formula>
    </cfRule>
  </conditionalFormatting>
  <conditionalFormatting sqref="AB226">
    <cfRule type="cellIs" dxfId="212" priority="1448" operator="equal">
      <formula>"wip"</formula>
    </cfRule>
    <cfRule type="cellIs" dxfId="211" priority="1449" operator="equal">
      <formula>"Completed"</formula>
    </cfRule>
  </conditionalFormatting>
  <conditionalFormatting sqref="AB237">
    <cfRule type="cellIs" dxfId="210" priority="1420" operator="equal">
      <formula>"wip"</formula>
    </cfRule>
    <cfRule type="cellIs" dxfId="209" priority="1421" operator="equal">
      <formula>"Completed"</formula>
    </cfRule>
  </conditionalFormatting>
  <conditionalFormatting sqref="AB247">
    <cfRule type="cellIs" dxfId="208" priority="1367" operator="equal">
      <formula>"Completed"</formula>
    </cfRule>
    <cfRule type="cellIs" dxfId="207" priority="1366" operator="equal">
      <formula>"wip"</formula>
    </cfRule>
  </conditionalFormatting>
  <conditionalFormatting sqref="AB257">
    <cfRule type="cellIs" dxfId="206" priority="1339" operator="equal">
      <formula>"Completed"</formula>
    </cfRule>
    <cfRule type="cellIs" dxfId="205" priority="1338" operator="equal">
      <formula>"wip"</formula>
    </cfRule>
  </conditionalFormatting>
  <conditionalFormatting sqref="AB264:AB272">
    <cfRule type="cellIs" dxfId="204" priority="1336" operator="equal">
      <formula>"HOLD"</formula>
    </cfRule>
    <cfRule type="cellIs" dxfId="203" priority="1335" operator="equal">
      <formula>"completedw"</formula>
    </cfRule>
    <cfRule type="cellIs" dxfId="202" priority="1337" operator="equal">
      <formula>"ROW"</formula>
    </cfRule>
  </conditionalFormatting>
  <conditionalFormatting sqref="AB267">
    <cfRule type="cellIs" dxfId="201" priority="1333" operator="equal">
      <formula>"wip"</formula>
    </cfRule>
    <cfRule type="cellIs" dxfId="200" priority="1334" operator="equal">
      <formula>"Completed"</formula>
    </cfRule>
  </conditionalFormatting>
  <conditionalFormatting sqref="AB278">
    <cfRule type="cellIs" dxfId="199" priority="1326" operator="equal">
      <formula>"wip"</formula>
    </cfRule>
    <cfRule type="cellIs" dxfId="198" priority="1327" operator="equal">
      <formula>"Completed"</formula>
    </cfRule>
  </conditionalFormatting>
  <conditionalFormatting sqref="AB289">
    <cfRule type="cellIs" dxfId="197" priority="1319" operator="equal">
      <formula>"wip"</formula>
    </cfRule>
    <cfRule type="cellIs" dxfId="196" priority="1320" operator="equal">
      <formula>"Completed"</formula>
    </cfRule>
  </conditionalFormatting>
  <conditionalFormatting sqref="AB297:AB305">
    <cfRule type="cellIs" dxfId="195" priority="758" operator="equal">
      <formula>"HOLD"</formula>
    </cfRule>
    <cfRule type="cellIs" dxfId="194" priority="757" operator="equal">
      <formula>"completedw"</formula>
    </cfRule>
    <cfRule type="cellIs" dxfId="193" priority="759" operator="equal">
      <formula>"ROW"</formula>
    </cfRule>
  </conditionalFormatting>
  <conditionalFormatting sqref="AB300">
    <cfRule type="cellIs" dxfId="192" priority="756" operator="equal">
      <formula>"Completed"</formula>
    </cfRule>
    <cfRule type="cellIs" dxfId="191" priority="755" operator="equal">
      <formula>"wip"</formula>
    </cfRule>
  </conditionalFormatting>
  <conditionalFormatting sqref="AB308:AB313">
    <cfRule type="cellIs" dxfId="190" priority="667" operator="equal">
      <formula>"completedw"</formula>
    </cfRule>
    <cfRule type="cellIs" dxfId="189" priority="669" operator="equal">
      <formula>"ROW"</formula>
    </cfRule>
    <cfRule type="cellIs" dxfId="188" priority="668" operator="equal">
      <formula>"HOLD"</formula>
    </cfRule>
  </conditionalFormatting>
  <conditionalFormatting sqref="AB311">
    <cfRule type="cellIs" dxfId="187" priority="665" operator="equal">
      <formula>"wip"</formula>
    </cfRule>
    <cfRule type="cellIs" dxfId="186" priority="666" operator="equal">
      <formula>"Completed"</formula>
    </cfRule>
  </conditionalFormatting>
  <conditionalFormatting sqref="AB79:AE81">
    <cfRule type="cellIs" dxfId="185" priority="1182" operator="equal">
      <formula>"HOLD"</formula>
    </cfRule>
    <cfRule type="cellIs" dxfId="184" priority="1181" operator="equal">
      <formula>"completedw"</formula>
    </cfRule>
    <cfRule type="cellIs" dxfId="183" priority="1183" operator="equal">
      <formula>"ROW"</formula>
    </cfRule>
  </conditionalFormatting>
  <conditionalFormatting sqref="AB142:AE143">
    <cfRule type="cellIs" dxfId="182" priority="397" operator="equal">
      <formula>"HOLD"</formula>
    </cfRule>
    <cfRule type="cellIs" dxfId="181" priority="396" operator="equal">
      <formula>"completedw"</formula>
    </cfRule>
    <cfRule type="cellIs" dxfId="180" priority="398" operator="equal">
      <formula>"ROW"</formula>
    </cfRule>
  </conditionalFormatting>
  <conditionalFormatting sqref="AB254:AE259">
    <cfRule type="cellIs" dxfId="179" priority="1090" operator="equal">
      <formula>"ROW"</formula>
    </cfRule>
    <cfRule type="cellIs" dxfId="178" priority="1089" operator="equal">
      <formula>"HOLD"</formula>
    </cfRule>
    <cfRule type="cellIs" dxfId="177" priority="1088" operator="equal">
      <formula>"completedw"</formula>
    </cfRule>
  </conditionalFormatting>
  <conditionalFormatting sqref="AB274:AE281">
    <cfRule type="cellIs" dxfId="176" priority="944" operator="equal">
      <formula>"completedw"</formula>
    </cfRule>
    <cfRule type="cellIs" dxfId="175" priority="946" operator="equal">
      <formula>"ROW"</formula>
    </cfRule>
    <cfRule type="cellIs" dxfId="174" priority="945" operator="equal">
      <formula>"HOLD"</formula>
    </cfRule>
  </conditionalFormatting>
  <conditionalFormatting sqref="AB285:AE294">
    <cfRule type="cellIs" dxfId="173" priority="940" operator="equal">
      <formula>"ROW"</formula>
    </cfRule>
    <cfRule type="cellIs" dxfId="172" priority="939" operator="equal">
      <formula>"HOLD"</formula>
    </cfRule>
    <cfRule type="cellIs" dxfId="171" priority="938" operator="equal">
      <formula>"completedw"</formula>
    </cfRule>
  </conditionalFormatting>
  <conditionalFormatting sqref="AB102:AJ103">
    <cfRule type="cellIs" dxfId="170" priority="862" operator="equal">
      <formula>"HOLD"</formula>
    </cfRule>
    <cfRule type="cellIs" dxfId="169" priority="861" operator="equal">
      <formula>"completedw"</formula>
    </cfRule>
    <cfRule type="cellIs" dxfId="168" priority="863" operator="equal">
      <formula>"ROW"</formula>
    </cfRule>
  </conditionalFormatting>
  <conditionalFormatting sqref="AC29:AC30">
    <cfRule type="cellIs" dxfId="167" priority="501" operator="equal">
      <formula>"completedw"</formula>
    </cfRule>
    <cfRule type="cellIs" dxfId="166" priority="503" operator="equal">
      <formula>"ROW"</formula>
    </cfRule>
    <cfRule type="cellIs" dxfId="165" priority="502" operator="equal">
      <formula>"HOLD"</formula>
    </cfRule>
  </conditionalFormatting>
  <conditionalFormatting sqref="AC14:AD14 Y15 AA15 AC15 U16:AD16">
    <cfRule type="cellIs" dxfId="164" priority="36" operator="equal">
      <formula>"wip"</formula>
    </cfRule>
  </conditionalFormatting>
  <conditionalFormatting sqref="AC14:AD14 Y15 AA15 AC15">
    <cfRule type="cellIs" dxfId="163" priority="37" operator="equal">
      <formula>"Completed"</formula>
    </cfRule>
  </conditionalFormatting>
  <conditionalFormatting sqref="AC49:AE49">
    <cfRule type="cellIs" dxfId="162" priority="1265" operator="equal">
      <formula>"Completed"</formula>
    </cfRule>
    <cfRule type="cellIs" dxfId="161" priority="1266" operator="equal">
      <formula>"wip"</formula>
    </cfRule>
  </conditionalFormatting>
  <conditionalFormatting sqref="AC59:AE59">
    <cfRule type="cellIs" dxfId="160" priority="1267" operator="equal">
      <formula>"Completed"</formula>
    </cfRule>
    <cfRule type="cellIs" dxfId="159" priority="1268" operator="equal">
      <formula>"wip"</formula>
    </cfRule>
  </conditionalFormatting>
  <conditionalFormatting sqref="AC61:AE62">
    <cfRule type="cellIs" dxfId="158" priority="459" operator="equal">
      <formula>"completedw"</formula>
    </cfRule>
    <cfRule type="cellIs" dxfId="157" priority="460" operator="equal">
      <formula>"HOLD"</formula>
    </cfRule>
    <cfRule type="cellIs" dxfId="156" priority="461" operator="equal">
      <formula>"ROW"</formula>
    </cfRule>
  </conditionalFormatting>
  <conditionalFormatting sqref="AC68:AE69">
    <cfRule type="containsText" dxfId="155" priority="807" operator="containsText" text="Hold">
      <formula>NOT(ISERROR(SEARCH("Hold",AC68)))</formula>
    </cfRule>
  </conditionalFormatting>
  <conditionalFormatting sqref="AC68:AE70">
    <cfRule type="cellIs" dxfId="154" priority="811" operator="equal">
      <formula>"wip"</formula>
    </cfRule>
  </conditionalFormatting>
  <conditionalFormatting sqref="AC70:AE70">
    <cfRule type="cellIs" dxfId="153" priority="1269" operator="equal">
      <formula>"Completed"</formula>
    </cfRule>
  </conditionalFormatting>
  <conditionalFormatting sqref="AC72:AE73">
    <cfRule type="cellIs" dxfId="152" priority="458" operator="equal">
      <formula>"ROW"</formula>
    </cfRule>
    <cfRule type="cellIs" dxfId="151" priority="457" operator="equal">
      <formula>"HOLD"</formula>
    </cfRule>
    <cfRule type="cellIs" dxfId="150" priority="456" operator="equal">
      <formula>"completedw"</formula>
    </cfRule>
  </conditionalFormatting>
  <conditionalFormatting sqref="AC79:AE80">
    <cfRule type="containsText" dxfId="149" priority="1180" operator="containsText" text="Hold">
      <formula>NOT(ISERROR(SEARCH("Hold",AC79)))</formula>
    </cfRule>
    <cfRule type="cellIs" dxfId="148" priority="1185" operator="equal">
      <formula>"Completed"</formula>
    </cfRule>
  </conditionalFormatting>
  <conditionalFormatting sqref="AC79:AE81">
    <cfRule type="cellIs" dxfId="147" priority="1184" operator="equal">
      <formula>"wip"</formula>
    </cfRule>
  </conditionalFormatting>
  <conditionalFormatting sqref="AC81:AE81">
    <cfRule type="cellIs" dxfId="146" priority="1270" operator="equal">
      <formula>"Completed"</formula>
    </cfRule>
  </conditionalFormatting>
  <conditionalFormatting sqref="AC92:AE92">
    <cfRule type="cellIs" dxfId="145" priority="1276" operator="equal">
      <formula>"Completed"</formula>
    </cfRule>
    <cfRule type="cellIs" dxfId="144" priority="1277" operator="equal">
      <formula>"wip"</formula>
    </cfRule>
  </conditionalFormatting>
  <conditionalFormatting sqref="AC104:AE104">
    <cfRule type="cellIs" dxfId="143" priority="1279" operator="equal">
      <formula>"wip"</formula>
    </cfRule>
    <cfRule type="cellIs" dxfId="142" priority="1278" operator="equal">
      <formula>"Completed"</formula>
    </cfRule>
  </conditionalFormatting>
  <conditionalFormatting sqref="AC114:AE115">
    <cfRule type="containsText" dxfId="141" priority="1247" operator="containsText" text="Hold">
      <formula>NOT(ISERROR(SEARCH("Hold",AC114)))</formula>
    </cfRule>
  </conditionalFormatting>
  <conditionalFormatting sqref="AC116:AE116">
    <cfRule type="cellIs" dxfId="140" priority="1280" operator="equal">
      <formula>"Completed"</formula>
    </cfRule>
    <cfRule type="cellIs" dxfId="139" priority="1281" operator="equal">
      <formula>"wip"</formula>
    </cfRule>
  </conditionalFormatting>
  <conditionalFormatting sqref="AC118:AE119">
    <cfRule type="cellIs" dxfId="138" priority="348" operator="equal">
      <formula>"completedw"</formula>
    </cfRule>
    <cfRule type="cellIs" dxfId="137" priority="349" operator="equal">
      <formula>"HOLD"</formula>
    </cfRule>
    <cfRule type="cellIs" dxfId="136" priority="350" operator="equal">
      <formula>"ROW"</formula>
    </cfRule>
  </conditionalFormatting>
  <conditionalFormatting sqref="AC121:AE123">
    <cfRule type="cellIs" dxfId="135" priority="1316" operator="equal">
      <formula>"completedw"</formula>
    </cfRule>
    <cfRule type="cellIs" dxfId="134" priority="1317" operator="equal">
      <formula>"HOLD"</formula>
    </cfRule>
    <cfRule type="cellIs" dxfId="133" priority="1318" operator="equal">
      <formula>"ROW"</formula>
    </cfRule>
  </conditionalFormatting>
  <conditionalFormatting sqref="AC126:AE127">
    <cfRule type="containsText" dxfId="132" priority="616" operator="containsText" text="Hold">
      <formula>NOT(ISERROR(SEARCH("Hold",AC126)))</formula>
    </cfRule>
  </conditionalFormatting>
  <conditionalFormatting sqref="AC128:AE128">
    <cfRule type="cellIs" dxfId="131" priority="614" operator="equal">
      <formula>"wip"</formula>
    </cfRule>
    <cfRule type="cellIs" dxfId="130" priority="613" operator="equal">
      <formula>"Completed"</formula>
    </cfRule>
  </conditionalFormatting>
  <conditionalFormatting sqref="AC140:AE140">
    <cfRule type="cellIs" dxfId="129" priority="1282" operator="equal">
      <formula>"Completed"</formula>
    </cfRule>
    <cfRule type="cellIs" dxfId="128" priority="1283" operator="equal">
      <formula>"wip"</formula>
    </cfRule>
  </conditionalFormatting>
  <conditionalFormatting sqref="AC150:AE151">
    <cfRule type="containsText" dxfId="127" priority="1250" operator="containsText" text="Hold">
      <formula>NOT(ISERROR(SEARCH("Hold",AC150)))</formula>
    </cfRule>
  </conditionalFormatting>
  <conditionalFormatting sqref="AC152:AE152">
    <cfRule type="cellIs" dxfId="126" priority="264" operator="equal">
      <formula>"wip"</formula>
    </cfRule>
    <cfRule type="cellIs" dxfId="125" priority="263" operator="equal">
      <formula>"Completed"</formula>
    </cfRule>
  </conditionalFormatting>
  <conditionalFormatting sqref="AC163:AE163">
    <cfRule type="cellIs" dxfId="124" priority="1284" operator="equal">
      <formula>"Completed"</formula>
    </cfRule>
    <cfRule type="cellIs" dxfId="123" priority="1285" operator="equal">
      <formula>"wip"</formula>
    </cfRule>
  </conditionalFormatting>
  <conditionalFormatting sqref="AC165:AE166">
    <cfRule type="cellIs" dxfId="122" priority="386" operator="equal">
      <formula>"ROW"</formula>
    </cfRule>
    <cfRule type="cellIs" dxfId="121" priority="384" operator="equal">
      <formula>"completedw"</formula>
    </cfRule>
    <cfRule type="cellIs" dxfId="120" priority="385" operator="equal">
      <formula>"HOLD"</formula>
    </cfRule>
  </conditionalFormatting>
  <conditionalFormatting sqref="AC172:AE173">
    <cfRule type="containsText" dxfId="119" priority="1159" operator="containsText" text="Hold">
      <formula>NOT(ISERROR(SEARCH("Hold",AC172)))</formula>
    </cfRule>
  </conditionalFormatting>
  <conditionalFormatting sqref="AC174:AE174">
    <cfRule type="cellIs" dxfId="118" priority="1286" operator="equal">
      <formula>"Completed"</formula>
    </cfRule>
    <cfRule type="cellIs" dxfId="117" priority="1287" operator="equal">
      <formula>"wip"</formula>
    </cfRule>
  </conditionalFormatting>
  <conditionalFormatting sqref="AC183:AE184">
    <cfRule type="containsText" dxfId="116" priority="803" operator="containsText" text="Hold">
      <formula>NOT(ISERROR(SEARCH("Hold",AC183)))</formula>
    </cfRule>
  </conditionalFormatting>
  <conditionalFormatting sqref="AC194:AE195">
    <cfRule type="containsText" dxfId="115" priority="178" operator="containsText" text="Hold">
      <formula>NOT(ISERROR(SEARCH("Hold",AC194)))</formula>
    </cfRule>
  </conditionalFormatting>
  <conditionalFormatting sqref="AC196:AE196">
    <cfRule type="cellIs" dxfId="114" priority="1295" operator="equal">
      <formula>"wip"</formula>
    </cfRule>
    <cfRule type="cellIs" dxfId="113" priority="1294" operator="equal">
      <formula>"Completed"</formula>
    </cfRule>
  </conditionalFormatting>
  <conditionalFormatting sqref="AC206:AE206">
    <cfRule type="cellIs" dxfId="112" priority="1296" operator="equal">
      <formula>"Completed"</formula>
    </cfRule>
    <cfRule type="cellIs" dxfId="111" priority="1297" operator="equal">
      <formula>"wip"</formula>
    </cfRule>
  </conditionalFormatting>
  <conditionalFormatting sqref="AC215:AE216">
    <cfRule type="containsText" dxfId="110" priority="1143" operator="containsText" text="Hold">
      <formula>NOT(ISERROR(SEARCH("Hold",AC215)))</formula>
    </cfRule>
  </conditionalFormatting>
  <conditionalFormatting sqref="AC217:AE217">
    <cfRule type="cellIs" dxfId="109" priority="1298" operator="equal">
      <formula>"Completed"</formula>
    </cfRule>
    <cfRule type="cellIs" dxfId="108" priority="1299" operator="equal">
      <formula>"wip"</formula>
    </cfRule>
  </conditionalFormatting>
  <conditionalFormatting sqref="AC219:AE219">
    <cfRule type="cellIs" dxfId="107" priority="189" operator="equal">
      <formula>"HOLD"</formula>
    </cfRule>
    <cfRule type="cellIs" dxfId="106" priority="190" operator="equal">
      <formula>"ROW"</formula>
    </cfRule>
    <cfRule type="cellIs" dxfId="105" priority="188" operator="equal">
      <formula>"completedw"</formula>
    </cfRule>
  </conditionalFormatting>
  <conditionalFormatting sqref="AC226:AE227">
    <cfRule type="containsText" dxfId="104" priority="1142" operator="containsText" text="Hold">
      <formula>NOT(ISERROR(SEARCH("Hold",AC226)))</formula>
    </cfRule>
  </conditionalFormatting>
  <conditionalFormatting sqref="AC228:AE228">
    <cfRule type="cellIs" dxfId="103" priority="1301" operator="equal">
      <formula>"wip"</formula>
    </cfRule>
    <cfRule type="cellIs" dxfId="102" priority="1300" operator="equal">
      <formula>"Completed"</formula>
    </cfRule>
  </conditionalFormatting>
  <conditionalFormatting sqref="AC237:AE238">
    <cfRule type="containsText" dxfId="101" priority="1120" operator="containsText" text="Hold">
      <formula>NOT(ISERROR(SEARCH("Hold",AC237)))</formula>
    </cfRule>
  </conditionalFormatting>
  <conditionalFormatting sqref="AC239:AE239">
    <cfRule type="cellIs" dxfId="100" priority="1303" operator="equal">
      <formula>"wip"</formula>
    </cfRule>
    <cfRule type="cellIs" dxfId="99" priority="1302" operator="equal">
      <formula>"Completed"</formula>
    </cfRule>
  </conditionalFormatting>
  <conditionalFormatting sqref="AC247:AE248">
    <cfRule type="containsText" dxfId="98" priority="1119" operator="containsText" text="Hold">
      <formula>NOT(ISERROR(SEARCH("Hold",AC247)))</formula>
    </cfRule>
  </conditionalFormatting>
  <conditionalFormatting sqref="AC249:AE249">
    <cfRule type="cellIs" dxfId="97" priority="1304" operator="equal">
      <formula>"Completed"</formula>
    </cfRule>
    <cfRule type="cellIs" dxfId="96" priority="1305" operator="equal">
      <formula>"wip"</formula>
    </cfRule>
  </conditionalFormatting>
  <conditionalFormatting sqref="AC257:AE258">
    <cfRule type="containsText" dxfId="95" priority="1087" operator="containsText" text="Hold">
      <formula>NOT(ISERROR(SEARCH("Hold",AC257)))</formula>
    </cfRule>
    <cfRule type="cellIs" dxfId="94" priority="1092" operator="equal">
      <formula>"Completed"</formula>
    </cfRule>
  </conditionalFormatting>
  <conditionalFormatting sqref="AC257:AE259">
    <cfRule type="cellIs" dxfId="93" priority="1091" operator="equal">
      <formula>"wip"</formula>
    </cfRule>
  </conditionalFormatting>
  <conditionalFormatting sqref="AC259:AE259">
    <cfRule type="cellIs" dxfId="92" priority="1306" operator="equal">
      <formula>"Completed"</formula>
    </cfRule>
  </conditionalFormatting>
  <conditionalFormatting sqref="AC267:AE268">
    <cfRule type="containsText" dxfId="91" priority="1081" operator="containsText" text="Hold">
      <formula>NOT(ISERROR(SEARCH("Hold",AC267)))</formula>
    </cfRule>
    <cfRule type="cellIs" dxfId="90" priority="1086" operator="equal">
      <formula>"Completed"</formula>
    </cfRule>
  </conditionalFormatting>
  <conditionalFormatting sqref="AC267:AE269">
    <cfRule type="cellIs" dxfId="89" priority="1085" operator="equal">
      <formula>"wip"</formula>
    </cfRule>
  </conditionalFormatting>
  <conditionalFormatting sqref="AC269:AE269">
    <cfRule type="cellIs" dxfId="88" priority="1392" operator="equal">
      <formula>"Completed"</formula>
    </cfRule>
  </conditionalFormatting>
  <conditionalFormatting sqref="AC271:AE272">
    <cfRule type="cellIs" dxfId="87" priority="136" operator="equal">
      <formula>"HOLD"</formula>
    </cfRule>
    <cfRule type="cellIs" dxfId="86" priority="135" operator="equal">
      <formula>"completedw"</formula>
    </cfRule>
    <cfRule type="cellIs" dxfId="85" priority="137" operator="equal">
      <formula>"ROW"</formula>
    </cfRule>
  </conditionalFormatting>
  <conditionalFormatting sqref="AC278:AE279">
    <cfRule type="containsText" dxfId="84" priority="943" operator="containsText" text="Hold">
      <formula>NOT(ISERROR(SEARCH("Hold",AC278)))</formula>
    </cfRule>
    <cfRule type="cellIs" dxfId="83" priority="948" operator="equal">
      <formula>"Completed"</formula>
    </cfRule>
  </conditionalFormatting>
  <conditionalFormatting sqref="AC278:AE280">
    <cfRule type="cellIs" dxfId="82" priority="947" operator="equal">
      <formula>"wip"</formula>
    </cfRule>
  </conditionalFormatting>
  <conditionalFormatting sqref="AC280:AE280">
    <cfRule type="cellIs" dxfId="81" priority="1312" operator="equal">
      <formula>"Completed"</formula>
    </cfRule>
  </conditionalFormatting>
  <conditionalFormatting sqref="AC289:AE290">
    <cfRule type="cellIs" dxfId="80" priority="942" operator="equal">
      <formula>"Completed"</formula>
    </cfRule>
    <cfRule type="containsText" dxfId="79" priority="937" operator="containsText" text="Hold">
      <formula>NOT(ISERROR(SEARCH("Hold",AC289)))</formula>
    </cfRule>
  </conditionalFormatting>
  <conditionalFormatting sqref="AC289:AE291">
    <cfRule type="cellIs" dxfId="78" priority="941" operator="equal">
      <formula>"wip"</formula>
    </cfRule>
  </conditionalFormatting>
  <conditionalFormatting sqref="AC291:AE291">
    <cfRule type="cellIs" dxfId="77" priority="1311" operator="equal">
      <formula>"Completed"</formula>
    </cfRule>
  </conditionalFormatting>
  <conditionalFormatting sqref="AC300:AE301">
    <cfRule type="containsText" dxfId="76" priority="689" operator="containsText" text="Hold">
      <formula>NOT(ISERROR(SEARCH("Hold",AC300)))</formula>
    </cfRule>
    <cfRule type="cellIs" dxfId="75" priority="694" operator="equal">
      <formula>"Completed"</formula>
    </cfRule>
    <cfRule type="cellIs" dxfId="74" priority="693" operator="equal">
      <formula>"wip"</formula>
    </cfRule>
    <cfRule type="cellIs" dxfId="73" priority="691" operator="equal">
      <formula>"HOLD"</formula>
    </cfRule>
    <cfRule type="cellIs" dxfId="72" priority="690" operator="equal">
      <formula>"completedw"</formula>
    </cfRule>
    <cfRule type="cellIs" dxfId="71" priority="692" operator="equal">
      <formula>"ROW"</formula>
    </cfRule>
  </conditionalFormatting>
  <conditionalFormatting sqref="AC302:AE302">
    <cfRule type="cellIs" dxfId="70" priority="687" operator="equal">
      <formula>"Completed"</formula>
    </cfRule>
    <cfRule type="cellIs" dxfId="69" priority="688" operator="equal">
      <formula>"wip"</formula>
    </cfRule>
  </conditionalFormatting>
  <conditionalFormatting sqref="AC302:AE305">
    <cfRule type="cellIs" dxfId="68" priority="686" operator="equal">
      <formula>"ROW"</formula>
    </cfRule>
    <cfRule type="cellIs" dxfId="67" priority="685" operator="equal">
      <formula>"HOLD"</formula>
    </cfRule>
    <cfRule type="cellIs" dxfId="66" priority="684" operator="equal">
      <formula>"completedw"</formula>
    </cfRule>
  </conditionalFormatting>
  <conditionalFormatting sqref="AC308:AE312">
    <cfRule type="cellIs" dxfId="65" priority="638" operator="equal">
      <formula>"ROW"</formula>
    </cfRule>
    <cfRule type="cellIs" dxfId="64" priority="637" operator="equal">
      <formula>"HOLD"</formula>
    </cfRule>
    <cfRule type="cellIs" dxfId="63" priority="636" operator="equal">
      <formula>"completedw"</formula>
    </cfRule>
  </conditionalFormatting>
  <conditionalFormatting sqref="AC311:AE312">
    <cfRule type="cellIs" dxfId="62" priority="640" operator="equal">
      <formula>"Completed"</formula>
    </cfRule>
    <cfRule type="cellIs" dxfId="61" priority="639" operator="equal">
      <formula>"wip"</formula>
    </cfRule>
    <cfRule type="containsText" dxfId="60" priority="635" operator="containsText" text="Hold">
      <formula>NOT(ISERROR(SEARCH("Hold",AC311)))</formula>
    </cfRule>
  </conditionalFormatting>
  <conditionalFormatting sqref="AC313:AE313">
    <cfRule type="cellIs" dxfId="59" priority="631" operator="equal">
      <formula>"HOLD"</formula>
    </cfRule>
    <cfRule type="cellIs" dxfId="58" priority="632" operator="equal">
      <formula>"ROW"</formula>
    </cfRule>
    <cfRule type="cellIs" dxfId="57" priority="633" operator="equal">
      <formula>"Completed"</formula>
    </cfRule>
    <cfRule type="cellIs" dxfId="56" priority="634" operator="equal">
      <formula>"wip"</formula>
    </cfRule>
    <cfRule type="cellIs" dxfId="55" priority="630" operator="equal">
      <formula>"completedw"</formula>
    </cfRule>
  </conditionalFormatting>
  <conditionalFormatting sqref="AC185:AG185">
    <cfRule type="cellIs" dxfId="54" priority="1289" operator="equal">
      <formula>"wip"</formula>
    </cfRule>
    <cfRule type="cellIs" dxfId="53" priority="1288" operator="equal">
      <formula>"Completed"</formula>
    </cfRule>
  </conditionalFormatting>
  <conditionalFormatting sqref="AC267:XFD270">
    <cfRule type="cellIs" dxfId="52" priority="1082" operator="equal">
      <formula>"completedw"</formula>
    </cfRule>
    <cfRule type="cellIs" dxfId="51" priority="1083" operator="equal">
      <formula>"HOLD"</formula>
    </cfRule>
    <cfRule type="cellIs" dxfId="50" priority="1084" operator="equal">
      <formula>"ROW"</formula>
    </cfRule>
  </conditionalFormatting>
  <conditionalFormatting sqref="AD14">
    <cfRule type="containsText" dxfId="49" priority="35" operator="containsText" text="Hold">
      <formula>NOT(ISERROR(SEARCH("Hold",AD14)))</formula>
    </cfRule>
  </conditionalFormatting>
  <conditionalFormatting sqref="AE38">
    <cfRule type="cellIs" dxfId="48" priority="1261" operator="equal">
      <formula>"Completed"</formula>
    </cfRule>
    <cfRule type="cellIs" dxfId="47" priority="1262" operator="equal">
      <formula>"wip"</formula>
    </cfRule>
  </conditionalFormatting>
  <conditionalFormatting sqref="AF183">
    <cfRule type="cellIs" dxfId="46" priority="1561" operator="equal">
      <formula>"Completed"</formula>
    </cfRule>
    <cfRule type="cellIs" dxfId="45" priority="1560" operator="equal">
      <formula>"wip"</formula>
    </cfRule>
  </conditionalFormatting>
  <conditionalFormatting sqref="AF306:AG306">
    <cfRule type="cellIs" dxfId="44" priority="671" operator="equal">
      <formula>"HOLD"</formula>
    </cfRule>
    <cfRule type="cellIs" dxfId="43" priority="672" operator="equal">
      <formula>"ROW"</formula>
    </cfRule>
    <cfRule type="cellIs" dxfId="42" priority="670" operator="equal">
      <formula>"completedw"</formula>
    </cfRule>
  </conditionalFormatting>
  <conditionalFormatting sqref="AF253:AJ263">
    <cfRule type="cellIs" dxfId="41" priority="822" operator="equal">
      <formula>"completedw"</formula>
    </cfRule>
    <cfRule type="cellIs" dxfId="40" priority="823" operator="equal">
      <formula>"HOLD"</formula>
    </cfRule>
    <cfRule type="cellIs" dxfId="39" priority="824" operator="equal">
      <formula>"ROW"</formula>
    </cfRule>
  </conditionalFormatting>
  <conditionalFormatting sqref="AG184">
    <cfRule type="cellIs" dxfId="38" priority="1417" operator="equal">
      <formula>"ROW"</formula>
    </cfRule>
    <cfRule type="cellIs" dxfId="37" priority="1416" operator="equal">
      <formula>"HOLD"</formula>
    </cfRule>
    <cfRule type="cellIs" dxfId="36" priority="1415" operator="equal">
      <formula>"completedw"</formula>
    </cfRule>
  </conditionalFormatting>
  <conditionalFormatting sqref="AG183:AI183">
    <cfRule type="cellIs" dxfId="35" priority="841" operator="equal">
      <formula>"HOLD"</formula>
    </cfRule>
    <cfRule type="cellIs" dxfId="34" priority="840" operator="equal">
      <formula>"completedw"</formula>
    </cfRule>
    <cfRule type="cellIs" dxfId="33" priority="842" operator="equal">
      <formula>"ROW"</formula>
    </cfRule>
  </conditionalFormatting>
  <conditionalFormatting sqref="AI114:AJ114">
    <cfRule type="cellIs" dxfId="32" priority="860" operator="equal">
      <formula>"ROW"</formula>
    </cfRule>
    <cfRule type="cellIs" dxfId="31" priority="858" operator="equal">
      <formula>"completedw"</formula>
    </cfRule>
    <cfRule type="cellIs" dxfId="30" priority="859" operator="equal">
      <formula>"HOLD"</formula>
    </cfRule>
  </conditionalFormatting>
  <conditionalFormatting sqref="AI126:AJ126">
    <cfRule type="cellIs" dxfId="29" priority="856" operator="equal">
      <formula>"HOLD"</formula>
    </cfRule>
    <cfRule type="cellIs" dxfId="28" priority="855" operator="equal">
      <formula>"completedw"</formula>
    </cfRule>
    <cfRule type="cellIs" dxfId="27" priority="857" operator="equal">
      <formula>"ROW"</formula>
    </cfRule>
  </conditionalFormatting>
  <conditionalFormatting sqref="AI138:AJ138">
    <cfRule type="cellIs" dxfId="26" priority="854" operator="equal">
      <formula>"ROW"</formula>
    </cfRule>
    <cfRule type="cellIs" dxfId="25" priority="853" operator="equal">
      <formula>"HOLD"</formula>
    </cfRule>
    <cfRule type="cellIs" dxfId="24" priority="852" operator="equal">
      <formula>"completedw"</formula>
    </cfRule>
  </conditionalFormatting>
  <conditionalFormatting sqref="AI150:AJ150">
    <cfRule type="cellIs" dxfId="23" priority="850" operator="equal">
      <formula>"HOLD"</formula>
    </cfRule>
    <cfRule type="cellIs" dxfId="22" priority="849" operator="equal">
      <formula>"completedw"</formula>
    </cfRule>
    <cfRule type="cellIs" dxfId="21" priority="851" operator="equal">
      <formula>"ROW"</formula>
    </cfRule>
  </conditionalFormatting>
  <conditionalFormatting sqref="AI161:AJ161">
    <cfRule type="cellIs" dxfId="20" priority="846" operator="equal">
      <formula>"completedw"</formula>
    </cfRule>
    <cfRule type="cellIs" dxfId="19" priority="847" operator="equal">
      <formula>"HOLD"</formula>
    </cfRule>
    <cfRule type="cellIs" dxfId="18" priority="848" operator="equal">
      <formula>"ROW"</formula>
    </cfRule>
  </conditionalFormatting>
  <conditionalFormatting sqref="AI172:AJ172">
    <cfRule type="cellIs" dxfId="17" priority="843" operator="equal">
      <formula>"completedw"</formula>
    </cfRule>
    <cfRule type="cellIs" dxfId="16" priority="845" operator="equal">
      <formula>"ROW"</formula>
    </cfRule>
    <cfRule type="cellIs" dxfId="15" priority="844" operator="equal">
      <formula>"HOLD"</formula>
    </cfRule>
  </conditionalFormatting>
  <conditionalFormatting sqref="AI194:AJ194">
    <cfRule type="cellIs" dxfId="14" priority="838" operator="equal">
      <formula>"HOLD"</formula>
    </cfRule>
    <cfRule type="cellIs" dxfId="13" priority="837" operator="equal">
      <formula>"completedw"</formula>
    </cfRule>
    <cfRule type="cellIs" dxfId="12" priority="839" operator="equal">
      <formula>"ROW"</formula>
    </cfRule>
  </conditionalFormatting>
  <conditionalFormatting sqref="AI215:AJ215">
    <cfRule type="cellIs" dxfId="11" priority="834" operator="equal">
      <formula>"completedw"</formula>
    </cfRule>
    <cfRule type="cellIs" dxfId="10" priority="836" operator="equal">
      <formula>"ROW"</formula>
    </cfRule>
    <cfRule type="cellIs" dxfId="9" priority="835" operator="equal">
      <formula>"HOLD"</formula>
    </cfRule>
  </conditionalFormatting>
  <conditionalFormatting sqref="AI226:AJ226">
    <cfRule type="cellIs" dxfId="8" priority="832" operator="equal">
      <formula>"HOLD"</formula>
    </cfRule>
    <cfRule type="cellIs" dxfId="7" priority="833" operator="equal">
      <formula>"ROW"</formula>
    </cfRule>
    <cfRule type="cellIs" dxfId="6" priority="831" operator="equal">
      <formula>"completedw"</formula>
    </cfRule>
  </conditionalFormatting>
  <conditionalFormatting sqref="AI237:AJ237">
    <cfRule type="cellIs" dxfId="5" priority="829" operator="equal">
      <formula>"HOLD"</formula>
    </cfRule>
    <cfRule type="cellIs" dxfId="4" priority="830" operator="equal">
      <formula>"ROW"</formula>
    </cfRule>
    <cfRule type="cellIs" dxfId="3" priority="828" operator="equal">
      <formula>"completedw"</formula>
    </cfRule>
  </conditionalFormatting>
  <conditionalFormatting sqref="AI247:AJ247">
    <cfRule type="cellIs" dxfId="2" priority="826" operator="equal">
      <formula>"HOLD"</formula>
    </cfRule>
    <cfRule type="cellIs" dxfId="1" priority="827" operator="equal">
      <formula>"ROW"</formula>
    </cfRule>
    <cfRule type="cellIs" dxfId="0" priority="825" operator="equal">
      <formula>"completedw"</formula>
    </cfRule>
  </conditionalFormatting>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682C-9F68-42F8-8F6C-4F244A1E3411}">
  <dimension ref="A1:J23"/>
  <sheetViews>
    <sheetView workbookViewId="0">
      <selection activeCell="F15" sqref="F15"/>
    </sheetView>
  </sheetViews>
  <sheetFormatPr defaultRowHeight="14.5" x14ac:dyDescent="0.35"/>
  <cols>
    <col min="1" max="1" width="6" customWidth="1"/>
    <col min="2" max="2" width="13.08984375" customWidth="1"/>
    <col min="3" max="3" width="13.6328125" customWidth="1"/>
    <col min="6" max="6" width="9.7265625" customWidth="1"/>
    <col min="10" max="10" width="9.90625" customWidth="1"/>
  </cols>
  <sheetData>
    <row r="1" spans="1:10" x14ac:dyDescent="0.35">
      <c r="A1" s="529" t="s">
        <v>826</v>
      </c>
      <c r="B1" s="530" t="s">
        <v>791</v>
      </c>
      <c r="C1" s="537" t="s">
        <v>795</v>
      </c>
      <c r="D1" s="529" t="s">
        <v>826</v>
      </c>
      <c r="E1" s="530" t="s">
        <v>791</v>
      </c>
      <c r="F1" s="531" t="s">
        <v>795</v>
      </c>
      <c r="H1" s="529" t="s">
        <v>826</v>
      </c>
      <c r="I1" s="530" t="s">
        <v>791</v>
      </c>
      <c r="J1" s="531" t="s">
        <v>795</v>
      </c>
    </row>
    <row r="2" spans="1:10" ht="15.5" x14ac:dyDescent="0.35">
      <c r="A2" s="532">
        <v>1</v>
      </c>
      <c r="B2" s="48" t="s">
        <v>222</v>
      </c>
      <c r="C2" s="528" t="s">
        <v>65</v>
      </c>
      <c r="D2" s="532">
        <v>1</v>
      </c>
      <c r="E2" s="48" t="s">
        <v>557</v>
      </c>
      <c r="F2" s="533" t="s">
        <v>558</v>
      </c>
      <c r="H2" s="532">
        <v>1</v>
      </c>
      <c r="I2" s="48" t="s">
        <v>733</v>
      </c>
      <c r="J2" s="533" t="s">
        <v>63</v>
      </c>
    </row>
    <row r="3" spans="1:10" ht="15.5" x14ac:dyDescent="0.35">
      <c r="A3" s="532">
        <v>2</v>
      </c>
      <c r="B3" s="48" t="s">
        <v>623</v>
      </c>
      <c r="C3" s="528" t="s">
        <v>65</v>
      </c>
      <c r="D3" s="532">
        <v>2</v>
      </c>
      <c r="E3" s="48" t="s">
        <v>693</v>
      </c>
      <c r="F3" s="533" t="s">
        <v>698</v>
      </c>
      <c r="H3" s="532">
        <v>2</v>
      </c>
      <c r="I3" s="48" t="s">
        <v>718</v>
      </c>
      <c r="J3" s="533" t="s">
        <v>170</v>
      </c>
    </row>
    <row r="4" spans="1:10" ht="15.5" x14ac:dyDescent="0.35">
      <c r="A4" s="532">
        <v>3</v>
      </c>
      <c r="B4" s="48" t="s">
        <v>626</v>
      </c>
      <c r="C4" s="528" t="s">
        <v>65</v>
      </c>
      <c r="D4" s="532">
        <v>3</v>
      </c>
      <c r="E4" s="48" t="s">
        <v>694</v>
      </c>
      <c r="F4" s="533" t="s">
        <v>63</v>
      </c>
      <c r="H4" s="532">
        <v>3</v>
      </c>
      <c r="I4" s="48" t="s">
        <v>720</v>
      </c>
      <c r="J4" s="533" t="s">
        <v>150</v>
      </c>
    </row>
    <row r="5" spans="1:10" ht="15.5" x14ac:dyDescent="0.35">
      <c r="A5" s="532">
        <v>4</v>
      </c>
      <c r="B5" s="48" t="s">
        <v>622</v>
      </c>
      <c r="C5" s="528" t="s">
        <v>65</v>
      </c>
      <c r="D5" s="532">
        <v>4</v>
      </c>
      <c r="E5" s="48" t="s">
        <v>630</v>
      </c>
      <c r="F5" s="533" t="s">
        <v>181</v>
      </c>
      <c r="H5" s="532">
        <v>4</v>
      </c>
      <c r="I5" s="48" t="s">
        <v>739</v>
      </c>
      <c r="J5" s="533" t="s">
        <v>740</v>
      </c>
    </row>
    <row r="6" spans="1:10" ht="15.5" x14ac:dyDescent="0.35">
      <c r="A6" s="532">
        <v>5</v>
      </c>
      <c r="B6" s="48" t="s">
        <v>621</v>
      </c>
      <c r="C6" s="528" t="s">
        <v>63</v>
      </c>
      <c r="D6" s="532">
        <v>5</v>
      </c>
      <c r="E6" s="48" t="s">
        <v>702</v>
      </c>
      <c r="F6" s="533" t="s">
        <v>150</v>
      </c>
      <c r="H6" s="532">
        <v>5</v>
      </c>
      <c r="I6" s="48" t="s">
        <v>532</v>
      </c>
      <c r="J6" s="533" t="s">
        <v>79</v>
      </c>
    </row>
    <row r="7" spans="1:10" ht="15.5" x14ac:dyDescent="0.35">
      <c r="A7" s="532">
        <v>6</v>
      </c>
      <c r="B7" s="48" t="s">
        <v>620</v>
      </c>
      <c r="C7" s="528" t="s">
        <v>63</v>
      </c>
      <c r="D7" s="532">
        <v>6</v>
      </c>
      <c r="E7" s="48" t="s">
        <v>629</v>
      </c>
      <c r="F7" s="533" t="s">
        <v>63</v>
      </c>
      <c r="H7" s="532">
        <v>6</v>
      </c>
      <c r="I7" s="48" t="s">
        <v>541</v>
      </c>
      <c r="J7" s="533" t="s">
        <v>65</v>
      </c>
    </row>
    <row r="8" spans="1:10" ht="15.5" x14ac:dyDescent="0.35">
      <c r="A8" s="532">
        <v>7</v>
      </c>
      <c r="B8" s="48" t="s">
        <v>628</v>
      </c>
      <c r="C8" s="528" t="s">
        <v>65</v>
      </c>
      <c r="D8" s="532">
        <v>7</v>
      </c>
      <c r="E8" s="48" t="s">
        <v>695</v>
      </c>
      <c r="F8" s="533" t="s">
        <v>785</v>
      </c>
      <c r="H8" s="532">
        <v>7</v>
      </c>
      <c r="I8" s="48" t="s">
        <v>542</v>
      </c>
      <c r="J8" s="533" t="s">
        <v>77</v>
      </c>
    </row>
    <row r="9" spans="1:10" ht="16" thickBot="1" x14ac:dyDescent="0.4">
      <c r="A9" s="532">
        <v>8</v>
      </c>
      <c r="B9" s="48" t="s">
        <v>632</v>
      </c>
      <c r="C9" s="528" t="s">
        <v>77</v>
      </c>
      <c r="D9" s="534">
        <v>8</v>
      </c>
      <c r="E9" s="535" t="s">
        <v>627</v>
      </c>
      <c r="F9" s="536" t="s">
        <v>65</v>
      </c>
      <c r="H9" s="532">
        <v>8</v>
      </c>
      <c r="I9" s="48" t="s">
        <v>543</v>
      </c>
      <c r="J9" s="533" t="s">
        <v>65</v>
      </c>
    </row>
    <row r="10" spans="1:10" ht="15.5" x14ac:dyDescent="0.35">
      <c r="A10" s="532">
        <v>9</v>
      </c>
      <c r="B10" s="48" t="s">
        <v>721</v>
      </c>
      <c r="C10" s="533" t="s">
        <v>475</v>
      </c>
      <c r="H10" s="532">
        <v>9</v>
      </c>
      <c r="I10" s="48" t="s">
        <v>544</v>
      </c>
      <c r="J10" s="533" t="s">
        <v>200</v>
      </c>
    </row>
    <row r="11" spans="1:10" ht="15.5" x14ac:dyDescent="0.35">
      <c r="A11" s="532">
        <v>10</v>
      </c>
      <c r="B11" s="48" t="s">
        <v>824</v>
      </c>
      <c r="C11" s="533" t="s">
        <v>79</v>
      </c>
      <c r="H11" s="532">
        <v>10</v>
      </c>
      <c r="I11" s="48" t="s">
        <v>549</v>
      </c>
      <c r="J11" s="533" t="s">
        <v>77</v>
      </c>
    </row>
    <row r="12" spans="1:10" ht="15.5" x14ac:dyDescent="0.35">
      <c r="A12" s="532">
        <v>11</v>
      </c>
      <c r="B12" s="48" t="s">
        <v>730</v>
      </c>
      <c r="C12" s="533" t="s">
        <v>65</v>
      </c>
      <c r="H12" s="532">
        <v>11</v>
      </c>
      <c r="I12" s="48" t="s">
        <v>551</v>
      </c>
      <c r="J12" s="533" t="s">
        <v>79</v>
      </c>
    </row>
    <row r="13" spans="1:10" ht="15.5" x14ac:dyDescent="0.35">
      <c r="A13" s="532">
        <v>12</v>
      </c>
      <c r="B13" s="48" t="s">
        <v>668</v>
      </c>
      <c r="C13" s="533" t="s">
        <v>206</v>
      </c>
      <c r="H13" s="532">
        <v>12</v>
      </c>
      <c r="I13" s="48" t="s">
        <v>552</v>
      </c>
      <c r="J13" s="533" t="s">
        <v>555</v>
      </c>
    </row>
    <row r="14" spans="1:10" ht="15.5" x14ac:dyDescent="0.35">
      <c r="A14" s="532">
        <v>13</v>
      </c>
      <c r="B14" s="48" t="s">
        <v>692</v>
      </c>
      <c r="C14" s="533" t="s">
        <v>697</v>
      </c>
      <c r="H14" s="532">
        <v>13</v>
      </c>
      <c r="I14" s="48" t="s">
        <v>553</v>
      </c>
      <c r="J14" s="533" t="s">
        <v>77</v>
      </c>
    </row>
    <row r="15" spans="1:10" ht="16" thickBot="1" x14ac:dyDescent="0.4">
      <c r="A15" s="532">
        <v>14</v>
      </c>
      <c r="B15" s="48" t="s">
        <v>645</v>
      </c>
      <c r="C15" s="533" t="s">
        <v>391</v>
      </c>
      <c r="H15" s="534">
        <v>14</v>
      </c>
      <c r="I15" s="535" t="s">
        <v>554</v>
      </c>
      <c r="J15" s="536" t="s">
        <v>77</v>
      </c>
    </row>
    <row r="16" spans="1:10" ht="15.5" x14ac:dyDescent="0.35">
      <c r="A16" s="532">
        <v>15</v>
      </c>
      <c r="B16" s="48" t="s">
        <v>646</v>
      </c>
      <c r="C16" s="533" t="s">
        <v>197</v>
      </c>
    </row>
    <row r="17" spans="1:3" ht="15.5" x14ac:dyDescent="0.35">
      <c r="A17" s="532">
        <v>16</v>
      </c>
      <c r="B17" s="48" t="s">
        <v>743</v>
      </c>
      <c r="C17" s="533" t="s">
        <v>79</v>
      </c>
    </row>
    <row r="18" spans="1:3" ht="15.5" x14ac:dyDescent="0.35">
      <c r="A18" s="532">
        <v>17</v>
      </c>
      <c r="B18" s="48" t="s">
        <v>825</v>
      </c>
      <c r="C18" s="533" t="s">
        <v>77</v>
      </c>
    </row>
    <row r="19" spans="1:3" ht="15.5" x14ac:dyDescent="0.35">
      <c r="A19" s="532">
        <v>18</v>
      </c>
      <c r="B19" s="48" t="s">
        <v>746</v>
      </c>
      <c r="C19" s="533" t="s">
        <v>79</v>
      </c>
    </row>
    <row r="20" spans="1:3" ht="15.5" x14ac:dyDescent="0.35">
      <c r="A20" s="532">
        <v>19</v>
      </c>
      <c r="B20" s="48" t="s">
        <v>745</v>
      </c>
      <c r="C20" s="533" t="s">
        <v>79</v>
      </c>
    </row>
    <row r="21" spans="1:3" ht="15.5" x14ac:dyDescent="0.35">
      <c r="A21" s="532">
        <v>20</v>
      </c>
      <c r="B21" s="48" t="s">
        <v>700</v>
      </c>
      <c r="C21" s="533" t="s">
        <v>170</v>
      </c>
    </row>
    <row r="22" spans="1:3" ht="15.5" x14ac:dyDescent="0.35">
      <c r="A22" s="532">
        <v>21</v>
      </c>
      <c r="B22" s="48" t="s">
        <v>701</v>
      </c>
      <c r="C22" s="533" t="s">
        <v>703</v>
      </c>
    </row>
    <row r="23" spans="1:3" ht="16" thickBot="1" x14ac:dyDescent="0.4">
      <c r="A23" s="534">
        <v>22</v>
      </c>
      <c r="B23" s="535" t="s">
        <v>704</v>
      </c>
      <c r="C23" s="536" t="s">
        <v>77</v>
      </c>
    </row>
  </sheetData>
  <conditionalFormatting sqref="B2">
    <cfRule type="duplicateValues" dxfId="4235" priority="25"/>
    <cfRule type="duplicateValues" dxfId="4234" priority="26"/>
    <cfRule type="duplicateValues" dxfId="4233" priority="27"/>
    <cfRule type="duplicateValues" dxfId="4232" priority="28"/>
    <cfRule type="duplicateValues" dxfId="4231" priority="29"/>
  </conditionalFormatting>
  <conditionalFormatting sqref="B2:B23">
    <cfRule type="duplicateValues" dxfId="4230" priority="24"/>
  </conditionalFormatting>
  <conditionalFormatting sqref="B3:B23">
    <cfRule type="duplicateValues" dxfId="4229" priority="19"/>
    <cfRule type="duplicateValues" dxfId="4228" priority="20"/>
    <cfRule type="duplicateValues" dxfId="4227" priority="21"/>
    <cfRule type="duplicateValues" dxfId="4226" priority="22"/>
    <cfRule type="duplicateValues" dxfId="4225" priority="23"/>
  </conditionalFormatting>
  <conditionalFormatting sqref="E2:E9">
    <cfRule type="duplicateValues" dxfId="4224" priority="13"/>
    <cfRule type="duplicateValues" dxfId="4223" priority="14"/>
    <cfRule type="duplicateValues" dxfId="4222" priority="15"/>
    <cfRule type="duplicateValues" dxfId="4221" priority="16"/>
    <cfRule type="duplicateValues" dxfId="4220" priority="17"/>
    <cfRule type="duplicateValues" dxfId="4219" priority="18"/>
  </conditionalFormatting>
  <conditionalFormatting sqref="I2:I5">
    <cfRule type="duplicateValues" dxfId="4218" priority="7"/>
    <cfRule type="duplicateValues" dxfId="4217" priority="8"/>
    <cfRule type="duplicateValues" dxfId="4216" priority="9"/>
    <cfRule type="duplicateValues" dxfId="4215" priority="10"/>
    <cfRule type="duplicateValues" dxfId="4214" priority="11"/>
    <cfRule type="duplicateValues" dxfId="4213" priority="12"/>
  </conditionalFormatting>
  <conditionalFormatting sqref="I6:I15">
    <cfRule type="duplicateValues" dxfId="4212" priority="1"/>
    <cfRule type="duplicateValues" dxfId="4211" priority="2"/>
    <cfRule type="duplicateValues" dxfId="4210" priority="3"/>
    <cfRule type="duplicateValues" dxfId="4209" priority="4"/>
    <cfRule type="duplicateValues" dxfId="4208" priority="5"/>
    <cfRule type="duplicateValues" dxfId="4207" priority="6"/>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3</vt:i4>
      </vt:variant>
    </vt:vector>
  </HeadingPairs>
  <TitlesOfParts>
    <vt:vector size="18" baseType="lpstr">
      <vt:lpstr>DPR-Summary</vt:lpstr>
      <vt:lpstr>Sheet1</vt:lpstr>
      <vt:lpstr>Project Details</vt:lpstr>
      <vt:lpstr>Sheet5</vt:lpstr>
      <vt:lpstr>Foundation</vt:lpstr>
      <vt:lpstr>Erection Compiled</vt:lpstr>
      <vt:lpstr>Balance Erc-RAJ</vt:lpstr>
      <vt:lpstr>ERC ROW-MP</vt:lpstr>
      <vt:lpstr>Stringing Compiled</vt:lpstr>
      <vt:lpstr>Visual Chart</vt:lpstr>
      <vt:lpstr>Erection Productivity</vt:lpstr>
      <vt:lpstr>Earthing Status</vt:lpstr>
      <vt:lpstr>Sheet4</vt:lpstr>
      <vt:lpstr>Sheet3</vt:lpstr>
      <vt:lpstr>Sheet2</vt:lpstr>
      <vt:lpstr>'DPR-Summary'!Print_Area</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Partha Pratim Pal</cp:lastModifiedBy>
  <cp:lastPrinted>2026-02-28T11:38:33Z</cp:lastPrinted>
  <dcterms:created xsi:type="dcterms:W3CDTF">2025-03-06T16:33:15Z</dcterms:created>
  <dcterms:modified xsi:type="dcterms:W3CDTF">2026-03-30T05:03:49Z</dcterms:modified>
</cp:coreProperties>
</file>