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8_{6B54692A-5B13-4707-855E-8BBE312DB1FF}"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rection Compiled" sheetId="4" r:id="rId3"/>
    <sheet name="Store Stock" sheetId="2" r:id="rId4"/>
    <sheet name="Visual chart"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2" hidden="1">'Erection Compiled'!$A$3:$N$14</definedName>
    <definedName name="_xlnm._FilterDatabase" localSheetId="1" hidden="1">'Foundation Compiled'!$A$3:$M$25</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2">'[28]Base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2">'[28]Base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2">#REF!</definedName>
    <definedName name="cookie">#REF!</definedName>
    <definedName name="cookie1" localSheetId="2">#REF!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2">'[28]Base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2">#REF!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2">'[28]Base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2">'[78]Base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2">'Erection Compiled'!$A$2:$O$65</definedName>
    <definedName name="_xlnm.Print_Area" localSheetId="4">'Visual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2">'[78]Base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2">#REF!</definedName>
    <definedName name="Supplies">#REF!</definedName>
    <definedName name="Supply" localSheetId="2">'[78]Base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7" l="1"/>
  <c r="F15" i="2"/>
  <c r="J21" i="7"/>
  <c r="H29"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<sst xmlns="http://schemas.openxmlformats.org/spreadsheetml/2006/main" count="1821" uniqueCount="472">
  <si>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</si>
  <si>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</si>
  <si>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</si>
  <si>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</si>
  <si>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</si>
  <si>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</si>
  <si>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</si>
  <si>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</si>
  <si>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</si>
  <si>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</si>
  <si>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</si>
  <si>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</si>
  <si>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</si>
  <si>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</si>
  <si>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</si>
  <si>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</si>
  <si>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</si>
  <si>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</si>
  <si>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</si>
  <si>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</si>
  <si>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</si>
  <si>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</si>
  <si>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</si>
  <si>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</si>
  <si>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</si>
  <si>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</si>
  <si>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</si>
  <si>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</si>
  <si>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</si>
  <si>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</si>
  <si>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</si>
  <si>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</si>
  <si>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</si>
  <si>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</si>
  <si>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</si>
  <si>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</si>
  <si>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</si>
  <si>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</si>
  <si>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</si>
  <si>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</si>
  <si>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</si>
  <si>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</si>
  <si>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</si>
  <si>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</si>
  <si>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</si>
  <si>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</si>
  <si>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</si>
  <si>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</si>
  <si>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</si>
  <si>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</si>
  <si>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</si>
  <si>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</si>
  <si>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</si>
  <si>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</si>
  <si>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</si>
  <si>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</si>
  <si>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</si>
  <si>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</si>
  <si>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</si>
  <si>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</si>
  <si>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</si>
  <si>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</si>
  <si>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</si>
  <si>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</si>
  <si>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</si>
  <si>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</si>
  <si>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</si>
  <si>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</si>
  <si>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</si>
  <si>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</si>
  <si>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</si>
  <si>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</si>
  <si>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</si>
  <si>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</si>
  <si>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</si>
  <si>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</si>
  <si>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</si>
  <si>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</si>
  <si>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</si>
  <si>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</si>
  <si>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</si>
  <si>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</si>
  <si>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</si>
  <si>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</si>
  <si>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</si>
  <si>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</si>
  <si>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</si>
  <si>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</si>
  <si>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</si>
  <si>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</si>
  <si>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</si>
  <si>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</si>
  <si>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</si>
  <si>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</si>
  <si>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</si>
  <si>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</si>
  <si>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</si>
  <si>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</si>
  <si>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</si>
  <si>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</si>
  <si>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</si>
  <si>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</si>
  <si>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</si>
  <si>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</si>
  <si>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</si>
  <si>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</si>
  <si>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</si>
  <si>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</si>
  <si>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</si>
  <si>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</si>
  <si>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</si>
  <si>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</si>
  <si>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</si>
  <si>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</si>
  <si>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</si>
  <si>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</si>
  <si>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</si>
  <si>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</si>
  <si>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</si>
  <si>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</si>
  <si>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</si>
  <si>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</si>
  <si>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</si>
  <si>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</si>
  <si>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</si>
  <si>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</si>
  <si>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</si>
  <si>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</si>
  <si>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</si>
  <si>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</si>
  <si>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</si>
  <si>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</si>
  <si>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</si>
  <si>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</si>
  <si>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</si>
  <si>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</si>
  <si>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</si>
  <si>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</si>
  <si>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</si>
  <si>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</si>
  <si>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</si>
  <si>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</si>
  <si>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</si>
  <si>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</si>
  <si>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</si>
  <si>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</si>
  <si>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</si>
  <si>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</si>
  <si>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</si>
  <si>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</si>
  <si>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</si>
  <si>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</si>
  <si>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</si>
  <si>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</si>
  <si>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</si>
  <si>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</si>
  <si>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</si>
  <si>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</si>
  <si>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</si>
  <si>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</si>
  <si>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</si>
  <si>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</si>
  <si>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</si>
  <si>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</si>
  <si>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</si>
  <si>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</si>
  <si>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</si>
  <si>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</si>
  <si>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</si>
  <si>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</si>
  <si>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</si>
  <si>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</si>
  <si>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</si>
  <si>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</si>
  <si>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</si>
  <si>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</si>
  <si>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</si>
  <si>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</si>
  <si>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</si>
  <si>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</si>
  <si>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</si>
  <si>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</si>
  <si>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</si>
  <si>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</si>
  <si>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</si>
  <si>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</si>
  <si>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</si>
  <si>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</si>
  <si>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</si>
  <si>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</si>
  <si>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</si>
  <si>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</si>
  <si>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</si>
  <si>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</si>
  <si>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</si>
  <si>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</si>
  <si>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</si>
  <si>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</si>
  <si>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</si>
  <si>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</si>
  <si>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</si>
  <si>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</si>
  <si>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</si>
  <si>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</si>
  <si>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</si>
  <si>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</si>
  <si>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</si>
  <si>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</si>
  <si>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</si>
  <si>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</si>
  <si>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</si>
  <si>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</si>
  <si>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</si>
  <si>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</si>
  <si>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</si>
  <si>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</si>
  <si>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</si>
  <si>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</si>
  <si>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</si>
  <si>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</si>
  <si>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</si>
  <si>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</si>
  <si>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</si>
  <si>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</si>
  <si>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</si>
  <si>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</si>
  <si>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</si>
  <si>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</si>
  <si>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</si>
  <si>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</si>
  <si>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</si>
  <si>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</si>
  <si>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</si>
  <si>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</si>
  <si>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</si>
  <si>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</si>
  <si>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</si>
  <si>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</si>
  <si>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</si>
  <si>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</si>
  <si>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</si>
  <si>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</si>
  <si>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</si>
  <si>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</si>
  <si>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</si>
  <si>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</si>
  <si>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</si>
  <si>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</si>
  <si>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</si>
  <si>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</si>
  <si>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</si>
  <si>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</si>
  <si>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</si>
  <si>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</si>
  <si>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</si>
  <si>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</si>
  <si>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</si>
  <si>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</si>
  <si>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</si>
  <si>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</si>
  <si>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</si>
  <si>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</si>
  <si>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</si>
  <si>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</si>
  <si>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</si>
  <si>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</si>
  <si>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</si>
  <si>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</si>
  <si>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</si>
  <si>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</si>
  <si>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</si>
  <si>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</si>
  <si>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</si>
  <si>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</si>
  <si>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</si>
  <si>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</si>
  <si>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</si>
  <si>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</si>
  <si>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</si>
  <si>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</si>
  <si>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</si>
  <si>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</si>
  <si>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</si>
  <si>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</si>
  <si>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</si>
  <si>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</si>
  <si>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</si>
  <si>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</si>
  <si>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</si>
  <si>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</si>
  <si>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</si>
  <si>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</si>
  <si>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</si>
  <si>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</si>
  <si>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</si>
  <si>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</si>
  <si>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</si>
  <si>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</si>
  <si>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</si>
  <si>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</si>
  <si>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</si>
  <si>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</si>
  <si>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</si>
  <si>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</si>
  <si>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</si>
  <si>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</si>
  <si>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</si>
  <si>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</si>
  <si>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</si>
  <si>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</si>
  <si>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</si>
  <si>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</si>
  <si>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</si>
  <si>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</si>
  <si>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</si>
  <si>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</si>
  <si>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</si>
  <si>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</si>
  <si>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</si>
  <si>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</si>
  <si>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</si>
  <si>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</si>
  <si>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</si>
  <si>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</si>
  <si>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</si>
  <si>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</si>
  <si>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</si>
  <si>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</si>
  <si>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</si>
  <si>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</si>
  <si>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</si>
  <si>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</si>
  <si>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</si>
  <si>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</si>
  <si>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</si>
  <si>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</si>
  <si>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</si>
  <si>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</si>
  <si>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</si>
  <si>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</si>
  <si>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</si>
  <si>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</si>
  <si>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</si>
  <si>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</si>
  <si>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</si>
  <si>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</si>
  <si>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</si>
  <si>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</si>
  <si>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</si>
  <si>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</si>
  <si>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</si>
  <si>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</si>
  <si>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</si>
  <si>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</si>
  <si>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</si>
  <si>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</si>
  <si>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</si>
  <si>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</si>
  <si>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</si>
  <si>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</si>
  <si>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</si>
  <si>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</si>
  <si>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</si>
  <si>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</si>
  <si>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</si>
  <si>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</si>
  <si>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</si>
  <si>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</si>
  <si>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</si>
  <si>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</si>
  <si>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</si>
  <si>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</si>
  <si>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</si>
  <si>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</si>
  <si>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</si>
  <si>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</si>
  <si>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</si>
  <si>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</si>
  <si>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</si>
  <si>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</si>
  <si>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</si>
  <si>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</si>
  <si>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</si>
  <si>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</si>
  <si>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</si>
  <si>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</si>
  <si>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</si>
  <si>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</si>
  <si>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</si>
  <si>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</si>
  <si>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</si>
  <si>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</si>
  <si>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</si>
  <si>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</si>
  <si>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</si>
  <si>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</si>
  <si>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</si>
  <si>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</si>
  <si>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</si>
  <si>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</si>
  <si>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</si>
  <si>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</si>
  <si>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</si>
  <si>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</si>
  <si>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</si>
  <si>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</si>
  <si>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</si>
  <si>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</si>
  <si>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</si>
  <si>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</si>
  <si>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</si>
  <si>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</si>
  <si>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</si>
  <si>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</si>
  <si>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</si>
  <si>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</si>
  <si>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</si>
  <si>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</si>
  <si>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</si>
  <si>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</si>
  <si>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</si>
  <si>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</si>
  <si>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</si>
  <si>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</si>
  <si>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</si>
  <si>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</si>
  <si>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</si>
  <si>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</si>
  <si>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</si>
  <si>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</si>
  <si>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</si>
  <si>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</si>
  <si>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</si>
  <si>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</si>
  <si>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</si>
  <si>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</si>
  <si>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</si>
  <si>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</si>
  <si>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</si>
  <si>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</si>
  <si>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</si>
  <si>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</si>
  <si>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</si>
  <si>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</si>
  <si>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</si>
  <si>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</si>
  <si>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</si>
  <si>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</si>
  <si>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</si>
  <si>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</si>
  <si>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</si>
  <si>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</si>
  <si>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</si>
  <si>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</si>
  <si>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</si>
  <si>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</si>
  <si>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</si>
  <si>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</si>
  <si>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</si>
  <si>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</si>
  <si>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</si>
  <si>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</si>
  <si>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</si>
  <si>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</si>
  <si>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</si>
  <si>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</si>
  <si>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</si>
  <si>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</si>
  <si>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</si>
  <si>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Earthing Completed in m/o June: 
241/2, 233/4, 233/5.</t>
  </si>
  <si>
    <t>Since inception completed - 17 location,
233/4, 241/2, 233/5 Completed(June).
WIP -  233/7 (PCC &amp; Stub Setting U/P).
Next Loc - 223/8, 233/6.</t>
  </si>
  <si>
    <t>PCC &amp; Stub setting of C,D Completed,
A,B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</si>
</sst>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27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0" fontId="30" fillId="7" borderId="46" xfId="0" applyFont="1" applyFill="1" applyBorder="1" applyAlignment="1">
      <alignment horizontal="center" vertical="center" wrapText="1"/>
    </xf>
    <xf numFmtId="0" fontId="30" fillId="7" borderId="47" xfId="0" applyFont="1" applyFill="1" applyBorder="1" applyAlignment="1">
      <alignment horizontal="center" vertical="center" wrapText="1"/>
    </xf>
    <xf numFmtId="15" fontId="30" fillId="7" borderId="47" xfId="0" applyNumberFormat="1" applyFont="1" applyFill="1" applyBorder="1" applyAlignment="1">
      <alignment horizontal="center" vertical="center" wrapText="1"/>
    </xf>
    <xf numFmtId="0" fontId="30" fillId="7" borderId="47" xfId="0" applyFont="1" applyFill="1" applyBorder="1" applyAlignment="1">
      <alignment horizontal="center" vertical="center"/>
    </xf>
    <xf numFmtId="0" fontId="30" fillId="7" borderId="48" xfId="0" applyFont="1" applyFill="1" applyBorder="1" applyAlignment="1">
      <alignment horizontal="center" vertical="center" wrapText="1"/>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0" fillId="0" borderId="40" xfId="0" applyBorder="1" applyAlignment="1">
      <alignment horizontal="center" vertical="center"/>
    </xf>
    <xf numFmtId="0" fontId="0" fillId="0" borderId="6"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9" xfId="0" applyBorder="1" applyAlignment="1">
      <alignment horizontal="left"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8" xfId="1" applyFont="1" applyBorder="1" applyAlignment="1">
      <alignment horizontal="center" vertical="center"/>
    </xf>
    <xf numFmtId="0" fontId="16" fillId="0" borderId="1" xfId="0" applyFont="1" applyBorder="1" applyAlignment="1">
      <alignment horizontal="center" vertical="center"/>
    </xf>
    <xf numFmtId="0" fontId="5" fillId="0" borderId="1" xfId="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5" fillId="0" borderId="1" xfId="1" quotePrefix="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18" fillId="0" borderId="1"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5" fillId="0" borderId="11" xfId="1"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0" fontId="10" fillId="0" borderId="25"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0" fontId="4" fillId="0" borderId="25"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84" Type="http://schemas.openxmlformats.org/officeDocument/2006/relationships/externalLink" Target="externalLinks/externalLink79.xml"/><Relationship Id="rId89" Type="http://schemas.openxmlformats.org/officeDocument/2006/relationships/externalLink" Target="externalLinks/externalLink84.xml"/><Relationship Id="rId16" Type="http://schemas.openxmlformats.org/officeDocument/2006/relationships/externalLink" Target="externalLinks/externalLink11.xml"/><Relationship Id="rId107" Type="http://schemas.openxmlformats.org/officeDocument/2006/relationships/styles" Target="styles.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74" Type="http://schemas.openxmlformats.org/officeDocument/2006/relationships/externalLink" Target="externalLinks/externalLink69.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5" Type="http://schemas.openxmlformats.org/officeDocument/2006/relationships/worksheet" Target="worksheets/sheet5.xml"/><Relationship Id="rId90" Type="http://schemas.openxmlformats.org/officeDocument/2006/relationships/externalLink" Target="externalLinks/externalLink85.xml"/><Relationship Id="rId95" Type="http://schemas.openxmlformats.org/officeDocument/2006/relationships/externalLink" Target="externalLinks/externalLink90.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0" Type="http://schemas.openxmlformats.org/officeDocument/2006/relationships/externalLink" Target="externalLinks/externalLink75.xml"/><Relationship Id="rId85" Type="http://schemas.openxmlformats.org/officeDocument/2006/relationships/externalLink" Target="externalLinks/externalLink80.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sharedStrings" Target="sharedStrings.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6" Type="http://schemas.openxmlformats.org/officeDocument/2006/relationships/theme" Target="theme/theme1.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calcChain" Target="calcChain.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5547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activeCell="I9" sqref="I9"/>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193" t="s">
        <v>329</v>
      </c>
      <c r="B1" s="194"/>
      <c r="C1" s="194"/>
      <c r="D1" s="194"/>
      <c r="E1" s="194"/>
      <c r="F1" s="194"/>
      <c r="G1" s="194"/>
      <c r="H1" s="194"/>
      <c r="I1" s="194"/>
      <c r="J1" s="195"/>
    </row>
    <row r="2" spans="1:14" ht="19.5" customHeight="1" x14ac:dyDescent="0.3">
      <c r="A2" s="196" t="s">
        <v>14</v>
      </c>
      <c r="B2" s="197"/>
      <c r="C2" s="197"/>
      <c r="D2" s="197"/>
      <c r="E2" s="197"/>
      <c r="F2" s="197"/>
      <c r="G2" s="197"/>
      <c r="H2" s="197"/>
      <c r="I2" s="197"/>
      <c r="J2" s="155">
        <v>46185</v>
      </c>
    </row>
    <row r="3" spans="1:14" ht="15" thickBot="1" x14ac:dyDescent="0.35">
      <c r="A3" s="184"/>
      <c r="B3" s="185"/>
      <c r="C3" s="185"/>
      <c r="D3" s="185"/>
      <c r="E3" s="185"/>
      <c r="F3" s="185"/>
      <c r="G3" s="185"/>
      <c r="H3" s="185"/>
      <c r="I3" s="185"/>
      <c r="J3" s="186"/>
    </row>
    <row r="4" spans="1:14" ht="24" customHeight="1" x14ac:dyDescent="0.3">
      <c r="A4" s="187" t="s">
        <v>0</v>
      </c>
      <c r="B4" s="189" t="s">
        <v>1</v>
      </c>
      <c r="C4" s="189" t="s">
        <v>18</v>
      </c>
      <c r="D4" s="189" t="s">
        <v>2</v>
      </c>
      <c r="E4" s="191" t="s">
        <v>278</v>
      </c>
      <c r="F4" s="191" t="s">
        <v>467</v>
      </c>
      <c r="G4" s="191" t="s">
        <v>17</v>
      </c>
      <c r="H4" s="191" t="s">
        <v>468</v>
      </c>
      <c r="I4" s="191" t="s">
        <v>23</v>
      </c>
      <c r="J4" s="198" t="s">
        <v>3</v>
      </c>
    </row>
    <row r="5" spans="1:14" ht="24" customHeight="1" thickBot="1" x14ac:dyDescent="0.35">
      <c r="A5" s="188"/>
      <c r="B5" s="190"/>
      <c r="C5" s="190"/>
      <c r="D5" s="190"/>
      <c r="E5" s="192"/>
      <c r="F5" s="192"/>
      <c r="G5" s="192"/>
      <c r="H5" s="192"/>
      <c r="I5" s="192"/>
      <c r="J5" s="199"/>
    </row>
    <row r="6" spans="1:14" ht="22.5" customHeight="1" x14ac:dyDescent="0.3">
      <c r="A6" s="178">
        <v>1</v>
      </c>
      <c r="B6" s="180" t="s">
        <v>4</v>
      </c>
      <c r="C6" s="11" t="s">
        <v>15</v>
      </c>
      <c r="D6" s="180" t="s">
        <v>5</v>
      </c>
      <c r="E6" s="11">
        <v>83.14</v>
      </c>
      <c r="F6" s="11">
        <v>83.14</v>
      </c>
      <c r="G6" s="11" t="s">
        <v>6</v>
      </c>
      <c r="H6" s="11" t="s">
        <v>6</v>
      </c>
      <c r="I6" s="12">
        <f>+F6</f>
        <v>83.14</v>
      </c>
      <c r="J6" s="182" t="s">
        <v>301</v>
      </c>
      <c r="N6" s="4"/>
    </row>
    <row r="7" spans="1:14" ht="22.5" customHeight="1" thickBot="1" x14ac:dyDescent="0.35">
      <c r="A7" s="179"/>
      <c r="B7" s="181"/>
      <c r="C7" s="6" t="s">
        <v>16</v>
      </c>
      <c r="D7" s="181"/>
      <c r="E7" s="6">
        <v>83.331000000000003</v>
      </c>
      <c r="F7" s="6">
        <v>83.331000000000003</v>
      </c>
      <c r="G7" s="6" t="s">
        <v>6</v>
      </c>
      <c r="H7" s="6" t="s">
        <v>6</v>
      </c>
      <c r="I7" s="7">
        <f>+F7</f>
        <v>83.331000000000003</v>
      </c>
      <c r="J7" s="183"/>
    </row>
    <row r="8" spans="1:14" ht="25.5" customHeight="1" x14ac:dyDescent="0.3">
      <c r="A8" s="178">
        <v>2</v>
      </c>
      <c r="B8" s="180" t="s">
        <v>7</v>
      </c>
      <c r="C8" s="11" t="s">
        <v>15</v>
      </c>
      <c r="D8" s="180" t="s">
        <v>5</v>
      </c>
      <c r="E8" s="11">
        <v>83.14</v>
      </c>
      <c r="F8" s="12">
        <v>83.14</v>
      </c>
      <c r="G8" s="12" t="s">
        <v>6</v>
      </c>
      <c r="H8" s="12" t="s">
        <v>6</v>
      </c>
      <c r="I8" s="12">
        <f>+F8</f>
        <v>83.14</v>
      </c>
      <c r="J8" s="182" t="s">
        <v>300</v>
      </c>
    </row>
    <row r="9" spans="1:14" ht="25.5" customHeight="1" thickBot="1" x14ac:dyDescent="0.35">
      <c r="A9" s="179"/>
      <c r="B9" s="181"/>
      <c r="C9" s="6" t="s">
        <v>16</v>
      </c>
      <c r="D9" s="181"/>
      <c r="E9" s="6">
        <v>83.331000000000003</v>
      </c>
      <c r="F9" s="6">
        <v>83.331000000000003</v>
      </c>
      <c r="G9" s="6" t="s">
        <v>6</v>
      </c>
      <c r="H9" s="6" t="s">
        <v>6</v>
      </c>
      <c r="I9" s="7">
        <f>+F9</f>
        <v>83.331000000000003</v>
      </c>
      <c r="J9" s="183"/>
    </row>
    <row r="10" spans="1:14" ht="29.25" customHeight="1" x14ac:dyDescent="0.3">
      <c r="A10" s="178">
        <v>3</v>
      </c>
      <c r="B10" s="180" t="s">
        <v>8</v>
      </c>
      <c r="C10" s="11" t="s">
        <v>15</v>
      </c>
      <c r="D10" s="180" t="s">
        <v>5</v>
      </c>
      <c r="E10" s="11">
        <v>83.14</v>
      </c>
      <c r="F10" s="11">
        <v>83.14</v>
      </c>
      <c r="G10" s="12" t="s">
        <v>6</v>
      </c>
      <c r="H10" s="12" t="s">
        <v>6</v>
      </c>
      <c r="I10" s="11">
        <v>83.14</v>
      </c>
      <c r="J10" s="182" t="s">
        <v>440</v>
      </c>
      <c r="L10" s="9"/>
    </row>
    <row r="11" spans="1:14" ht="29.25" customHeight="1" thickBot="1" x14ac:dyDescent="0.35">
      <c r="A11" s="179"/>
      <c r="B11" s="181"/>
      <c r="C11" s="6" t="s">
        <v>16</v>
      </c>
      <c r="D11" s="181"/>
      <c r="E11" s="6">
        <v>83.331000000000003</v>
      </c>
      <c r="F11" s="6">
        <v>83.331000000000003</v>
      </c>
      <c r="G11" s="6" t="s">
        <v>6</v>
      </c>
      <c r="H11" s="6" t="s">
        <v>6</v>
      </c>
      <c r="I11" s="6">
        <v>83.331000000000003</v>
      </c>
      <c r="J11" s="183"/>
      <c r="L11" s="9"/>
      <c r="M11" s="9"/>
    </row>
    <row r="12" spans="1:14" ht="27" customHeight="1" x14ac:dyDescent="0.3">
      <c r="A12" s="178">
        <v>4</v>
      </c>
      <c r="B12" s="180" t="s">
        <v>9</v>
      </c>
      <c r="C12" s="11" t="s">
        <v>15</v>
      </c>
      <c r="D12" s="180" t="s">
        <v>10</v>
      </c>
      <c r="E12" s="11">
        <v>17</v>
      </c>
      <c r="F12" s="13">
        <v>17</v>
      </c>
      <c r="G12" s="13" t="s">
        <v>6</v>
      </c>
      <c r="H12" s="13" t="s">
        <v>6</v>
      </c>
      <c r="I12" s="13">
        <f>+F12</f>
        <v>17</v>
      </c>
      <c r="J12" s="182" t="s">
        <v>441</v>
      </c>
      <c r="L12" s="9"/>
      <c r="M12" s="9"/>
    </row>
    <row r="13" spans="1:14" ht="27" customHeight="1" thickBot="1" x14ac:dyDescent="0.35">
      <c r="A13" s="179"/>
      <c r="B13" s="181"/>
      <c r="C13" s="6" t="s">
        <v>16</v>
      </c>
      <c r="D13" s="181"/>
      <c r="E13" s="6">
        <v>12</v>
      </c>
      <c r="F13" s="10">
        <v>12</v>
      </c>
      <c r="G13" s="10" t="s">
        <v>6</v>
      </c>
      <c r="H13" s="10" t="s">
        <v>6</v>
      </c>
      <c r="I13" s="10">
        <f>+F13</f>
        <v>12</v>
      </c>
      <c r="J13" s="183"/>
    </row>
    <row r="14" spans="1:14" ht="36" customHeight="1" x14ac:dyDescent="0.3">
      <c r="A14" s="178">
        <v>5</v>
      </c>
      <c r="B14" s="180" t="s">
        <v>11</v>
      </c>
      <c r="C14" s="11" t="s">
        <v>15</v>
      </c>
      <c r="D14" s="180" t="s">
        <v>10</v>
      </c>
      <c r="E14" s="11">
        <v>215</v>
      </c>
      <c r="F14" s="13">
        <v>96</v>
      </c>
      <c r="G14" s="13" t="s">
        <v>6</v>
      </c>
      <c r="H14" s="13">
        <v>10</v>
      </c>
      <c r="I14" s="13">
        <f>+H14+F14</f>
        <v>106</v>
      </c>
      <c r="J14" s="182" t="s">
        <v>470</v>
      </c>
    </row>
    <row r="15" spans="1:14" ht="36" customHeight="1" thickBot="1" x14ac:dyDescent="0.35">
      <c r="A15" s="179"/>
      <c r="B15" s="181"/>
      <c r="C15" s="6" t="s">
        <v>16</v>
      </c>
      <c r="D15" s="181"/>
      <c r="E15" s="6">
        <v>217</v>
      </c>
      <c r="F15" s="10">
        <v>14</v>
      </c>
      <c r="G15" s="10" t="s">
        <v>6</v>
      </c>
      <c r="H15" s="10">
        <v>3</v>
      </c>
      <c r="I15" s="10">
        <f>+H15+F15</f>
        <v>17</v>
      </c>
      <c r="J15" s="183"/>
      <c r="L15" s="9"/>
    </row>
    <row r="16" spans="1:14" ht="22.5" customHeight="1" x14ac:dyDescent="0.3">
      <c r="A16" s="178">
        <v>6</v>
      </c>
      <c r="B16" s="180" t="s">
        <v>269</v>
      </c>
      <c r="C16" s="11" t="s">
        <v>15</v>
      </c>
      <c r="D16" s="180" t="s">
        <v>10</v>
      </c>
      <c r="E16" s="11">
        <v>215</v>
      </c>
      <c r="F16" s="13">
        <v>96</v>
      </c>
      <c r="G16" s="13" t="s">
        <v>6</v>
      </c>
      <c r="H16" s="13">
        <v>10</v>
      </c>
      <c r="I16" s="13">
        <f>+H16+F16</f>
        <v>106</v>
      </c>
      <c r="J16" s="182" t="s">
        <v>469</v>
      </c>
      <c r="L16" s="9"/>
    </row>
    <row r="17" spans="1:12" ht="22.5" customHeight="1" thickBot="1" x14ac:dyDescent="0.35">
      <c r="A17" s="179"/>
      <c r="B17" s="181"/>
      <c r="C17" s="6" t="s">
        <v>16</v>
      </c>
      <c r="D17" s="181"/>
      <c r="E17" s="6">
        <v>217</v>
      </c>
      <c r="F17" s="10">
        <v>14</v>
      </c>
      <c r="G17" s="10" t="s">
        <v>6</v>
      </c>
      <c r="H17" s="10">
        <v>3</v>
      </c>
      <c r="I17" s="10">
        <f>+H17+F17</f>
        <v>17</v>
      </c>
      <c r="J17" s="183"/>
      <c r="L17" s="9"/>
    </row>
    <row r="18" spans="1:12" ht="22.5" customHeight="1" x14ac:dyDescent="0.3">
      <c r="A18" s="178">
        <v>7</v>
      </c>
      <c r="B18" s="180" t="s">
        <v>12</v>
      </c>
      <c r="C18" s="11" t="s">
        <v>15</v>
      </c>
      <c r="D18" s="180" t="s">
        <v>10</v>
      </c>
      <c r="E18" s="11">
        <v>215</v>
      </c>
      <c r="F18" s="13">
        <v>72</v>
      </c>
      <c r="G18" s="13" t="s">
        <v>6</v>
      </c>
      <c r="H18" s="13">
        <v>12</v>
      </c>
      <c r="I18" s="13">
        <f>+H18+F18</f>
        <v>84</v>
      </c>
      <c r="J18" s="204" t="s">
        <v>407</v>
      </c>
    </row>
    <row r="19" spans="1:12" ht="22.5" customHeight="1" thickBot="1" x14ac:dyDescent="0.35">
      <c r="A19" s="179"/>
      <c r="B19" s="181"/>
      <c r="C19" s="6" t="s">
        <v>16</v>
      </c>
      <c r="D19" s="181"/>
      <c r="E19" s="6">
        <v>217</v>
      </c>
      <c r="F19" s="10">
        <v>2</v>
      </c>
      <c r="G19" s="7" t="s">
        <v>6</v>
      </c>
      <c r="H19" s="10" t="s">
        <v>6</v>
      </c>
      <c r="I19" s="10">
        <v>2</v>
      </c>
      <c r="J19" s="203"/>
    </row>
    <row r="20" spans="1:12" ht="22.5" customHeight="1" x14ac:dyDescent="0.3">
      <c r="A20" s="200">
        <v>8</v>
      </c>
      <c r="B20" s="201" t="s">
        <v>13</v>
      </c>
      <c r="C20" s="74" t="s">
        <v>15</v>
      </c>
      <c r="D20" s="201" t="s">
        <v>5</v>
      </c>
      <c r="E20" s="74">
        <v>83.14</v>
      </c>
      <c r="F20" s="76">
        <v>11</v>
      </c>
      <c r="G20" s="75" t="s">
        <v>6</v>
      </c>
      <c r="H20" s="76">
        <v>2</v>
      </c>
      <c r="I20" s="76">
        <f>+H20+F20</f>
        <v>13</v>
      </c>
      <c r="J20" s="202"/>
    </row>
    <row r="21" spans="1:12" ht="22.5" customHeight="1" thickBot="1" x14ac:dyDescent="0.35">
      <c r="A21" s="179"/>
      <c r="B21" s="181"/>
      <c r="C21" s="6" t="s">
        <v>16</v>
      </c>
      <c r="D21" s="181"/>
      <c r="E21" s="6">
        <v>83.331000000000003</v>
      </c>
      <c r="F21" s="7" t="s">
        <v>6</v>
      </c>
      <c r="G21" s="7" t="s">
        <v>6</v>
      </c>
      <c r="H21" s="10" t="s">
        <v>6</v>
      </c>
      <c r="I21" s="7" t="s">
        <v>6</v>
      </c>
      <c r="J21" s="203"/>
    </row>
    <row r="22" spans="1:12" ht="19.5" customHeight="1" x14ac:dyDescent="0.3"/>
  </sheetData>
  <mergeCells count="45">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12:A13"/>
    <mergeCell ref="B12:B13"/>
    <mergeCell ref="D12:D13"/>
    <mergeCell ref="J12:J13"/>
    <mergeCell ref="A3:J3"/>
    <mergeCell ref="A4:A5"/>
    <mergeCell ref="B4:B5"/>
    <mergeCell ref="C4:C5"/>
    <mergeCell ref="D4:D5"/>
    <mergeCell ref="F4:F5"/>
    <mergeCell ref="I4:I5"/>
    <mergeCell ref="E4:E5"/>
    <mergeCell ref="G4:G5"/>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2"/>
  <sheetViews>
    <sheetView workbookViewId="0">
      <pane ySplit="3" topLeftCell="A4" activePane="bottomLeft" state="frozen"/>
      <selection pane="bottomLeft" activeCell="B13" sqref="B13"/>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05" t="s">
        <v>463</v>
      </c>
      <c r="B1" s="205"/>
      <c r="C1" s="205"/>
      <c r="D1" s="205"/>
      <c r="E1" s="205"/>
      <c r="F1" s="205"/>
      <c r="G1" s="205"/>
      <c r="H1" s="205"/>
      <c r="I1" s="205"/>
      <c r="J1" s="205"/>
      <c r="K1" s="205"/>
      <c r="L1" s="205"/>
      <c r="M1" s="205"/>
    </row>
    <row r="2" spans="1:13" ht="19.5" customHeight="1" x14ac:dyDescent="0.3">
      <c r="A2" s="206" t="s">
        <v>445</v>
      </c>
      <c r="B2" s="207"/>
      <c r="C2" s="207"/>
      <c r="D2" s="207"/>
      <c r="E2" s="207"/>
      <c r="F2" s="207"/>
      <c r="G2" s="207"/>
      <c r="H2" s="207"/>
      <c r="I2" s="207"/>
      <c r="J2" s="207"/>
      <c r="K2" s="207"/>
      <c r="L2" s="208"/>
      <c r="M2" s="163">
        <f>DPR!J2</f>
        <v>46185</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3"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ht="28.8" x14ac:dyDescent="0.3">
      <c r="A24" s="143">
        <v>21</v>
      </c>
      <c r="B24" s="144" t="s">
        <v>99</v>
      </c>
      <c r="C24" s="149" t="s">
        <v>454</v>
      </c>
      <c r="D24" s="96" t="s">
        <v>26</v>
      </c>
      <c r="E24" s="145">
        <v>46.54</v>
      </c>
      <c r="F24" s="96" t="s">
        <v>461</v>
      </c>
      <c r="G24" s="146">
        <v>46184</v>
      </c>
      <c r="H24" s="146"/>
      <c r="I24" s="146"/>
      <c r="J24" s="147"/>
      <c r="K24" s="96" t="s">
        <v>462</v>
      </c>
      <c r="L24" s="148"/>
      <c r="M24" s="152" t="s">
        <v>471</v>
      </c>
    </row>
    <row r="25" spans="1:13" ht="13.8" customHeight="1" x14ac:dyDescent="0.3">
      <c r="A25" s="143"/>
      <c r="B25" s="144"/>
      <c r="C25" s="149"/>
      <c r="D25" s="96"/>
      <c r="E25" s="145"/>
      <c r="F25" s="96"/>
      <c r="G25" s="146"/>
      <c r="H25" s="146"/>
      <c r="I25" s="146"/>
      <c r="J25" s="147"/>
      <c r="K25" s="96"/>
      <c r="L25" s="148"/>
      <c r="M25" s="152"/>
    </row>
    <row r="26" spans="1:13" x14ac:dyDescent="0.3">
      <c r="A26" s="114"/>
      <c r="B26" s="171"/>
      <c r="C26" s="172"/>
      <c r="E26" s="173"/>
      <c r="G26" s="174"/>
      <c r="H26" s="174"/>
      <c r="I26" s="174"/>
      <c r="J26" s="175"/>
      <c r="L26" s="176"/>
      <c r="M26" s="177"/>
    </row>
    <row r="28" spans="1:13" x14ac:dyDescent="0.3">
      <c r="G28" s="96" t="s">
        <v>315</v>
      </c>
      <c r="H28" s="96" t="s">
        <v>298</v>
      </c>
      <c r="I28" s="96" t="s">
        <v>462</v>
      </c>
    </row>
    <row r="29" spans="1:13" x14ac:dyDescent="0.3">
      <c r="G29" s="96">
        <v>217</v>
      </c>
      <c r="H29" s="96">
        <f>+COUNTIF(K4:K25, "Completed")</f>
        <v>17</v>
      </c>
      <c r="I29" s="96">
        <v>2</v>
      </c>
    </row>
    <row r="30" spans="1:13" x14ac:dyDescent="0.3">
      <c r="H30" s="134"/>
      <c r="I30" s="134"/>
      <c r="J30" s="134"/>
      <c r="K30" s="134"/>
      <c r="L30" s="134"/>
    </row>
    <row r="31" spans="1:13" x14ac:dyDescent="0.3">
      <c r="B31" s="134"/>
      <c r="C31" s="134"/>
      <c r="D31" s="134"/>
      <c r="E31" s="134"/>
      <c r="F31" s="134"/>
      <c r="G31" s="134"/>
      <c r="H31" s="134"/>
      <c r="I31" s="134"/>
      <c r="J31" s="134"/>
      <c r="K31" s="134"/>
      <c r="L31" s="134"/>
    </row>
    <row r="32" spans="1:13" x14ac:dyDescent="0.3">
      <c r="B32" s="134"/>
      <c r="C32" s="134"/>
      <c r="D32" s="134"/>
      <c r="E32" s="134"/>
      <c r="F32" s="134"/>
      <c r="G32" s="134"/>
      <c r="H32" s="134"/>
      <c r="I32" s="134"/>
      <c r="J32" s="134"/>
      <c r="K32" s="134"/>
      <c r="L32" s="134"/>
    </row>
  </sheetData>
  <autoFilter ref="A3:M25"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sqref="A1:O1"/>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09" t="s">
        <v>463</v>
      </c>
      <c r="B1" s="210"/>
      <c r="C1" s="210"/>
      <c r="D1" s="210"/>
      <c r="E1" s="210"/>
      <c r="F1" s="210"/>
      <c r="G1" s="210"/>
      <c r="H1" s="210"/>
      <c r="I1" s="210"/>
      <c r="J1" s="210"/>
      <c r="K1" s="210"/>
      <c r="L1" s="210"/>
      <c r="M1" s="210"/>
      <c r="N1" s="210"/>
      <c r="O1" s="211"/>
    </row>
    <row r="2" spans="1:15" ht="16.2" thickBot="1" x14ac:dyDescent="0.35">
      <c r="A2" s="212" t="s">
        <v>393</v>
      </c>
      <c r="B2" s="213"/>
      <c r="C2" s="213"/>
      <c r="D2" s="213"/>
      <c r="E2" s="213"/>
      <c r="F2" s="213"/>
      <c r="G2" s="213"/>
      <c r="H2" s="213"/>
      <c r="I2" s="213"/>
      <c r="J2" s="213"/>
      <c r="K2" s="213"/>
      <c r="L2" s="213"/>
      <c r="M2" s="213"/>
      <c r="N2" s="163">
        <f>'Foundation Compiled'!M2</f>
        <v>46185</v>
      </c>
      <c r="O2" s="163"/>
    </row>
    <row r="3" spans="1:15" ht="34.200000000000003" customHeight="1" thickBot="1" x14ac:dyDescent="0.35">
      <c r="A3" s="166" t="s">
        <v>406</v>
      </c>
      <c r="B3" s="167" t="s">
        <v>303</v>
      </c>
      <c r="C3" s="167" t="s">
        <v>304</v>
      </c>
      <c r="D3" s="167" t="s">
        <v>305</v>
      </c>
      <c r="E3" s="168" t="s">
        <v>306</v>
      </c>
      <c r="F3" s="167" t="s">
        <v>408</v>
      </c>
      <c r="G3" s="167" t="s">
        <v>396</v>
      </c>
      <c r="H3" s="167" t="s">
        <v>307</v>
      </c>
      <c r="I3" s="168" t="s">
        <v>308</v>
      </c>
      <c r="J3" s="167" t="s">
        <v>309</v>
      </c>
      <c r="K3" s="167" t="s">
        <v>444</v>
      </c>
      <c r="L3" s="167" t="s">
        <v>310</v>
      </c>
      <c r="M3" s="169" t="s">
        <v>311</v>
      </c>
      <c r="N3" s="167" t="s">
        <v>3</v>
      </c>
      <c r="O3" s="170"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E10" sqref="E10"/>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15" t="s">
        <v>329</v>
      </c>
      <c r="B1" s="216"/>
      <c r="C1" s="216"/>
      <c r="D1" s="216"/>
      <c r="E1" s="216"/>
      <c r="F1" s="216"/>
      <c r="G1" s="217"/>
      <c r="H1" s="82"/>
    </row>
    <row r="2" spans="1:8" ht="19.2" customHeight="1" x14ac:dyDescent="0.3">
      <c r="A2" s="197" t="s">
        <v>19</v>
      </c>
      <c r="B2" s="197"/>
      <c r="C2" s="197"/>
      <c r="D2" s="197"/>
      <c r="E2" s="197"/>
      <c r="F2" s="197"/>
      <c r="G2" s="154">
        <f>DPR!J2</f>
        <v>46185</v>
      </c>
    </row>
    <row r="3" spans="1:8" ht="9" customHeight="1" x14ac:dyDescent="0.3">
      <c r="A3" s="214"/>
      <c r="B3" s="214"/>
      <c r="C3" s="214"/>
      <c r="D3" s="214"/>
      <c r="E3" s="214"/>
      <c r="F3" s="214"/>
      <c r="G3" s="214"/>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9</v>
      </c>
      <c r="F6" s="1">
        <f t="shared" ref="F6:F7" si="0">D6-E6</f>
        <v>27</v>
      </c>
      <c r="G6" s="159"/>
    </row>
    <row r="7" spans="1:8" x14ac:dyDescent="0.3">
      <c r="A7" s="1">
        <v>3</v>
      </c>
      <c r="B7" s="77" t="s">
        <v>399</v>
      </c>
      <c r="C7" s="2" t="s">
        <v>10</v>
      </c>
      <c r="D7" s="1">
        <v>36</v>
      </c>
      <c r="E7" s="1">
        <v>9</v>
      </c>
      <c r="F7" s="1">
        <f t="shared" si="0"/>
        <v>27</v>
      </c>
      <c r="G7" s="159"/>
    </row>
    <row r="8" spans="1:8" x14ac:dyDescent="0.3">
      <c r="A8" s="1"/>
      <c r="B8" s="83" t="s">
        <v>400</v>
      </c>
      <c r="C8" s="2"/>
      <c r="D8" s="1"/>
      <c r="E8" s="1"/>
      <c r="F8" s="1"/>
      <c r="G8" s="159"/>
    </row>
    <row r="9" spans="1:8" x14ac:dyDescent="0.3">
      <c r="A9" s="1">
        <v>4</v>
      </c>
      <c r="B9" s="77" t="s">
        <v>435</v>
      </c>
      <c r="C9" s="2" t="s">
        <v>21</v>
      </c>
      <c r="D9" s="1">
        <v>112</v>
      </c>
      <c r="E9" s="1">
        <v>19</v>
      </c>
      <c r="F9" s="1">
        <f>D9-E9</f>
        <v>93</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view="pageBreakPreview" topLeftCell="A93" zoomScale="84" zoomScaleNormal="87" zoomScaleSheetLayoutView="84" workbookViewId="0">
      <selection activeCell="AA147" sqref="AA147:AA148"/>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18" t="s">
        <v>299</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20"/>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21" t="s">
        <v>282</v>
      </c>
      <c r="D6" s="221"/>
      <c r="E6" s="221"/>
      <c r="F6" s="221"/>
      <c r="G6" s="221"/>
      <c r="H6" s="221"/>
      <c r="I6" s="221"/>
      <c r="J6" s="221"/>
      <c r="K6" s="221"/>
      <c r="L6" s="221"/>
      <c r="M6" s="221"/>
      <c r="N6" s="221"/>
      <c r="O6" s="221"/>
      <c r="P6" s="221"/>
      <c r="Q6" s="221"/>
      <c r="R6" s="221"/>
      <c r="S6" s="221"/>
      <c r="T6" s="221"/>
      <c r="U6" s="222" t="s">
        <v>281</v>
      </c>
      <c r="V6" s="223"/>
      <c r="W6" s="223"/>
      <c r="X6" s="223"/>
      <c r="Y6" s="223"/>
      <c r="Z6" s="223"/>
      <c r="AA6" s="223"/>
      <c r="AB6" s="223"/>
      <c r="AC6" s="223"/>
      <c r="AD6" s="223"/>
      <c r="AE6" s="224"/>
      <c r="AF6" s="225" t="s">
        <v>332</v>
      </c>
      <c r="AG6" s="226"/>
      <c r="AH6" s="226"/>
      <c r="AI6" s="226"/>
      <c r="AJ6" s="226"/>
      <c r="AK6" s="226"/>
      <c r="AL6" s="226"/>
      <c r="AM6" s="226"/>
      <c r="AN6" s="226"/>
      <c r="AO6" s="226"/>
      <c r="AP6" s="226"/>
      <c r="AQ6" s="227"/>
    </row>
    <row r="7" spans="1:43" ht="16.95" customHeight="1" x14ac:dyDescent="0.3">
      <c r="A7" s="28"/>
      <c r="C7" s="228" t="s">
        <v>276</v>
      </c>
      <c r="D7" s="229" t="s">
        <v>280</v>
      </c>
      <c r="E7" s="229"/>
      <c r="F7" s="229"/>
      <c r="G7" s="229"/>
      <c r="H7" s="229"/>
      <c r="I7" s="229"/>
      <c r="J7" s="228" t="s">
        <v>279</v>
      </c>
      <c r="K7" s="228"/>
      <c r="L7" s="230" t="s">
        <v>278</v>
      </c>
      <c r="M7" s="230"/>
      <c r="N7" s="230"/>
      <c r="O7" s="228" t="s">
        <v>277</v>
      </c>
      <c r="P7" s="228"/>
      <c r="Q7" s="228"/>
      <c r="R7" s="230" t="s">
        <v>274</v>
      </c>
      <c r="S7" s="230"/>
      <c r="T7" s="230"/>
      <c r="U7" s="231" t="s">
        <v>276</v>
      </c>
      <c r="V7" s="231"/>
      <c r="W7" s="232" t="s">
        <v>275</v>
      </c>
      <c r="X7" s="232"/>
      <c r="Y7" s="232"/>
      <c r="Z7" s="232" t="s">
        <v>333</v>
      </c>
      <c r="AA7" s="232"/>
      <c r="AB7" s="233" t="s">
        <v>334</v>
      </c>
      <c r="AC7" s="234"/>
      <c r="AD7" s="237" t="s">
        <v>274</v>
      </c>
      <c r="AE7" s="238"/>
      <c r="AF7" s="29"/>
      <c r="AG7" s="30"/>
      <c r="AH7" s="30"/>
      <c r="AI7" s="30"/>
      <c r="AJ7" s="30"/>
      <c r="AK7" s="30"/>
      <c r="AL7" s="30"/>
      <c r="AM7" s="30"/>
      <c r="AN7" s="30"/>
      <c r="AO7" s="30"/>
      <c r="AP7" s="30"/>
      <c r="AQ7" s="31"/>
    </row>
    <row r="8" spans="1:43" ht="13.8" thickBot="1" x14ac:dyDescent="0.35">
      <c r="C8" s="228"/>
      <c r="D8" s="229"/>
      <c r="E8" s="229"/>
      <c r="F8" s="229"/>
      <c r="G8" s="229"/>
      <c r="H8" s="229"/>
      <c r="I8" s="229"/>
      <c r="J8" s="228"/>
      <c r="K8" s="228"/>
      <c r="L8" s="230"/>
      <c r="M8" s="230"/>
      <c r="N8" s="230"/>
      <c r="O8" s="228"/>
      <c r="P8" s="228"/>
      <c r="Q8" s="228"/>
      <c r="R8" s="230"/>
      <c r="S8" s="230"/>
      <c r="T8" s="230"/>
      <c r="U8" s="231"/>
      <c r="V8" s="231"/>
      <c r="W8" s="232"/>
      <c r="X8" s="232"/>
      <c r="Y8" s="232"/>
      <c r="Z8" s="232"/>
      <c r="AA8" s="232"/>
      <c r="AB8" s="235"/>
      <c r="AC8" s="236"/>
      <c r="AD8" s="239"/>
      <c r="AE8" s="240"/>
      <c r="AF8" s="32"/>
      <c r="AQ8" s="33"/>
    </row>
    <row r="9" spans="1:43" ht="17.399999999999999" x14ac:dyDescent="0.3">
      <c r="C9" s="34">
        <v>1</v>
      </c>
      <c r="D9" s="35" t="s">
        <v>7</v>
      </c>
      <c r="E9" s="36"/>
      <c r="F9" s="36"/>
      <c r="G9" s="37"/>
      <c r="H9" s="37"/>
      <c r="I9" s="38"/>
      <c r="J9" s="241" t="s">
        <v>262</v>
      </c>
      <c r="K9" s="241"/>
      <c r="L9" s="242">
        <f>AR199</f>
        <v>83.330939999999998</v>
      </c>
      <c r="M9" s="242"/>
      <c r="N9" s="242"/>
      <c r="O9" s="242">
        <f>AR199</f>
        <v>83.330939999999998</v>
      </c>
      <c r="P9" s="242"/>
      <c r="Q9" s="242"/>
      <c r="R9" s="243">
        <v>0</v>
      </c>
      <c r="S9" s="243"/>
      <c r="T9" s="243"/>
      <c r="U9" s="244">
        <v>1</v>
      </c>
      <c r="V9" s="244"/>
      <c r="W9" s="245" t="s">
        <v>335</v>
      </c>
      <c r="X9" s="245"/>
      <c r="Y9" s="245"/>
      <c r="Z9" s="246">
        <v>17</v>
      </c>
      <c r="AA9" s="246"/>
      <c r="AB9" s="244">
        <v>13</v>
      </c>
      <c r="AC9" s="244"/>
      <c r="AD9" s="247">
        <f>Z9-AB9</f>
        <v>4</v>
      </c>
      <c r="AE9" s="247"/>
      <c r="AF9" s="39"/>
      <c r="AK9" s="28"/>
      <c r="AQ9" s="33"/>
    </row>
    <row r="10" spans="1:43" ht="17.399999999999999" x14ac:dyDescent="0.3">
      <c r="C10" s="34">
        <v>2</v>
      </c>
      <c r="D10" s="35" t="s">
        <v>8</v>
      </c>
      <c r="E10" s="36"/>
      <c r="F10" s="36"/>
      <c r="G10" s="37"/>
      <c r="H10" s="37"/>
      <c r="I10" s="38"/>
      <c r="J10" s="241" t="s">
        <v>262</v>
      </c>
      <c r="K10" s="241"/>
      <c r="L10" s="242">
        <f>L9</f>
        <v>83.330939999999998</v>
      </c>
      <c r="M10" s="242"/>
      <c r="N10" s="242"/>
      <c r="O10" s="242">
        <f>AS199</f>
        <v>83.330939999999998</v>
      </c>
      <c r="P10" s="242"/>
      <c r="Q10" s="242"/>
      <c r="R10" s="243">
        <v>0</v>
      </c>
      <c r="S10" s="243"/>
      <c r="T10" s="243"/>
      <c r="U10" s="244" t="s">
        <v>336</v>
      </c>
      <c r="V10" s="244"/>
      <c r="W10" s="245" t="s">
        <v>273</v>
      </c>
      <c r="X10" s="245"/>
      <c r="Y10" s="245"/>
      <c r="Z10" s="248">
        <v>9</v>
      </c>
      <c r="AA10" s="248"/>
      <c r="AB10" s="244">
        <v>8</v>
      </c>
      <c r="AC10" s="244"/>
      <c r="AD10" s="247">
        <f t="shared" ref="AD10:AD18" si="0">Z10-AB10</f>
        <v>1</v>
      </c>
      <c r="AE10" s="247"/>
      <c r="AF10" s="39"/>
      <c r="AQ10" s="33"/>
    </row>
    <row r="11" spans="1:43" ht="16.95" customHeight="1" thickBot="1" x14ac:dyDescent="0.35">
      <c r="C11" s="34">
        <v>3</v>
      </c>
      <c r="D11" s="35" t="s">
        <v>9</v>
      </c>
      <c r="E11" s="36"/>
      <c r="F11" s="36"/>
      <c r="G11" s="37"/>
      <c r="H11" s="37"/>
      <c r="I11" s="38"/>
      <c r="J11" s="241" t="s">
        <v>266</v>
      </c>
      <c r="K11" s="241"/>
      <c r="L11" s="249">
        <v>12</v>
      </c>
      <c r="M11" s="249"/>
      <c r="N11" s="249"/>
      <c r="O11" s="249">
        <v>12</v>
      </c>
      <c r="P11" s="249"/>
      <c r="Q11" s="249"/>
      <c r="R11" s="250">
        <f>L11-O11</f>
        <v>0</v>
      </c>
      <c r="S11" s="250"/>
      <c r="T11" s="250"/>
      <c r="U11" s="244" t="s">
        <v>337</v>
      </c>
      <c r="V11" s="244"/>
      <c r="W11" s="245" t="s">
        <v>272</v>
      </c>
      <c r="X11" s="245"/>
      <c r="Y11" s="245"/>
      <c r="Z11" s="251" t="s">
        <v>6</v>
      </c>
      <c r="AA11" s="248"/>
      <c r="AB11" s="244"/>
      <c r="AC11" s="244"/>
      <c r="AD11" s="247">
        <v>0</v>
      </c>
      <c r="AE11" s="247"/>
      <c r="AF11" s="39"/>
      <c r="AQ11" s="33"/>
    </row>
    <row r="12" spans="1:43" ht="16.95" customHeight="1" thickBot="1" x14ac:dyDescent="0.35">
      <c r="C12" s="34">
        <v>4</v>
      </c>
      <c r="D12" s="35" t="s">
        <v>271</v>
      </c>
      <c r="E12" s="36"/>
      <c r="F12" s="36"/>
      <c r="G12" s="37"/>
      <c r="H12" s="37"/>
      <c r="I12" s="38"/>
      <c r="J12" s="241" t="s">
        <v>266</v>
      </c>
      <c r="K12" s="241"/>
      <c r="L12" s="249">
        <f>AU199</f>
        <v>217</v>
      </c>
      <c r="M12" s="249"/>
      <c r="N12" s="249"/>
      <c r="O12" s="249">
        <v>17</v>
      </c>
      <c r="P12" s="249"/>
      <c r="Q12" s="249"/>
      <c r="R12" s="250">
        <f t="shared" ref="R12:R17" si="1">L12-O12</f>
        <v>200</v>
      </c>
      <c r="S12" s="250"/>
      <c r="T12" s="250"/>
      <c r="U12" s="244" t="s">
        <v>338</v>
      </c>
      <c r="V12" s="244"/>
      <c r="W12" s="245" t="s">
        <v>270</v>
      </c>
      <c r="X12" s="245"/>
      <c r="Y12" s="245"/>
      <c r="Z12" s="248">
        <v>5</v>
      </c>
      <c r="AA12" s="248"/>
      <c r="AB12" s="244">
        <v>3</v>
      </c>
      <c r="AC12" s="244"/>
      <c r="AD12" s="247">
        <f t="shared" si="0"/>
        <v>2</v>
      </c>
      <c r="AE12" s="247"/>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41" t="s">
        <v>266</v>
      </c>
      <c r="K13" s="241"/>
      <c r="L13" s="249">
        <f>L12</f>
        <v>217</v>
      </c>
      <c r="M13" s="249"/>
      <c r="N13" s="249"/>
      <c r="O13" s="249">
        <v>17</v>
      </c>
      <c r="P13" s="249"/>
      <c r="Q13" s="249"/>
      <c r="R13" s="250">
        <f t="shared" si="1"/>
        <v>200</v>
      </c>
      <c r="S13" s="250"/>
      <c r="T13" s="250"/>
      <c r="U13" s="244" t="s">
        <v>342</v>
      </c>
      <c r="V13" s="244"/>
      <c r="W13" s="245" t="s">
        <v>268</v>
      </c>
      <c r="X13" s="245"/>
      <c r="Y13" s="245"/>
      <c r="Z13" s="248">
        <v>3</v>
      </c>
      <c r="AA13" s="248"/>
      <c r="AB13" s="244">
        <v>2</v>
      </c>
      <c r="AC13" s="244"/>
      <c r="AD13" s="247">
        <f t="shared" si="0"/>
        <v>1</v>
      </c>
      <c r="AE13" s="247"/>
      <c r="AF13" s="252" t="s">
        <v>343</v>
      </c>
      <c r="AG13" s="253"/>
      <c r="AH13" s="254"/>
      <c r="AI13" s="40" t="s">
        <v>344</v>
      </c>
      <c r="AJ13" s="40" t="s">
        <v>345</v>
      </c>
      <c r="AK13" s="44"/>
      <c r="AL13" s="45"/>
      <c r="AM13" s="43" t="s">
        <v>344</v>
      </c>
      <c r="AN13" s="43" t="s">
        <v>345</v>
      </c>
      <c r="AO13" s="253" t="s">
        <v>346</v>
      </c>
      <c r="AP13" s="253"/>
      <c r="AQ13" s="254"/>
    </row>
    <row r="14" spans="1:43" ht="16.95" customHeight="1" x14ac:dyDescent="0.3">
      <c r="C14" s="34">
        <v>6</v>
      </c>
      <c r="D14" s="35" t="s">
        <v>12</v>
      </c>
      <c r="E14" s="36"/>
      <c r="F14" s="36"/>
      <c r="G14" s="37"/>
      <c r="H14" s="37"/>
      <c r="I14" s="38"/>
      <c r="J14" s="241" t="s">
        <v>266</v>
      </c>
      <c r="K14" s="241"/>
      <c r="L14" s="249">
        <f>L13</f>
        <v>217</v>
      </c>
      <c r="M14" s="249"/>
      <c r="N14" s="249"/>
      <c r="O14" s="249">
        <v>2</v>
      </c>
      <c r="P14" s="249"/>
      <c r="Q14" s="249"/>
      <c r="R14" s="250">
        <f t="shared" si="1"/>
        <v>215</v>
      </c>
      <c r="S14" s="250"/>
      <c r="T14" s="250"/>
      <c r="U14" s="244" t="s">
        <v>347</v>
      </c>
      <c r="V14" s="244"/>
      <c r="W14" s="245" t="s">
        <v>348</v>
      </c>
      <c r="X14" s="245"/>
      <c r="Y14" s="245"/>
      <c r="Z14" s="251" t="s">
        <v>6</v>
      </c>
      <c r="AA14" s="248"/>
      <c r="AB14" s="244"/>
      <c r="AC14" s="244"/>
      <c r="AD14" s="247">
        <v>0</v>
      </c>
      <c r="AE14" s="247"/>
      <c r="AF14" s="252"/>
      <c r="AG14" s="253"/>
      <c r="AH14" s="253"/>
      <c r="AI14" s="46"/>
      <c r="AO14" s="253"/>
      <c r="AP14" s="253"/>
      <c r="AQ14" s="254"/>
    </row>
    <row r="15" spans="1:43" ht="16.95" customHeight="1" x14ac:dyDescent="0.3">
      <c r="C15" s="34">
        <v>7</v>
      </c>
      <c r="D15" s="35" t="s">
        <v>267</v>
      </c>
      <c r="E15" s="36"/>
      <c r="F15" s="36"/>
      <c r="G15" s="37"/>
      <c r="H15" s="37"/>
      <c r="I15" s="38"/>
      <c r="J15" s="241" t="s">
        <v>266</v>
      </c>
      <c r="K15" s="241"/>
      <c r="L15" s="249">
        <f>L14</f>
        <v>217</v>
      </c>
      <c r="M15" s="249"/>
      <c r="N15" s="249"/>
      <c r="O15" s="249">
        <f>BC199</f>
        <v>0</v>
      </c>
      <c r="P15" s="249"/>
      <c r="Q15" s="249"/>
      <c r="R15" s="250">
        <f t="shared" si="1"/>
        <v>217</v>
      </c>
      <c r="S15" s="250"/>
      <c r="T15" s="250"/>
      <c r="U15" s="255">
        <v>2</v>
      </c>
      <c r="V15" s="244"/>
      <c r="W15" s="245" t="s">
        <v>349</v>
      </c>
      <c r="X15" s="245"/>
      <c r="Y15" s="245"/>
      <c r="Z15" s="248">
        <v>3</v>
      </c>
      <c r="AA15" s="248"/>
      <c r="AB15" s="244"/>
      <c r="AC15" s="244"/>
      <c r="AD15" s="247">
        <f t="shared" si="0"/>
        <v>3</v>
      </c>
      <c r="AE15" s="247"/>
      <c r="AF15" s="39"/>
      <c r="AQ15" s="33"/>
    </row>
    <row r="16" spans="1:43" ht="16.95" customHeight="1" x14ac:dyDescent="0.3">
      <c r="C16" s="34">
        <v>8</v>
      </c>
      <c r="D16" s="35" t="s">
        <v>265</v>
      </c>
      <c r="E16" s="36"/>
      <c r="F16" s="36"/>
      <c r="G16" s="37"/>
      <c r="H16" s="37"/>
      <c r="I16" s="38"/>
      <c r="J16" s="241" t="s">
        <v>262</v>
      </c>
      <c r="K16" s="241"/>
      <c r="L16" s="256">
        <v>83.331000000000003</v>
      </c>
      <c r="M16" s="257"/>
      <c r="N16" s="258"/>
      <c r="O16" s="242">
        <f>BE199</f>
        <v>0</v>
      </c>
      <c r="P16" s="242"/>
      <c r="Q16" s="242"/>
      <c r="R16" s="243">
        <f t="shared" si="1"/>
        <v>83.331000000000003</v>
      </c>
      <c r="S16" s="243"/>
      <c r="T16" s="243"/>
      <c r="U16" s="255">
        <v>3</v>
      </c>
      <c r="V16" s="244"/>
      <c r="W16" s="245" t="s">
        <v>350</v>
      </c>
      <c r="X16" s="245"/>
      <c r="Y16" s="245"/>
      <c r="Z16" s="248">
        <v>1</v>
      </c>
      <c r="AA16" s="248"/>
      <c r="AB16" s="244"/>
      <c r="AC16" s="244"/>
      <c r="AD16" s="247">
        <f t="shared" si="0"/>
        <v>1</v>
      </c>
      <c r="AE16" s="247"/>
      <c r="AF16" s="39"/>
      <c r="AQ16" s="33"/>
    </row>
    <row r="17" spans="3:59" ht="16.95" customHeight="1" x14ac:dyDescent="0.3">
      <c r="C17" s="34">
        <v>9</v>
      </c>
      <c r="D17" s="35" t="s">
        <v>264</v>
      </c>
      <c r="E17" s="36"/>
      <c r="F17" s="36"/>
      <c r="G17" s="37"/>
      <c r="H17" s="37"/>
      <c r="I17" s="38"/>
      <c r="J17" s="241" t="s">
        <v>262</v>
      </c>
      <c r="K17" s="241"/>
      <c r="L17" s="242">
        <v>83.331000000000003</v>
      </c>
      <c r="M17" s="242"/>
      <c r="N17" s="242"/>
      <c r="O17" s="242">
        <f>BF199</f>
        <v>0</v>
      </c>
      <c r="P17" s="242"/>
      <c r="Q17" s="242"/>
      <c r="R17" s="243">
        <f t="shared" si="1"/>
        <v>83.331000000000003</v>
      </c>
      <c r="S17" s="243"/>
      <c r="T17" s="243"/>
      <c r="U17" s="255">
        <v>4</v>
      </c>
      <c r="V17" s="244"/>
      <c r="W17" s="245" t="s">
        <v>351</v>
      </c>
      <c r="X17" s="245"/>
      <c r="Y17" s="245"/>
      <c r="Z17" s="248">
        <v>2</v>
      </c>
      <c r="AA17" s="248"/>
      <c r="AB17" s="244"/>
      <c r="AC17" s="244"/>
      <c r="AD17" s="247">
        <f t="shared" si="0"/>
        <v>2</v>
      </c>
      <c r="AE17" s="247"/>
      <c r="AF17" s="47"/>
      <c r="AQ17" s="33"/>
    </row>
    <row r="18" spans="3:59" ht="16.95" customHeight="1" thickBot="1" x14ac:dyDescent="0.35">
      <c r="C18" s="34">
        <v>10</v>
      </c>
      <c r="D18" s="35" t="s">
        <v>263</v>
      </c>
      <c r="E18" s="36"/>
      <c r="F18" s="36"/>
      <c r="G18" s="37"/>
      <c r="H18" s="37"/>
      <c r="I18" s="38"/>
      <c r="J18" s="241" t="s">
        <v>262</v>
      </c>
      <c r="K18" s="241"/>
      <c r="L18" s="242">
        <v>83.331000000000003</v>
      </c>
      <c r="M18" s="242"/>
      <c r="N18" s="242"/>
      <c r="O18" s="242">
        <f>BG199</f>
        <v>0</v>
      </c>
      <c r="P18" s="242"/>
      <c r="Q18" s="242"/>
      <c r="R18" s="243">
        <f>L18-O18</f>
        <v>83.331000000000003</v>
      </c>
      <c r="S18" s="243"/>
      <c r="T18" s="243"/>
      <c r="U18" s="255">
        <v>5</v>
      </c>
      <c r="V18" s="244"/>
      <c r="W18" s="245" t="s">
        <v>352</v>
      </c>
      <c r="X18" s="245"/>
      <c r="Y18" s="245"/>
      <c r="Z18" s="259">
        <v>2</v>
      </c>
      <c r="AA18" s="259"/>
      <c r="AB18" s="244"/>
      <c r="AC18" s="244"/>
      <c r="AD18" s="247">
        <f t="shared" si="0"/>
        <v>2</v>
      </c>
      <c r="AE18" s="247"/>
      <c r="AF18" s="264" t="s">
        <v>353</v>
      </c>
      <c r="AG18" s="265"/>
      <c r="AH18" s="265" t="s">
        <v>354</v>
      </c>
      <c r="AI18" s="265"/>
      <c r="AJ18" s="265" t="s">
        <v>355</v>
      </c>
      <c r="AK18" s="265"/>
      <c r="AL18" s="265" t="s">
        <v>356</v>
      </c>
      <c r="AM18" s="265"/>
      <c r="AN18" s="265"/>
      <c r="AO18" s="265" t="s">
        <v>357</v>
      </c>
      <c r="AP18" s="265"/>
      <c r="AQ18" s="266"/>
    </row>
    <row r="19" spans="3:59" x14ac:dyDescent="0.3">
      <c r="AR19" s="267" t="s">
        <v>298</v>
      </c>
      <c r="AS19" s="267"/>
      <c r="AT19" s="267"/>
      <c r="AU19" s="267"/>
      <c r="AV19" s="267"/>
      <c r="AW19" s="267"/>
      <c r="AX19" s="267"/>
      <c r="AY19" s="267"/>
      <c r="AZ19" s="267"/>
      <c r="BA19" s="267"/>
      <c r="BB19" s="267"/>
      <c r="BC19" s="267"/>
      <c r="BD19" s="267"/>
      <c r="BE19" s="267"/>
      <c r="BF19" s="267"/>
      <c r="BG19" s="267"/>
    </row>
    <row r="20" spans="3:59" x14ac:dyDescent="0.3">
      <c r="AR20" s="268" t="s">
        <v>296</v>
      </c>
      <c r="AS20" s="268" t="s">
        <v>295</v>
      </c>
      <c r="AT20" s="268" t="s">
        <v>358</v>
      </c>
      <c r="AU20" s="267" t="s">
        <v>294</v>
      </c>
      <c r="AV20" s="267"/>
      <c r="AW20" s="267"/>
      <c r="AX20" s="267" t="s">
        <v>293</v>
      </c>
      <c r="AY20" s="267"/>
      <c r="AZ20" s="267"/>
      <c r="BA20" s="267"/>
      <c r="BB20" s="268" t="s">
        <v>359</v>
      </c>
      <c r="BC20" s="267" t="s">
        <v>292</v>
      </c>
      <c r="BD20" s="268" t="s">
        <v>291</v>
      </c>
      <c r="BE20" s="268" t="s">
        <v>290</v>
      </c>
      <c r="BF20" s="268" t="s">
        <v>289</v>
      </c>
      <c r="BG20" s="268" t="s">
        <v>288</v>
      </c>
    </row>
    <row r="21" spans="3:59" x14ac:dyDescent="0.3">
      <c r="AR21" s="268"/>
      <c r="AS21" s="268"/>
      <c r="AT21" s="268"/>
      <c r="AU21" s="267"/>
      <c r="AV21" s="267"/>
      <c r="AW21" s="267"/>
      <c r="AX21" s="267"/>
      <c r="AY21" s="267"/>
      <c r="AZ21" s="267"/>
      <c r="BA21" s="267"/>
      <c r="BB21" s="268"/>
      <c r="BC21" s="267"/>
      <c r="BD21" s="268"/>
      <c r="BE21" s="268"/>
      <c r="BF21" s="268"/>
      <c r="BG21" s="268"/>
    </row>
    <row r="22" spans="3:59" x14ac:dyDescent="0.3">
      <c r="AR22" s="268"/>
      <c r="AS22" s="268"/>
      <c r="AT22" s="268"/>
      <c r="AU22" s="48" t="s">
        <v>285</v>
      </c>
      <c r="AV22" s="48" t="s">
        <v>284</v>
      </c>
      <c r="AW22" s="48" t="s">
        <v>283</v>
      </c>
      <c r="AX22" s="48" t="s">
        <v>286</v>
      </c>
      <c r="AY22" s="48" t="s">
        <v>285</v>
      </c>
      <c r="AZ22" s="48" t="s">
        <v>284</v>
      </c>
      <c r="BA22" s="48" t="s">
        <v>283</v>
      </c>
      <c r="BB22" s="268"/>
      <c r="BC22" s="267"/>
      <c r="BD22" s="268"/>
      <c r="BE22" s="268"/>
      <c r="BF22" s="268"/>
      <c r="BG22" s="268"/>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73">
        <f>E26+I26+M26+Q26+U26+Y26+AC26+AG26+AK26+AO26</f>
        <v>4216.6239999999998</v>
      </c>
      <c r="AS23" s="273">
        <f>AR23</f>
        <v>4216.6239999999998</v>
      </c>
      <c r="AT23" s="260"/>
      <c r="AU23" s="260">
        <f>COUNTA(C23:AN23)</f>
        <v>10</v>
      </c>
      <c r="AV23" s="260">
        <v>1</v>
      </c>
      <c r="AW23" s="260">
        <f>AU23-AV23</f>
        <v>9</v>
      </c>
      <c r="AX23" s="260">
        <f>AV23</f>
        <v>1</v>
      </c>
      <c r="AY23" s="260">
        <f>AU23</f>
        <v>10</v>
      </c>
      <c r="AZ23" s="260"/>
      <c r="BA23" s="260">
        <f>AY23-AZ23</f>
        <v>10</v>
      </c>
      <c r="BB23" s="260"/>
      <c r="BC23" s="260"/>
      <c r="BD23" s="260"/>
      <c r="BE23" s="260"/>
      <c r="BF23" s="260"/>
      <c r="BG23" s="260"/>
    </row>
    <row r="24" spans="3:59" ht="16.95" customHeight="1" x14ac:dyDescent="0.3">
      <c r="AR24" s="261"/>
      <c r="AS24" s="261"/>
      <c r="AT24" s="261"/>
      <c r="AU24" s="261"/>
      <c r="AV24" s="261"/>
      <c r="AW24" s="261"/>
      <c r="AX24" s="261"/>
      <c r="AY24" s="261"/>
      <c r="AZ24" s="261"/>
      <c r="BA24" s="261"/>
      <c r="BB24" s="261"/>
      <c r="BC24" s="261"/>
      <c r="BD24" s="261"/>
      <c r="BE24" s="261"/>
      <c r="BF24" s="261"/>
      <c r="BG24" s="261"/>
    </row>
    <row r="25" spans="3:59" ht="16.95" customHeight="1" thickBot="1" x14ac:dyDescent="0.35">
      <c r="AR25" s="261"/>
      <c r="AS25" s="261"/>
      <c r="AT25" s="261"/>
      <c r="AU25" s="261"/>
      <c r="AV25" s="261"/>
      <c r="AW25" s="261"/>
      <c r="AX25" s="261"/>
      <c r="AY25" s="261"/>
      <c r="AZ25" s="261"/>
      <c r="BA25" s="261"/>
      <c r="BB25" s="261"/>
      <c r="BC25" s="261"/>
      <c r="BD25" s="261"/>
      <c r="BE25" s="261"/>
      <c r="BF25" s="261"/>
      <c r="BG25" s="261"/>
    </row>
    <row r="26" spans="3:59" ht="16.95" customHeight="1" thickBot="1" x14ac:dyDescent="0.35">
      <c r="C26" s="50" t="s">
        <v>339</v>
      </c>
      <c r="D26" s="50" t="s">
        <v>340</v>
      </c>
      <c r="E26" s="269">
        <v>528</v>
      </c>
      <c r="F26" s="270"/>
      <c r="G26" s="50" t="s">
        <v>339</v>
      </c>
      <c r="H26" s="51" t="s">
        <v>340</v>
      </c>
      <c r="I26" s="269">
        <v>515.35299999999995</v>
      </c>
      <c r="J26" s="270"/>
      <c r="K26" s="50" t="s">
        <v>339</v>
      </c>
      <c r="L26" s="50" t="s">
        <v>340</v>
      </c>
      <c r="M26" s="271">
        <v>388</v>
      </c>
      <c r="N26" s="272"/>
      <c r="O26" s="50" t="s">
        <v>339</v>
      </c>
      <c r="P26" s="50" t="s">
        <v>340</v>
      </c>
      <c r="Q26" s="271">
        <v>386.21100000000001</v>
      </c>
      <c r="R26" s="272"/>
      <c r="S26" s="50" t="s">
        <v>339</v>
      </c>
      <c r="T26" s="50" t="s">
        <v>340</v>
      </c>
      <c r="U26" s="271">
        <v>381.06</v>
      </c>
      <c r="V26" s="272"/>
      <c r="W26" s="50" t="s">
        <v>339</v>
      </c>
      <c r="X26" s="50" t="s">
        <v>340</v>
      </c>
      <c r="Y26" s="271">
        <v>390</v>
      </c>
      <c r="Z26" s="272"/>
      <c r="AA26" s="40" t="s">
        <v>339</v>
      </c>
      <c r="AB26" s="40" t="s">
        <v>340</v>
      </c>
      <c r="AC26" s="271">
        <v>393</v>
      </c>
      <c r="AD26" s="272"/>
      <c r="AE26" s="50" t="s">
        <v>339</v>
      </c>
      <c r="AF26" s="50" t="s">
        <v>340</v>
      </c>
      <c r="AG26" s="271">
        <v>395</v>
      </c>
      <c r="AH26" s="272"/>
      <c r="AI26" s="50" t="s">
        <v>339</v>
      </c>
      <c r="AJ26" s="50" t="s">
        <v>340</v>
      </c>
      <c r="AK26" s="271">
        <v>431</v>
      </c>
      <c r="AL26" s="272"/>
      <c r="AM26" s="50" t="s">
        <v>339</v>
      </c>
      <c r="AN26" s="50" t="s">
        <v>340</v>
      </c>
      <c r="AO26" s="271">
        <v>409</v>
      </c>
      <c r="AP26" s="274"/>
      <c r="AR26" s="261"/>
      <c r="AS26" s="261"/>
      <c r="AT26" s="261"/>
      <c r="AU26" s="261"/>
      <c r="AV26" s="261"/>
      <c r="AW26" s="261"/>
      <c r="AX26" s="261"/>
      <c r="AY26" s="261"/>
      <c r="AZ26" s="261"/>
      <c r="BA26" s="261"/>
      <c r="BB26" s="261"/>
      <c r="BC26" s="261"/>
      <c r="BD26" s="261"/>
      <c r="BE26" s="261"/>
      <c r="BF26" s="261"/>
      <c r="BG26" s="261"/>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61"/>
      <c r="AS27" s="261"/>
      <c r="AT27" s="261"/>
      <c r="AU27" s="261"/>
      <c r="AV27" s="261"/>
      <c r="AW27" s="261"/>
      <c r="AX27" s="261"/>
      <c r="AY27" s="261"/>
      <c r="AZ27" s="261"/>
      <c r="BA27" s="261"/>
      <c r="BB27" s="261"/>
      <c r="BC27" s="261"/>
      <c r="BD27" s="261"/>
      <c r="BE27" s="261"/>
      <c r="BF27" s="261"/>
      <c r="BG27" s="261"/>
    </row>
    <row r="28" spans="3:59" ht="16.95" customHeight="1" x14ac:dyDescent="0.3">
      <c r="C28" s="263" t="s">
        <v>73</v>
      </c>
      <c r="D28" s="263"/>
      <c r="G28" s="263" t="s">
        <v>117</v>
      </c>
      <c r="H28" s="263"/>
      <c r="K28" s="263" t="s">
        <v>360</v>
      </c>
      <c r="L28" s="263"/>
      <c r="O28" s="263" t="s">
        <v>26</v>
      </c>
      <c r="P28" s="263"/>
      <c r="S28" s="263" t="s">
        <v>106</v>
      </c>
      <c r="T28" s="263"/>
      <c r="W28" s="263" t="s">
        <v>106</v>
      </c>
      <c r="X28" s="263"/>
      <c r="AA28" s="263" t="s">
        <v>26</v>
      </c>
      <c r="AB28" s="263"/>
      <c r="AE28" s="263" t="s">
        <v>26</v>
      </c>
      <c r="AF28" s="263"/>
      <c r="AI28" s="263" t="s">
        <v>26</v>
      </c>
      <c r="AJ28" s="263"/>
      <c r="AM28" s="263" t="s">
        <v>26</v>
      </c>
      <c r="AN28" s="263"/>
      <c r="AR28" s="261"/>
      <c r="AS28" s="261"/>
      <c r="AT28" s="261"/>
      <c r="AU28" s="261"/>
      <c r="AV28" s="261"/>
      <c r="AW28" s="261"/>
      <c r="AX28" s="261"/>
      <c r="AY28" s="261"/>
      <c r="AZ28" s="261"/>
      <c r="BA28" s="261"/>
      <c r="BB28" s="261"/>
      <c r="BC28" s="261"/>
      <c r="BD28" s="261"/>
      <c r="BE28" s="261"/>
      <c r="BF28" s="261"/>
      <c r="BG28" s="261"/>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61"/>
      <c r="AS29" s="261"/>
      <c r="AT29" s="261"/>
      <c r="AU29" s="261"/>
      <c r="AV29" s="261"/>
      <c r="AW29" s="261"/>
      <c r="AX29" s="261"/>
      <c r="AY29" s="261"/>
      <c r="AZ29" s="261"/>
      <c r="BA29" s="261"/>
      <c r="BB29" s="261"/>
      <c r="BC29" s="261"/>
      <c r="BD29" s="261"/>
      <c r="BE29" s="261"/>
      <c r="BF29" s="261"/>
      <c r="BG29" s="261"/>
    </row>
    <row r="30" spans="3:59" ht="16.95" customHeight="1" x14ac:dyDescent="0.3">
      <c r="F30" s="56"/>
      <c r="H30" s="56"/>
      <c r="I30" s="57"/>
      <c r="J30" s="57"/>
      <c r="K30" s="57"/>
      <c r="L30" s="56"/>
      <c r="M30" s="57"/>
      <c r="N30" s="56"/>
      <c r="O30" s="57"/>
      <c r="P30" s="57"/>
      <c r="Q30" s="57"/>
      <c r="R30" s="57"/>
      <c r="S30" s="57"/>
      <c r="T30" s="57"/>
      <c r="U30" s="57"/>
      <c r="V30" s="57"/>
      <c r="W30" s="57"/>
      <c r="AR30" s="262"/>
      <c r="AS30" s="262"/>
      <c r="AT30" s="262"/>
      <c r="AU30" s="262"/>
      <c r="AV30" s="262"/>
      <c r="AW30" s="262"/>
      <c r="AX30" s="262"/>
      <c r="AY30" s="262"/>
      <c r="AZ30" s="262"/>
      <c r="BA30" s="262"/>
      <c r="BB30" s="262"/>
      <c r="BC30" s="262"/>
      <c r="BD30" s="262"/>
      <c r="BE30" s="262"/>
      <c r="BF30" s="262"/>
      <c r="BG30" s="262"/>
    </row>
    <row r="31" spans="3:59" ht="16.95" customHeight="1" x14ac:dyDescent="0.3">
      <c r="AR31" s="273">
        <f>E35+I35+M35+Q35+U35+Y35+AC35+AG35+AK35+AO35</f>
        <v>3605.8879999999995</v>
      </c>
      <c r="AS31" s="273">
        <f>AR31</f>
        <v>3605.8879999999995</v>
      </c>
      <c r="AT31" s="260"/>
      <c r="AU31" s="260">
        <f>COUNTA(C32:AN32)</f>
        <v>10</v>
      </c>
      <c r="AV31" s="260">
        <v>1</v>
      </c>
      <c r="AW31" s="260">
        <f>AU31-AV31</f>
        <v>9</v>
      </c>
      <c r="AX31" s="260">
        <f t="shared" ref="AX31" si="2">AV31</f>
        <v>1</v>
      </c>
      <c r="AY31" s="260">
        <f>AU31</f>
        <v>10</v>
      </c>
      <c r="AZ31" s="260">
        <v>1</v>
      </c>
      <c r="BA31" s="260">
        <f>AY31-AZ31</f>
        <v>9</v>
      </c>
      <c r="BB31" s="260"/>
      <c r="BC31" s="260"/>
      <c r="BD31" s="260"/>
      <c r="BE31" s="260"/>
      <c r="BF31" s="260"/>
      <c r="BG31" s="260"/>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61"/>
      <c r="AS32" s="261"/>
      <c r="AT32" s="261"/>
      <c r="AU32" s="261"/>
      <c r="AV32" s="261"/>
      <c r="AW32" s="261"/>
      <c r="AX32" s="261"/>
      <c r="AY32" s="261"/>
      <c r="AZ32" s="261"/>
      <c r="BA32" s="261"/>
      <c r="BB32" s="261"/>
      <c r="BC32" s="261"/>
      <c r="BD32" s="261"/>
      <c r="BE32" s="261"/>
      <c r="BF32" s="261"/>
      <c r="BG32" s="261"/>
    </row>
    <row r="33" spans="3:59" ht="16.95" customHeight="1" x14ac:dyDescent="0.3">
      <c r="AR33" s="261"/>
      <c r="AS33" s="261"/>
      <c r="AT33" s="261"/>
      <c r="AU33" s="261"/>
      <c r="AV33" s="261"/>
      <c r="AW33" s="261"/>
      <c r="AX33" s="261"/>
      <c r="AY33" s="261"/>
      <c r="AZ33" s="261"/>
      <c r="BA33" s="261"/>
      <c r="BB33" s="261"/>
      <c r="BC33" s="261"/>
      <c r="BD33" s="261"/>
      <c r="BE33" s="261"/>
      <c r="BF33" s="261"/>
      <c r="BG33" s="261"/>
    </row>
    <row r="34" spans="3:59" ht="16.95" customHeight="1" thickBot="1" x14ac:dyDescent="0.35">
      <c r="AR34" s="261"/>
      <c r="AS34" s="261"/>
      <c r="AT34" s="261"/>
      <c r="AU34" s="261"/>
      <c r="AV34" s="261"/>
      <c r="AW34" s="261"/>
      <c r="AX34" s="261"/>
      <c r="AY34" s="261"/>
      <c r="AZ34" s="261"/>
      <c r="BA34" s="261"/>
      <c r="BB34" s="261"/>
      <c r="BC34" s="261"/>
      <c r="BD34" s="261"/>
      <c r="BE34" s="261"/>
      <c r="BF34" s="261"/>
      <c r="BG34" s="261"/>
    </row>
    <row r="35" spans="3:59" ht="16.95" customHeight="1" thickBot="1" x14ac:dyDescent="0.35">
      <c r="C35" s="50" t="s">
        <v>339</v>
      </c>
      <c r="D35" s="50" t="s">
        <v>340</v>
      </c>
      <c r="E35" s="271">
        <v>430</v>
      </c>
      <c r="F35" s="272"/>
      <c r="G35" s="50" t="s">
        <v>339</v>
      </c>
      <c r="H35" s="51" t="s">
        <v>340</v>
      </c>
      <c r="I35" s="271">
        <v>392</v>
      </c>
      <c r="J35" s="272"/>
      <c r="K35" s="50" t="s">
        <v>339</v>
      </c>
      <c r="L35" s="50" t="s">
        <v>340</v>
      </c>
      <c r="M35" s="271">
        <v>399</v>
      </c>
      <c r="N35" s="272"/>
      <c r="O35" s="50" t="s">
        <v>339</v>
      </c>
      <c r="P35" s="50" t="s">
        <v>340</v>
      </c>
      <c r="Q35" s="271">
        <v>307</v>
      </c>
      <c r="R35" s="272"/>
      <c r="S35" s="40" t="s">
        <v>339</v>
      </c>
      <c r="T35" s="40" t="s">
        <v>340</v>
      </c>
      <c r="U35" s="271">
        <v>364</v>
      </c>
      <c r="V35" s="272"/>
      <c r="W35" s="50" t="s">
        <v>339</v>
      </c>
      <c r="X35" s="50" t="s">
        <v>340</v>
      </c>
      <c r="Y35" s="271">
        <v>375.56799999999998</v>
      </c>
      <c r="Z35" s="272"/>
      <c r="AA35" s="50" t="s">
        <v>339</v>
      </c>
      <c r="AB35" s="50" t="s">
        <v>340</v>
      </c>
      <c r="AC35" s="271">
        <v>368.61500000000001</v>
      </c>
      <c r="AD35" s="272"/>
      <c r="AE35" s="50" t="s">
        <v>339</v>
      </c>
      <c r="AF35" s="50" t="s">
        <v>340</v>
      </c>
      <c r="AG35" s="271">
        <v>357.56599999999997</v>
      </c>
      <c r="AH35" s="272"/>
      <c r="AI35" s="50" t="s">
        <v>339</v>
      </c>
      <c r="AJ35" s="50" t="s">
        <v>340</v>
      </c>
      <c r="AK35" s="271">
        <v>414.74900000000002</v>
      </c>
      <c r="AL35" s="272"/>
      <c r="AM35" s="50" t="s">
        <v>339</v>
      </c>
      <c r="AN35" s="50" t="s">
        <v>340</v>
      </c>
      <c r="AO35" s="271">
        <v>197.39</v>
      </c>
      <c r="AP35" s="274"/>
      <c r="AR35" s="261"/>
      <c r="AS35" s="261"/>
      <c r="AT35" s="261"/>
      <c r="AU35" s="261"/>
      <c r="AV35" s="261"/>
      <c r="AW35" s="261"/>
      <c r="AX35" s="261"/>
      <c r="AY35" s="261"/>
      <c r="AZ35" s="261"/>
      <c r="BA35" s="261"/>
      <c r="BB35" s="261"/>
      <c r="BC35" s="261"/>
      <c r="BD35" s="261"/>
      <c r="BE35" s="261"/>
      <c r="BF35" s="261"/>
      <c r="BG35" s="261"/>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61"/>
      <c r="AS36" s="261"/>
      <c r="AT36" s="261"/>
      <c r="AU36" s="261"/>
      <c r="AV36" s="261"/>
      <c r="AW36" s="261"/>
      <c r="AX36" s="261"/>
      <c r="AY36" s="261"/>
      <c r="AZ36" s="261"/>
      <c r="BA36" s="261"/>
      <c r="BB36" s="261"/>
      <c r="BC36" s="261"/>
      <c r="BD36" s="261"/>
      <c r="BE36" s="261"/>
      <c r="BF36" s="261"/>
      <c r="BG36" s="261"/>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61"/>
      <c r="AS37" s="261"/>
      <c r="AT37" s="261"/>
      <c r="AU37" s="261"/>
      <c r="AV37" s="261"/>
      <c r="AW37" s="261"/>
      <c r="AX37" s="261"/>
      <c r="AY37" s="261"/>
      <c r="AZ37" s="261"/>
      <c r="BA37" s="261"/>
      <c r="BB37" s="261"/>
      <c r="BC37" s="261"/>
      <c r="BD37" s="261"/>
      <c r="BE37" s="261"/>
      <c r="BF37" s="261"/>
      <c r="BG37" s="261"/>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62"/>
      <c r="AS38" s="262"/>
      <c r="AT38" s="262"/>
      <c r="AU38" s="262"/>
      <c r="AV38" s="262"/>
      <c r="AW38" s="262"/>
      <c r="AX38" s="262"/>
      <c r="AY38" s="262"/>
      <c r="AZ38" s="262"/>
      <c r="BA38" s="262"/>
      <c r="BB38" s="262"/>
      <c r="BC38" s="262"/>
      <c r="BD38" s="262"/>
      <c r="BE38" s="262"/>
      <c r="BF38" s="262"/>
      <c r="BG38" s="262"/>
    </row>
    <row r="39" spans="3:59" ht="16.95" customHeight="1" x14ac:dyDescent="0.3">
      <c r="C39" s="57"/>
      <c r="D39" s="57"/>
      <c r="E39" s="57"/>
      <c r="F39" s="57"/>
      <c r="G39" s="57"/>
      <c r="H39" s="57"/>
      <c r="I39" s="57"/>
      <c r="J39" s="57"/>
      <c r="K39" s="57"/>
      <c r="L39" s="57"/>
      <c r="M39" s="57"/>
      <c r="N39" s="56"/>
      <c r="O39" s="56"/>
      <c r="P39" s="56"/>
      <c r="Q39" s="56"/>
      <c r="R39" s="56"/>
      <c r="S39" s="56"/>
      <c r="T39" s="56"/>
      <c r="U39" s="56"/>
      <c r="AR39" s="273">
        <f>E43+I43+M43+Q43+U43+Y43+AC43+AG43+AK43+AO43</f>
        <v>3848.2499999999995</v>
      </c>
      <c r="AS39" s="273">
        <f>AR39</f>
        <v>3848.2499999999995</v>
      </c>
      <c r="AT39" s="260"/>
      <c r="AU39" s="260">
        <f>COUNTA(C40:AN40)</f>
        <v>10</v>
      </c>
      <c r="AV39" s="260">
        <v>1</v>
      </c>
      <c r="AW39" s="260">
        <f>AU39-AV39</f>
        <v>9</v>
      </c>
      <c r="AX39" s="260">
        <f t="shared" ref="AX39" si="3">AV39</f>
        <v>1</v>
      </c>
      <c r="AY39" s="260">
        <f>AU39</f>
        <v>10</v>
      </c>
      <c r="AZ39" s="260"/>
      <c r="BA39" s="260">
        <f>AY39-AZ39</f>
        <v>10</v>
      </c>
      <c r="BB39" s="260"/>
      <c r="BC39" s="260"/>
      <c r="BD39" s="260"/>
      <c r="BE39" s="260"/>
      <c r="BF39" s="260"/>
      <c r="BG39" s="260"/>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61"/>
      <c r="AS40" s="261"/>
      <c r="AT40" s="261"/>
      <c r="AU40" s="261"/>
      <c r="AV40" s="261"/>
      <c r="AW40" s="261"/>
      <c r="AX40" s="261"/>
      <c r="AY40" s="261"/>
      <c r="AZ40" s="261"/>
      <c r="BA40" s="261"/>
      <c r="BB40" s="261"/>
      <c r="BC40" s="261"/>
      <c r="BD40" s="261"/>
      <c r="BE40" s="261"/>
      <c r="BF40" s="261"/>
      <c r="BG40" s="261"/>
    </row>
    <row r="41" spans="3:59" ht="16.95" customHeight="1" x14ac:dyDescent="0.3">
      <c r="AR41" s="261"/>
      <c r="AS41" s="261"/>
      <c r="AT41" s="261"/>
      <c r="AU41" s="261"/>
      <c r="AV41" s="261"/>
      <c r="AW41" s="261"/>
      <c r="AX41" s="261"/>
      <c r="AY41" s="261"/>
      <c r="AZ41" s="261"/>
      <c r="BA41" s="261"/>
      <c r="BB41" s="261"/>
      <c r="BC41" s="261"/>
      <c r="BD41" s="261"/>
      <c r="BE41" s="261"/>
      <c r="BF41" s="261"/>
      <c r="BG41" s="261"/>
    </row>
    <row r="42" spans="3:59" ht="16.95" customHeight="1" thickBot="1" x14ac:dyDescent="0.35">
      <c r="AR42" s="261"/>
      <c r="AS42" s="261"/>
      <c r="AT42" s="261"/>
      <c r="AU42" s="261"/>
      <c r="AV42" s="261"/>
      <c r="AW42" s="261"/>
      <c r="AX42" s="261"/>
      <c r="AY42" s="261"/>
      <c r="AZ42" s="261"/>
      <c r="BA42" s="261"/>
      <c r="BB42" s="261"/>
      <c r="BC42" s="261"/>
      <c r="BD42" s="261"/>
      <c r="BE42" s="261"/>
      <c r="BF42" s="261"/>
      <c r="BG42" s="261"/>
    </row>
    <row r="43" spans="3:59" ht="16.95" customHeight="1" thickBot="1" x14ac:dyDescent="0.35">
      <c r="C43" s="50" t="s">
        <v>339</v>
      </c>
      <c r="D43" s="50" t="s">
        <v>340</v>
      </c>
      <c r="E43" s="271">
        <v>477</v>
      </c>
      <c r="F43" s="272"/>
      <c r="G43" s="50" t="s">
        <v>339</v>
      </c>
      <c r="H43" s="51" t="s">
        <v>340</v>
      </c>
      <c r="I43" s="271">
        <v>420</v>
      </c>
      <c r="J43" s="272"/>
      <c r="K43" s="50" t="s">
        <v>339</v>
      </c>
      <c r="L43" s="50" t="s">
        <v>340</v>
      </c>
      <c r="M43" s="271">
        <v>419</v>
      </c>
      <c r="N43" s="272"/>
      <c r="O43" s="50" t="s">
        <v>339</v>
      </c>
      <c r="P43" s="50" t="s">
        <v>340</v>
      </c>
      <c r="Q43" s="271">
        <v>418</v>
      </c>
      <c r="R43" s="272"/>
      <c r="S43" s="50" t="s">
        <v>339</v>
      </c>
      <c r="T43" s="50" t="s">
        <v>340</v>
      </c>
      <c r="U43" s="271">
        <v>254.68600000000001</v>
      </c>
      <c r="V43" s="272"/>
      <c r="W43" s="50" t="s">
        <v>339</v>
      </c>
      <c r="X43" s="50" t="s">
        <v>340</v>
      </c>
      <c r="Y43" s="271">
        <v>343</v>
      </c>
      <c r="Z43" s="272"/>
      <c r="AA43" s="40" t="s">
        <v>339</v>
      </c>
      <c r="AB43" s="40" t="s">
        <v>340</v>
      </c>
      <c r="AC43" s="271">
        <v>357</v>
      </c>
      <c r="AD43" s="272"/>
      <c r="AE43" s="50" t="s">
        <v>339</v>
      </c>
      <c r="AF43" s="50" t="s">
        <v>340</v>
      </c>
      <c r="AG43" s="271">
        <v>318.423</v>
      </c>
      <c r="AH43" s="272"/>
      <c r="AI43" s="50" t="s">
        <v>339</v>
      </c>
      <c r="AJ43" s="50" t="s">
        <v>340</v>
      </c>
      <c r="AK43" s="271">
        <v>440</v>
      </c>
      <c r="AL43" s="272"/>
      <c r="AM43" s="50" t="s">
        <v>339</v>
      </c>
      <c r="AN43" s="50" t="s">
        <v>340</v>
      </c>
      <c r="AO43" s="271">
        <v>401.14100000000002</v>
      </c>
      <c r="AP43" s="274"/>
      <c r="AR43" s="261"/>
      <c r="AS43" s="261"/>
      <c r="AT43" s="261"/>
      <c r="AU43" s="261"/>
      <c r="AV43" s="261"/>
      <c r="AW43" s="261"/>
      <c r="AX43" s="261"/>
      <c r="AY43" s="261"/>
      <c r="AZ43" s="261"/>
      <c r="BA43" s="261"/>
      <c r="BB43" s="261"/>
      <c r="BC43" s="261"/>
      <c r="BD43" s="261"/>
      <c r="BE43" s="261"/>
      <c r="BF43" s="261"/>
      <c r="BG43" s="261"/>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61"/>
      <c r="AS44" s="261"/>
      <c r="AT44" s="261"/>
      <c r="AU44" s="261"/>
      <c r="AV44" s="261"/>
      <c r="AW44" s="261"/>
      <c r="AX44" s="261"/>
      <c r="AY44" s="261"/>
      <c r="AZ44" s="261"/>
      <c r="BA44" s="261"/>
      <c r="BB44" s="261"/>
      <c r="BC44" s="261"/>
      <c r="BD44" s="261"/>
      <c r="BE44" s="261"/>
      <c r="BF44" s="261"/>
      <c r="BG44" s="261"/>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61"/>
      <c r="AS45" s="261"/>
      <c r="AT45" s="261"/>
      <c r="AU45" s="261"/>
      <c r="AV45" s="261"/>
      <c r="AW45" s="261"/>
      <c r="AX45" s="261"/>
      <c r="AY45" s="261"/>
      <c r="AZ45" s="261"/>
      <c r="BA45" s="261"/>
      <c r="BB45" s="261"/>
      <c r="BC45" s="261"/>
      <c r="BD45" s="261"/>
      <c r="BE45" s="261"/>
      <c r="BF45" s="261"/>
      <c r="BG45" s="261"/>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62"/>
      <c r="AS46" s="262"/>
      <c r="AT46" s="262"/>
      <c r="AU46" s="262"/>
      <c r="AV46" s="262"/>
      <c r="AW46" s="262"/>
      <c r="AX46" s="262"/>
      <c r="AY46" s="262"/>
      <c r="AZ46" s="262"/>
      <c r="BA46" s="262"/>
      <c r="BB46" s="262"/>
      <c r="BC46" s="262"/>
      <c r="BD46" s="262"/>
      <c r="BE46" s="262"/>
      <c r="BF46" s="262"/>
      <c r="BG46" s="262"/>
    </row>
    <row r="47" spans="3:59" ht="16.95" customHeight="1" x14ac:dyDescent="0.3">
      <c r="C47" s="56"/>
      <c r="D47" s="56"/>
      <c r="E47" s="56"/>
      <c r="F47" s="56"/>
      <c r="G47" s="56"/>
      <c r="H47" s="56"/>
      <c r="I47" s="56"/>
      <c r="J47" s="56"/>
      <c r="K47" s="56"/>
      <c r="L47" s="56"/>
      <c r="M47" s="56"/>
      <c r="N47" s="56"/>
      <c r="O47" s="56"/>
      <c r="P47" s="56"/>
      <c r="Q47" s="56"/>
      <c r="R47" s="56"/>
      <c r="S47" s="56"/>
      <c r="T47" s="56"/>
      <c r="U47" s="56"/>
      <c r="AR47" s="273">
        <f>E51+I51+M51+Q51+U51+Y51+AC51+AG51+AK51+AO51</f>
        <v>3924.6080000000002</v>
      </c>
      <c r="AS47" s="273">
        <f>AR47</f>
        <v>3924.6080000000002</v>
      </c>
      <c r="AT47" s="260"/>
      <c r="AU47" s="260">
        <f>COUNTA(C48:AN48)</f>
        <v>10</v>
      </c>
      <c r="AV47" s="260"/>
      <c r="AW47" s="260">
        <f>AU47-AV47</f>
        <v>10</v>
      </c>
      <c r="AX47" s="260">
        <f t="shared" ref="AX47" si="4">AV47</f>
        <v>0</v>
      </c>
      <c r="AY47" s="260">
        <f>AU47</f>
        <v>10</v>
      </c>
      <c r="AZ47" s="260"/>
      <c r="BA47" s="260">
        <f>AY47-AZ47</f>
        <v>10</v>
      </c>
      <c r="BB47" s="260"/>
      <c r="BC47" s="260"/>
      <c r="BD47" s="260"/>
      <c r="BE47" s="260"/>
      <c r="BF47" s="260"/>
      <c r="BG47" s="260"/>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61"/>
      <c r="AS48" s="261"/>
      <c r="AT48" s="261"/>
      <c r="AU48" s="261"/>
      <c r="AV48" s="261"/>
      <c r="AW48" s="261"/>
      <c r="AX48" s="261"/>
      <c r="AY48" s="261"/>
      <c r="AZ48" s="261"/>
      <c r="BA48" s="261"/>
      <c r="BB48" s="261"/>
      <c r="BC48" s="261"/>
      <c r="BD48" s="261"/>
      <c r="BE48" s="261"/>
      <c r="BF48" s="261"/>
      <c r="BG48" s="261"/>
    </row>
    <row r="49" spans="3:59" ht="16.95" customHeight="1" x14ac:dyDescent="0.3">
      <c r="AR49" s="261"/>
      <c r="AS49" s="261"/>
      <c r="AT49" s="261"/>
      <c r="AU49" s="261"/>
      <c r="AV49" s="261"/>
      <c r="AW49" s="261"/>
      <c r="AX49" s="261"/>
      <c r="AY49" s="261"/>
      <c r="AZ49" s="261"/>
      <c r="BA49" s="261"/>
      <c r="BB49" s="261"/>
      <c r="BC49" s="261"/>
      <c r="BD49" s="261"/>
      <c r="BE49" s="261"/>
      <c r="BF49" s="261"/>
      <c r="BG49" s="261"/>
    </row>
    <row r="50" spans="3:59" ht="16.95" customHeight="1" thickBot="1" x14ac:dyDescent="0.35">
      <c r="AR50" s="261"/>
      <c r="AS50" s="261"/>
      <c r="AT50" s="261"/>
      <c r="AU50" s="261"/>
      <c r="AV50" s="261"/>
      <c r="AW50" s="261"/>
      <c r="AX50" s="261"/>
      <c r="AY50" s="261"/>
      <c r="AZ50" s="261"/>
      <c r="BA50" s="261"/>
      <c r="BB50" s="261"/>
      <c r="BC50" s="261"/>
      <c r="BD50" s="261"/>
      <c r="BE50" s="261"/>
      <c r="BF50" s="261"/>
      <c r="BG50" s="261"/>
    </row>
    <row r="51" spans="3:59" ht="16.95" customHeight="1" thickBot="1" x14ac:dyDescent="0.35">
      <c r="C51" s="50" t="s">
        <v>339</v>
      </c>
      <c r="D51" s="50" t="s">
        <v>340</v>
      </c>
      <c r="E51" s="271">
        <v>375</v>
      </c>
      <c r="F51" s="272"/>
      <c r="G51" s="50" t="s">
        <v>339</v>
      </c>
      <c r="H51" s="51" t="s">
        <v>340</v>
      </c>
      <c r="I51" s="271">
        <v>364.13200000000001</v>
      </c>
      <c r="J51" s="272"/>
      <c r="K51" s="50" t="s">
        <v>339</v>
      </c>
      <c r="L51" s="50" t="s">
        <v>340</v>
      </c>
      <c r="M51" s="271">
        <v>387</v>
      </c>
      <c r="N51" s="272"/>
      <c r="O51" s="50" t="s">
        <v>339</v>
      </c>
      <c r="P51" s="50" t="s">
        <v>340</v>
      </c>
      <c r="Q51" s="271">
        <v>427</v>
      </c>
      <c r="R51" s="272"/>
      <c r="S51" s="50" t="s">
        <v>339</v>
      </c>
      <c r="T51" s="50" t="s">
        <v>340</v>
      </c>
      <c r="U51" s="271">
        <v>413</v>
      </c>
      <c r="V51" s="272"/>
      <c r="W51" s="50" t="s">
        <v>339</v>
      </c>
      <c r="X51" s="50" t="s">
        <v>340</v>
      </c>
      <c r="Y51" s="271">
        <v>386.64499999999998</v>
      </c>
      <c r="Z51" s="272"/>
      <c r="AA51" s="50" t="s">
        <v>339</v>
      </c>
      <c r="AB51" s="50" t="s">
        <v>340</v>
      </c>
      <c r="AC51" s="271">
        <v>411</v>
      </c>
      <c r="AD51" s="272"/>
      <c r="AE51" s="50" t="s">
        <v>339</v>
      </c>
      <c r="AF51" s="50" t="s">
        <v>340</v>
      </c>
      <c r="AG51" s="271">
        <v>430</v>
      </c>
      <c r="AH51" s="272"/>
      <c r="AI51" s="50" t="s">
        <v>339</v>
      </c>
      <c r="AJ51" s="50" t="s">
        <v>340</v>
      </c>
      <c r="AK51" s="271">
        <v>398</v>
      </c>
      <c r="AL51" s="272"/>
      <c r="AM51" s="50" t="s">
        <v>339</v>
      </c>
      <c r="AN51" s="50" t="s">
        <v>340</v>
      </c>
      <c r="AO51" s="271">
        <v>332.83100000000002</v>
      </c>
      <c r="AP51" s="274"/>
      <c r="AR51" s="261"/>
      <c r="AS51" s="261"/>
      <c r="AT51" s="261"/>
      <c r="AU51" s="261"/>
      <c r="AV51" s="261"/>
      <c r="AW51" s="261"/>
      <c r="AX51" s="261"/>
      <c r="AY51" s="261"/>
      <c r="AZ51" s="261"/>
      <c r="BA51" s="261"/>
      <c r="BB51" s="261"/>
      <c r="BC51" s="261"/>
      <c r="BD51" s="261"/>
      <c r="BE51" s="261"/>
      <c r="BF51" s="261"/>
      <c r="BG51" s="261"/>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61"/>
      <c r="AS52" s="261"/>
      <c r="AT52" s="261"/>
      <c r="AU52" s="261"/>
      <c r="AV52" s="261"/>
      <c r="AW52" s="261"/>
      <c r="AX52" s="261"/>
      <c r="AY52" s="261"/>
      <c r="AZ52" s="261"/>
      <c r="BA52" s="261"/>
      <c r="BB52" s="261"/>
      <c r="BC52" s="261"/>
      <c r="BD52" s="261"/>
      <c r="BE52" s="261"/>
      <c r="BF52" s="261"/>
      <c r="BG52" s="261"/>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61"/>
      <c r="AS53" s="261"/>
      <c r="AT53" s="261"/>
      <c r="AU53" s="261"/>
      <c r="AV53" s="261"/>
      <c r="AW53" s="261"/>
      <c r="AX53" s="261"/>
      <c r="AY53" s="261"/>
      <c r="AZ53" s="261"/>
      <c r="BA53" s="261"/>
      <c r="BB53" s="261"/>
      <c r="BC53" s="261"/>
      <c r="BD53" s="261"/>
      <c r="BE53" s="261"/>
      <c r="BF53" s="261"/>
      <c r="BG53" s="261"/>
    </row>
    <row r="54" spans="3:59" ht="16.95" customHeight="1" x14ac:dyDescent="0.3">
      <c r="AR54" s="262"/>
      <c r="AS54" s="262"/>
      <c r="AT54" s="262"/>
      <c r="AU54" s="262"/>
      <c r="AV54" s="262"/>
      <c r="AW54" s="262"/>
      <c r="AX54" s="262"/>
      <c r="AY54" s="262"/>
      <c r="AZ54" s="262"/>
      <c r="BA54" s="262"/>
      <c r="BB54" s="262"/>
      <c r="BC54" s="262"/>
      <c r="BD54" s="262"/>
      <c r="BE54" s="262"/>
      <c r="BF54" s="262"/>
      <c r="BG54" s="262"/>
    </row>
    <row r="55" spans="3:59" ht="16.95" customHeight="1" x14ac:dyDescent="0.3">
      <c r="D55" s="56"/>
      <c r="E55" s="56"/>
      <c r="F55" s="56"/>
      <c r="G55" s="56"/>
      <c r="H55" s="56"/>
      <c r="I55" s="56"/>
      <c r="J55" s="56"/>
      <c r="K55" s="56"/>
      <c r="L55" s="56"/>
      <c r="M55" s="56"/>
      <c r="N55" s="56"/>
      <c r="O55" s="56"/>
      <c r="P55" s="56"/>
      <c r="Q55" s="56"/>
      <c r="R55" s="56"/>
      <c r="S55" s="56"/>
      <c r="T55" s="56"/>
      <c r="U55" s="56"/>
      <c r="V55" s="56"/>
      <c r="AR55" s="273">
        <f>E59+I59+M59+Q59+U59+Y59+AC59+AG59+AK59+AO59</f>
        <v>3777.8369999999995</v>
      </c>
      <c r="AS55" s="273">
        <f>AR55</f>
        <v>3777.8369999999995</v>
      </c>
      <c r="AT55" s="260"/>
      <c r="AU55" s="260">
        <f>COUNTA(C56:AN56)</f>
        <v>10</v>
      </c>
      <c r="AV55" s="260">
        <v>1</v>
      </c>
      <c r="AW55" s="260">
        <f>AU55-AV55</f>
        <v>9</v>
      </c>
      <c r="AX55" s="260">
        <f t="shared" ref="AX55" si="5">AV55</f>
        <v>1</v>
      </c>
      <c r="AY55" s="260">
        <f>AU55</f>
        <v>10</v>
      </c>
      <c r="AZ55" s="260"/>
      <c r="BA55" s="260">
        <f>AY55-AZ55</f>
        <v>10</v>
      </c>
      <c r="BB55" s="260"/>
      <c r="BC55" s="260"/>
      <c r="BD55" s="260"/>
      <c r="BE55" s="260"/>
      <c r="BF55" s="260"/>
      <c r="BG55" s="260"/>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61"/>
      <c r="AS56" s="261"/>
      <c r="AT56" s="261"/>
      <c r="AU56" s="261"/>
      <c r="AV56" s="261"/>
      <c r="AW56" s="261"/>
      <c r="AX56" s="261"/>
      <c r="AY56" s="261"/>
      <c r="AZ56" s="261"/>
      <c r="BA56" s="261"/>
      <c r="BB56" s="261"/>
      <c r="BC56" s="261"/>
      <c r="BD56" s="261"/>
      <c r="BE56" s="261"/>
      <c r="BF56" s="261"/>
      <c r="BG56" s="261"/>
    </row>
    <row r="57" spans="3:59" ht="16.95" customHeight="1" x14ac:dyDescent="0.3">
      <c r="AR57" s="261"/>
      <c r="AS57" s="261"/>
      <c r="AT57" s="261"/>
      <c r="AU57" s="261"/>
      <c r="AV57" s="261"/>
      <c r="AW57" s="261"/>
      <c r="AX57" s="261"/>
      <c r="AY57" s="261"/>
      <c r="AZ57" s="261"/>
      <c r="BA57" s="261"/>
      <c r="BB57" s="261"/>
      <c r="BC57" s="261"/>
      <c r="BD57" s="261"/>
      <c r="BE57" s="261"/>
      <c r="BF57" s="261"/>
      <c r="BG57" s="261"/>
    </row>
    <row r="58" spans="3:59" ht="16.95" customHeight="1" thickBot="1" x14ac:dyDescent="0.35">
      <c r="AR58" s="261"/>
      <c r="AS58" s="261"/>
      <c r="AT58" s="261"/>
      <c r="AU58" s="261"/>
      <c r="AV58" s="261"/>
      <c r="AW58" s="261"/>
      <c r="AX58" s="261"/>
      <c r="AY58" s="261"/>
      <c r="AZ58" s="261"/>
      <c r="BA58" s="261"/>
      <c r="BB58" s="261"/>
      <c r="BC58" s="261"/>
      <c r="BD58" s="261"/>
      <c r="BE58" s="261"/>
      <c r="BF58" s="261"/>
      <c r="BG58" s="261"/>
    </row>
    <row r="59" spans="3:59" ht="16.95" customHeight="1" thickBot="1" x14ac:dyDescent="0.35">
      <c r="C59" s="50" t="s">
        <v>339</v>
      </c>
      <c r="D59" s="50" t="s">
        <v>340</v>
      </c>
      <c r="E59" s="271">
        <v>375</v>
      </c>
      <c r="F59" s="272"/>
      <c r="G59" s="50" t="s">
        <v>339</v>
      </c>
      <c r="H59" s="51" t="s">
        <v>340</v>
      </c>
      <c r="I59" s="271">
        <v>315</v>
      </c>
      <c r="J59" s="272"/>
      <c r="K59" s="50" t="s">
        <v>339</v>
      </c>
      <c r="L59" s="50" t="s">
        <v>340</v>
      </c>
      <c r="M59" s="271">
        <v>420.30900000000003</v>
      </c>
      <c r="N59" s="272"/>
      <c r="O59" s="50" t="s">
        <v>339</v>
      </c>
      <c r="P59" s="50" t="s">
        <v>340</v>
      </c>
      <c r="Q59" s="271">
        <v>373.65899999999999</v>
      </c>
      <c r="R59" s="272"/>
      <c r="S59" s="50" t="s">
        <v>339</v>
      </c>
      <c r="T59" s="50" t="s">
        <v>340</v>
      </c>
      <c r="U59" s="271">
        <v>391.99900000000002</v>
      </c>
      <c r="V59" s="272"/>
      <c r="W59" s="40" t="s">
        <v>339</v>
      </c>
      <c r="X59" s="40" t="s">
        <v>340</v>
      </c>
      <c r="Y59" s="271">
        <v>416</v>
      </c>
      <c r="Z59" s="272"/>
      <c r="AA59" s="50" t="s">
        <v>339</v>
      </c>
      <c r="AB59" s="50" t="s">
        <v>340</v>
      </c>
      <c r="AC59" s="271">
        <v>399</v>
      </c>
      <c r="AD59" s="272"/>
      <c r="AE59" s="50" t="s">
        <v>339</v>
      </c>
      <c r="AF59" s="50" t="s">
        <v>340</v>
      </c>
      <c r="AG59" s="271">
        <v>358</v>
      </c>
      <c r="AH59" s="272"/>
      <c r="AI59" s="50" t="s">
        <v>339</v>
      </c>
      <c r="AJ59" s="50" t="s">
        <v>340</v>
      </c>
      <c r="AK59" s="271">
        <v>288.19200000000001</v>
      </c>
      <c r="AL59" s="272"/>
      <c r="AM59" s="50" t="s">
        <v>339</v>
      </c>
      <c r="AN59" s="50" t="s">
        <v>340</v>
      </c>
      <c r="AO59" s="271">
        <v>440.678</v>
      </c>
      <c r="AP59" s="274"/>
      <c r="AR59" s="261"/>
      <c r="AS59" s="261"/>
      <c r="AT59" s="261"/>
      <c r="AU59" s="261"/>
      <c r="AV59" s="261"/>
      <c r="AW59" s="261"/>
      <c r="AX59" s="261"/>
      <c r="AY59" s="261"/>
      <c r="AZ59" s="261"/>
      <c r="BA59" s="261"/>
      <c r="BB59" s="261"/>
      <c r="BC59" s="261"/>
      <c r="BD59" s="261"/>
      <c r="BE59" s="261"/>
      <c r="BF59" s="261"/>
      <c r="BG59" s="261"/>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61"/>
      <c r="AS60" s="261"/>
      <c r="AT60" s="261"/>
      <c r="AU60" s="261"/>
      <c r="AV60" s="261"/>
      <c r="AW60" s="261"/>
      <c r="AX60" s="261"/>
      <c r="AY60" s="261"/>
      <c r="AZ60" s="261"/>
      <c r="BA60" s="261"/>
      <c r="BB60" s="261"/>
      <c r="BC60" s="261"/>
      <c r="BD60" s="261"/>
      <c r="BE60" s="261"/>
      <c r="BF60" s="261"/>
      <c r="BG60" s="261"/>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61"/>
      <c r="AS61" s="261"/>
      <c r="AT61" s="261"/>
      <c r="AU61" s="261"/>
      <c r="AV61" s="261"/>
      <c r="AW61" s="261"/>
      <c r="AX61" s="261"/>
      <c r="AY61" s="261"/>
      <c r="AZ61" s="261"/>
      <c r="BA61" s="261"/>
      <c r="BB61" s="261"/>
      <c r="BC61" s="261"/>
      <c r="BD61" s="261"/>
      <c r="BE61" s="261"/>
      <c r="BF61" s="261"/>
      <c r="BG61" s="261"/>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62"/>
      <c r="AS62" s="262"/>
      <c r="AT62" s="262"/>
      <c r="AU62" s="262"/>
      <c r="AV62" s="262"/>
      <c r="AW62" s="262"/>
      <c r="AX62" s="262"/>
      <c r="AY62" s="262"/>
      <c r="AZ62" s="262"/>
      <c r="BA62" s="262"/>
      <c r="BB62" s="262"/>
      <c r="BC62" s="262"/>
      <c r="BD62" s="262"/>
      <c r="BE62" s="262"/>
      <c r="BF62" s="262"/>
      <c r="BG62" s="262"/>
    </row>
    <row r="63" spans="3:59" ht="16.95" customHeight="1" x14ac:dyDescent="0.3">
      <c r="AR63" s="273">
        <f>E67+I67+M67+Q67+U67+Y67+AC67+AG67+AK67+AO67</f>
        <v>3687.154</v>
      </c>
      <c r="AS63" s="273">
        <f>AR63</f>
        <v>3687.154</v>
      </c>
      <c r="AT63" s="260"/>
      <c r="AU63" s="260">
        <f>COUNTA(C64:AN64)</f>
        <v>10</v>
      </c>
      <c r="AV63" s="260"/>
      <c r="AW63" s="260">
        <f>AU63-AV63</f>
        <v>10</v>
      </c>
      <c r="AX63" s="260">
        <f t="shared" ref="AX63" si="6">AV63</f>
        <v>0</v>
      </c>
      <c r="AY63" s="260">
        <f>AU63</f>
        <v>10</v>
      </c>
      <c r="AZ63" s="260"/>
      <c r="BA63" s="260">
        <f>AY63-AZ63</f>
        <v>10</v>
      </c>
      <c r="BB63" s="260"/>
      <c r="BC63" s="260"/>
      <c r="BD63" s="260"/>
      <c r="BE63" s="260"/>
      <c r="BF63" s="260"/>
      <c r="BG63" s="260"/>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61"/>
      <c r="AS64" s="261"/>
      <c r="AT64" s="261"/>
      <c r="AU64" s="261"/>
      <c r="AV64" s="261"/>
      <c r="AW64" s="261"/>
      <c r="AX64" s="261"/>
      <c r="AY64" s="261"/>
      <c r="AZ64" s="261"/>
      <c r="BA64" s="261"/>
      <c r="BB64" s="261"/>
      <c r="BC64" s="261"/>
      <c r="BD64" s="261"/>
      <c r="BE64" s="261"/>
      <c r="BF64" s="261"/>
      <c r="BG64" s="261"/>
    </row>
    <row r="65" spans="3:59" ht="16.95" customHeight="1" x14ac:dyDescent="0.3">
      <c r="AR65" s="261"/>
      <c r="AS65" s="261"/>
      <c r="AT65" s="261"/>
      <c r="AU65" s="261"/>
      <c r="AV65" s="261"/>
      <c r="AW65" s="261"/>
      <c r="AX65" s="261"/>
      <c r="AY65" s="261"/>
      <c r="AZ65" s="261"/>
      <c r="BA65" s="261"/>
      <c r="BB65" s="261"/>
      <c r="BC65" s="261"/>
      <c r="BD65" s="261"/>
      <c r="BE65" s="261"/>
      <c r="BF65" s="261"/>
      <c r="BG65" s="261"/>
    </row>
    <row r="66" spans="3:59" ht="16.95" customHeight="1" thickBot="1" x14ac:dyDescent="0.35">
      <c r="AR66" s="261"/>
      <c r="AS66" s="261"/>
      <c r="AT66" s="261"/>
      <c r="AU66" s="261"/>
      <c r="AV66" s="261"/>
      <c r="AW66" s="261"/>
      <c r="AX66" s="261"/>
      <c r="AY66" s="261"/>
      <c r="AZ66" s="261"/>
      <c r="BA66" s="261"/>
      <c r="BB66" s="261"/>
      <c r="BC66" s="261"/>
      <c r="BD66" s="261"/>
      <c r="BE66" s="261"/>
      <c r="BF66" s="261"/>
      <c r="BG66" s="261"/>
    </row>
    <row r="67" spans="3:59" ht="16.95" customHeight="1" thickBot="1" x14ac:dyDescent="0.35">
      <c r="C67" s="50" t="s">
        <v>339</v>
      </c>
      <c r="D67" s="50" t="s">
        <v>340</v>
      </c>
      <c r="E67" s="271">
        <v>275.26</v>
      </c>
      <c r="F67" s="272"/>
      <c r="G67" s="50" t="s">
        <v>339</v>
      </c>
      <c r="H67" s="51" t="s">
        <v>340</v>
      </c>
      <c r="I67" s="271">
        <v>366.15699999999998</v>
      </c>
      <c r="J67" s="272"/>
      <c r="K67" s="50" t="s">
        <v>339</v>
      </c>
      <c r="L67" s="50" t="s">
        <v>340</v>
      </c>
      <c r="M67" s="271">
        <v>357</v>
      </c>
      <c r="N67" s="272"/>
      <c r="O67" s="50" t="s">
        <v>339</v>
      </c>
      <c r="P67" s="50" t="s">
        <v>340</v>
      </c>
      <c r="Q67" s="271">
        <v>380</v>
      </c>
      <c r="R67" s="272"/>
      <c r="S67" s="50" t="s">
        <v>339</v>
      </c>
      <c r="T67" s="50" t="s">
        <v>340</v>
      </c>
      <c r="U67" s="271">
        <v>413</v>
      </c>
      <c r="V67" s="272"/>
      <c r="W67" s="50" t="s">
        <v>339</v>
      </c>
      <c r="X67" s="50" t="s">
        <v>340</v>
      </c>
      <c r="Y67" s="271">
        <v>410.11200000000002</v>
      </c>
      <c r="Z67" s="272"/>
      <c r="AA67" s="50" t="s">
        <v>339</v>
      </c>
      <c r="AB67" s="50" t="s">
        <v>340</v>
      </c>
      <c r="AC67" s="271">
        <v>388.81299999999999</v>
      </c>
      <c r="AD67" s="272"/>
      <c r="AE67" s="50" t="s">
        <v>339</v>
      </c>
      <c r="AF67" s="50" t="s">
        <v>340</v>
      </c>
      <c r="AG67" s="271">
        <v>415.81200000000001</v>
      </c>
      <c r="AH67" s="272"/>
      <c r="AI67" s="50" t="s">
        <v>339</v>
      </c>
      <c r="AJ67" s="50" t="s">
        <v>340</v>
      </c>
      <c r="AK67" s="271">
        <v>178</v>
      </c>
      <c r="AL67" s="272"/>
      <c r="AM67" s="50" t="s">
        <v>339</v>
      </c>
      <c r="AN67" s="50" t="s">
        <v>340</v>
      </c>
      <c r="AO67" s="271">
        <v>503</v>
      </c>
      <c r="AP67" s="274"/>
      <c r="AR67" s="261"/>
      <c r="AS67" s="261"/>
      <c r="AT67" s="261"/>
      <c r="AU67" s="261"/>
      <c r="AV67" s="261"/>
      <c r="AW67" s="261"/>
      <c r="AX67" s="261"/>
      <c r="AY67" s="261"/>
      <c r="AZ67" s="261"/>
      <c r="BA67" s="261"/>
      <c r="BB67" s="261"/>
      <c r="BC67" s="261"/>
      <c r="BD67" s="261"/>
      <c r="BE67" s="261"/>
      <c r="BF67" s="261"/>
      <c r="BG67" s="261"/>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61"/>
      <c r="AS68" s="261"/>
      <c r="AT68" s="261"/>
      <c r="AU68" s="261"/>
      <c r="AV68" s="261"/>
      <c r="AW68" s="261"/>
      <c r="AX68" s="261"/>
      <c r="AY68" s="261"/>
      <c r="AZ68" s="261"/>
      <c r="BA68" s="261"/>
      <c r="BB68" s="261"/>
      <c r="BC68" s="261"/>
      <c r="BD68" s="261"/>
      <c r="BE68" s="261"/>
      <c r="BF68" s="261"/>
      <c r="BG68" s="261"/>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61"/>
      <c r="AS69" s="261"/>
      <c r="AT69" s="261"/>
      <c r="AU69" s="261"/>
      <c r="AV69" s="261"/>
      <c r="AW69" s="261"/>
      <c r="AX69" s="261"/>
      <c r="AY69" s="261"/>
      <c r="AZ69" s="261"/>
      <c r="BA69" s="261"/>
      <c r="BB69" s="261"/>
      <c r="BC69" s="261"/>
      <c r="BD69" s="261"/>
      <c r="BE69" s="261"/>
      <c r="BF69" s="261"/>
      <c r="BG69" s="261"/>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62"/>
      <c r="AS70" s="262"/>
      <c r="AT70" s="262"/>
      <c r="AU70" s="262"/>
      <c r="AV70" s="262"/>
      <c r="AW70" s="262"/>
      <c r="AX70" s="262"/>
      <c r="AY70" s="262"/>
      <c r="AZ70" s="262"/>
      <c r="BA70" s="262"/>
      <c r="BB70" s="262"/>
      <c r="BC70" s="262"/>
      <c r="BD70" s="262"/>
      <c r="BE70" s="262"/>
      <c r="BF70" s="262"/>
      <c r="BG70" s="262"/>
    </row>
    <row r="71" spans="3:59" ht="16.95" customHeight="1" x14ac:dyDescent="0.3">
      <c r="D71" s="56"/>
      <c r="E71" s="56"/>
      <c r="F71" s="56"/>
      <c r="G71" s="56"/>
      <c r="H71" s="56"/>
      <c r="I71" s="56"/>
      <c r="J71" s="56"/>
      <c r="K71" s="56"/>
      <c r="L71" s="56"/>
      <c r="M71" s="56"/>
      <c r="N71" s="56"/>
      <c r="O71" s="56"/>
      <c r="P71" s="56"/>
      <c r="Q71" s="56"/>
      <c r="R71" s="63"/>
      <c r="S71" s="63"/>
      <c r="T71" s="63"/>
      <c r="U71" s="63"/>
      <c r="V71" s="63"/>
      <c r="AR71" s="273">
        <f>E75+I75+M75+Q75+U75+Y75+AC75+AG75+AK75+AO75</f>
        <v>3979.3209999999999</v>
      </c>
      <c r="AS71" s="273">
        <f>AR71</f>
        <v>3979.3209999999999</v>
      </c>
      <c r="AT71" s="260"/>
      <c r="AU71" s="260">
        <f>COUNTA(C72:AN72)</f>
        <v>10</v>
      </c>
      <c r="AV71" s="260"/>
      <c r="AW71" s="260">
        <f>AU71-AV71</f>
        <v>10</v>
      </c>
      <c r="AX71" s="260">
        <f t="shared" ref="AX71" si="7">AV71</f>
        <v>0</v>
      </c>
      <c r="AY71" s="260">
        <f>AU71</f>
        <v>10</v>
      </c>
      <c r="AZ71" s="260"/>
      <c r="BA71" s="260">
        <f>AY71-AZ71</f>
        <v>10</v>
      </c>
      <c r="BB71" s="260"/>
      <c r="BC71" s="260"/>
      <c r="BD71" s="260"/>
      <c r="BE71" s="260"/>
      <c r="BF71" s="260"/>
      <c r="BG71" s="260"/>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61"/>
      <c r="AS72" s="261"/>
      <c r="AT72" s="261"/>
      <c r="AU72" s="261"/>
      <c r="AV72" s="261"/>
      <c r="AW72" s="261"/>
      <c r="AX72" s="261"/>
      <c r="AY72" s="261"/>
      <c r="AZ72" s="261"/>
      <c r="BA72" s="261"/>
      <c r="BB72" s="261"/>
      <c r="BC72" s="261"/>
      <c r="BD72" s="261"/>
      <c r="BE72" s="261"/>
      <c r="BF72" s="261"/>
      <c r="BG72" s="261"/>
    </row>
    <row r="73" spans="3:59" ht="16.95" customHeight="1" x14ac:dyDescent="0.3">
      <c r="AR73" s="261"/>
      <c r="AS73" s="261"/>
      <c r="AT73" s="261"/>
      <c r="AU73" s="261"/>
      <c r="AV73" s="261"/>
      <c r="AW73" s="261"/>
      <c r="AX73" s="261"/>
      <c r="AY73" s="261"/>
      <c r="AZ73" s="261"/>
      <c r="BA73" s="261"/>
      <c r="BB73" s="261"/>
      <c r="BC73" s="261"/>
      <c r="BD73" s="261"/>
      <c r="BE73" s="261"/>
      <c r="BF73" s="261"/>
      <c r="BG73" s="261"/>
    </row>
    <row r="74" spans="3:59" ht="16.95" customHeight="1" thickBot="1" x14ac:dyDescent="0.35">
      <c r="AR74" s="261"/>
      <c r="AS74" s="261"/>
      <c r="AT74" s="261"/>
      <c r="AU74" s="261"/>
      <c r="AV74" s="261"/>
      <c r="AW74" s="261"/>
      <c r="AX74" s="261"/>
      <c r="AY74" s="261"/>
      <c r="AZ74" s="261"/>
      <c r="BA74" s="261"/>
      <c r="BB74" s="261"/>
      <c r="BC74" s="261"/>
      <c r="BD74" s="261"/>
      <c r="BE74" s="261"/>
      <c r="BF74" s="261"/>
      <c r="BG74" s="261"/>
    </row>
    <row r="75" spans="3:59" ht="16.95" customHeight="1" thickBot="1" x14ac:dyDescent="0.35">
      <c r="C75" s="50" t="s">
        <v>339</v>
      </c>
      <c r="D75" s="50" t="s">
        <v>340</v>
      </c>
      <c r="E75" s="271">
        <v>338</v>
      </c>
      <c r="F75" s="272"/>
      <c r="G75" s="50" t="s">
        <v>339</v>
      </c>
      <c r="H75" s="51" t="s">
        <v>340</v>
      </c>
      <c r="I75" s="271">
        <v>501.32100000000003</v>
      </c>
      <c r="J75" s="272"/>
      <c r="K75" s="50" t="s">
        <v>339</v>
      </c>
      <c r="L75" s="50" t="s">
        <v>340</v>
      </c>
      <c r="M75" s="271">
        <v>343</v>
      </c>
      <c r="N75" s="272"/>
      <c r="O75" s="50" t="s">
        <v>339</v>
      </c>
      <c r="P75" s="50" t="s">
        <v>340</v>
      </c>
      <c r="Q75" s="271">
        <v>287</v>
      </c>
      <c r="R75" s="272"/>
      <c r="S75" s="50" t="s">
        <v>339</v>
      </c>
      <c r="T75" s="50" t="s">
        <v>340</v>
      </c>
      <c r="U75" s="271">
        <v>416</v>
      </c>
      <c r="V75" s="272"/>
      <c r="W75" s="50" t="s">
        <v>339</v>
      </c>
      <c r="X75" s="50" t="s">
        <v>340</v>
      </c>
      <c r="Y75" s="271">
        <v>418</v>
      </c>
      <c r="Z75" s="272"/>
      <c r="AA75" s="50" t="s">
        <v>339</v>
      </c>
      <c r="AB75" s="50" t="s">
        <v>340</v>
      </c>
      <c r="AC75" s="271">
        <v>418</v>
      </c>
      <c r="AD75" s="272"/>
      <c r="AE75" s="50" t="s">
        <v>339</v>
      </c>
      <c r="AF75" s="50" t="s">
        <v>340</v>
      </c>
      <c r="AG75" s="271">
        <v>417</v>
      </c>
      <c r="AH75" s="272"/>
      <c r="AI75" s="50" t="s">
        <v>339</v>
      </c>
      <c r="AJ75" s="50" t="s">
        <v>340</v>
      </c>
      <c r="AK75" s="271">
        <v>391</v>
      </c>
      <c r="AL75" s="272"/>
      <c r="AM75" s="50" t="s">
        <v>339</v>
      </c>
      <c r="AN75" s="50" t="s">
        <v>340</v>
      </c>
      <c r="AO75" s="271">
        <v>450</v>
      </c>
      <c r="AP75" s="274"/>
      <c r="AR75" s="261"/>
      <c r="AS75" s="261"/>
      <c r="AT75" s="261"/>
      <c r="AU75" s="261"/>
      <c r="AV75" s="261"/>
      <c r="AW75" s="261"/>
      <c r="AX75" s="261"/>
      <c r="AY75" s="261"/>
      <c r="AZ75" s="261"/>
      <c r="BA75" s="261"/>
      <c r="BB75" s="261"/>
      <c r="BC75" s="261"/>
      <c r="BD75" s="261"/>
      <c r="BE75" s="261"/>
      <c r="BF75" s="261"/>
      <c r="BG75" s="261"/>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61"/>
      <c r="AS76" s="261"/>
      <c r="AT76" s="261"/>
      <c r="AU76" s="261"/>
      <c r="AV76" s="261"/>
      <c r="AW76" s="261"/>
      <c r="AX76" s="261"/>
      <c r="AY76" s="261"/>
      <c r="AZ76" s="261"/>
      <c r="BA76" s="261"/>
      <c r="BB76" s="261"/>
      <c r="BC76" s="261"/>
      <c r="BD76" s="261"/>
      <c r="BE76" s="261"/>
      <c r="BF76" s="261"/>
      <c r="BG76" s="261"/>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61"/>
      <c r="AS77" s="261"/>
      <c r="AT77" s="261"/>
      <c r="AU77" s="261"/>
      <c r="AV77" s="261"/>
      <c r="AW77" s="261"/>
      <c r="AX77" s="261"/>
      <c r="AY77" s="261"/>
      <c r="AZ77" s="261"/>
      <c r="BA77" s="261"/>
      <c r="BB77" s="261"/>
      <c r="BC77" s="261"/>
      <c r="BD77" s="261"/>
      <c r="BE77" s="261"/>
      <c r="BF77" s="261"/>
      <c r="BG77" s="261"/>
    </row>
    <row r="78" spans="3:59" ht="16.95" customHeight="1" x14ac:dyDescent="0.3">
      <c r="AR78" s="262"/>
      <c r="AS78" s="262"/>
      <c r="AT78" s="262"/>
      <c r="AU78" s="262"/>
      <c r="AV78" s="262"/>
      <c r="AW78" s="262"/>
      <c r="AX78" s="262"/>
      <c r="AY78" s="262"/>
      <c r="AZ78" s="262"/>
      <c r="BA78" s="262"/>
      <c r="BB78" s="262"/>
      <c r="BC78" s="262"/>
      <c r="BD78" s="262"/>
      <c r="BE78" s="262"/>
      <c r="BF78" s="262"/>
      <c r="BG78" s="262"/>
    </row>
    <row r="79" spans="3:59" ht="16.95" customHeight="1" x14ac:dyDescent="0.3">
      <c r="C79" s="63"/>
      <c r="D79" s="63"/>
      <c r="E79" s="63"/>
      <c r="F79" s="56"/>
      <c r="G79" s="56"/>
      <c r="H79" s="56"/>
      <c r="I79" s="56"/>
      <c r="J79" s="56"/>
      <c r="K79" s="56"/>
      <c r="L79" s="56"/>
      <c r="M79" s="56"/>
      <c r="N79" s="56"/>
      <c r="O79" s="56"/>
      <c r="P79" s="56"/>
      <c r="Q79" s="56"/>
      <c r="R79" s="56"/>
      <c r="S79" s="56"/>
      <c r="T79" s="56"/>
      <c r="U79" s="56"/>
      <c r="AR79" s="273">
        <f>E83+I83+M83+Q83+U83+Y83+AC83+AG83+AK83+AO83</f>
        <v>3614.1469999999999</v>
      </c>
      <c r="AS79" s="273">
        <f>AR79</f>
        <v>3614.1469999999999</v>
      </c>
      <c r="AT79" s="260"/>
      <c r="AU79" s="260">
        <f>COUNTA(C80:AN80)</f>
        <v>10</v>
      </c>
      <c r="AV79" s="260"/>
      <c r="AW79" s="260">
        <f>AU79-AV79</f>
        <v>10</v>
      </c>
      <c r="AX79" s="260">
        <f t="shared" ref="AX79" si="8">AV79</f>
        <v>0</v>
      </c>
      <c r="AY79" s="260">
        <f>AU79</f>
        <v>10</v>
      </c>
      <c r="AZ79" s="260"/>
      <c r="BA79" s="260">
        <f>AY79-AZ79</f>
        <v>10</v>
      </c>
      <c r="BB79" s="260"/>
      <c r="BC79" s="260"/>
      <c r="BD79" s="260"/>
      <c r="BE79" s="260"/>
      <c r="BF79" s="260"/>
      <c r="BG79" s="260"/>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61"/>
      <c r="AS80" s="261"/>
      <c r="AT80" s="261"/>
      <c r="AU80" s="261"/>
      <c r="AV80" s="261"/>
      <c r="AW80" s="261"/>
      <c r="AX80" s="261"/>
      <c r="AY80" s="261"/>
      <c r="AZ80" s="261"/>
      <c r="BA80" s="261"/>
      <c r="BB80" s="261"/>
      <c r="BC80" s="261"/>
      <c r="BD80" s="261"/>
      <c r="BE80" s="261"/>
      <c r="BF80" s="261"/>
      <c r="BG80" s="261"/>
    </row>
    <row r="81" spans="3:59" ht="16.95" customHeight="1" x14ac:dyDescent="0.3">
      <c r="AR81" s="261"/>
      <c r="AS81" s="261"/>
      <c r="AT81" s="261"/>
      <c r="AU81" s="261"/>
      <c r="AV81" s="261"/>
      <c r="AW81" s="261"/>
      <c r="AX81" s="261"/>
      <c r="AY81" s="261"/>
      <c r="AZ81" s="261"/>
      <c r="BA81" s="261"/>
      <c r="BB81" s="261"/>
      <c r="BC81" s="261"/>
      <c r="BD81" s="261"/>
      <c r="BE81" s="261"/>
      <c r="BF81" s="261"/>
      <c r="BG81" s="261"/>
    </row>
    <row r="82" spans="3:59" ht="16.95" customHeight="1" thickBot="1" x14ac:dyDescent="0.35">
      <c r="AR82" s="261"/>
      <c r="AS82" s="261"/>
      <c r="AT82" s="261"/>
      <c r="AU82" s="261"/>
      <c r="AV82" s="261"/>
      <c r="AW82" s="261"/>
      <c r="AX82" s="261"/>
      <c r="AY82" s="261"/>
      <c r="AZ82" s="261"/>
      <c r="BA82" s="261"/>
      <c r="BB82" s="261"/>
      <c r="BC82" s="261"/>
      <c r="BD82" s="261"/>
      <c r="BE82" s="261"/>
      <c r="BF82" s="261"/>
      <c r="BG82" s="261"/>
    </row>
    <row r="83" spans="3:59" ht="16.95" customHeight="1" thickBot="1" x14ac:dyDescent="0.35">
      <c r="C83" s="50" t="s">
        <v>339</v>
      </c>
      <c r="D83" s="50" t="s">
        <v>340</v>
      </c>
      <c r="E83" s="271">
        <v>391.29599999999999</v>
      </c>
      <c r="F83" s="272"/>
      <c r="G83" s="50" t="s">
        <v>339</v>
      </c>
      <c r="H83" s="51" t="s">
        <v>340</v>
      </c>
      <c r="I83" s="271">
        <v>431.44600000000003</v>
      </c>
      <c r="J83" s="272"/>
      <c r="K83" s="50" t="s">
        <v>339</v>
      </c>
      <c r="L83" s="50" t="s">
        <v>340</v>
      </c>
      <c r="M83" s="271">
        <v>401.99900000000002</v>
      </c>
      <c r="N83" s="272"/>
      <c r="O83" s="50" t="s">
        <v>339</v>
      </c>
      <c r="P83" s="50" t="s">
        <v>340</v>
      </c>
      <c r="Q83" s="271">
        <v>386</v>
      </c>
      <c r="R83" s="272"/>
      <c r="S83" s="50" t="s">
        <v>339</v>
      </c>
      <c r="T83" s="50" t="s">
        <v>340</v>
      </c>
      <c r="U83" s="271">
        <v>374</v>
      </c>
      <c r="V83" s="272"/>
      <c r="W83" s="50" t="s">
        <v>339</v>
      </c>
      <c r="X83" s="50" t="s">
        <v>340</v>
      </c>
      <c r="Y83" s="271">
        <v>343</v>
      </c>
      <c r="Z83" s="272"/>
      <c r="AA83" s="50" t="s">
        <v>339</v>
      </c>
      <c r="AB83" s="50" t="s">
        <v>340</v>
      </c>
      <c r="AC83" s="271">
        <v>347</v>
      </c>
      <c r="AD83" s="272"/>
      <c r="AE83" s="50" t="s">
        <v>339</v>
      </c>
      <c r="AF83" s="50" t="s">
        <v>340</v>
      </c>
      <c r="AG83" s="271">
        <v>296</v>
      </c>
      <c r="AH83" s="272"/>
      <c r="AI83" s="50" t="s">
        <v>339</v>
      </c>
      <c r="AJ83" s="50" t="s">
        <v>340</v>
      </c>
      <c r="AK83" s="271">
        <v>362.80399999999997</v>
      </c>
      <c r="AL83" s="272"/>
      <c r="AM83" s="50" t="s">
        <v>339</v>
      </c>
      <c r="AN83" s="50" t="s">
        <v>340</v>
      </c>
      <c r="AO83" s="271">
        <v>280.60199999999998</v>
      </c>
      <c r="AP83" s="274"/>
      <c r="AR83" s="261"/>
      <c r="AS83" s="261"/>
      <c r="AT83" s="261"/>
      <c r="AU83" s="261"/>
      <c r="AV83" s="261"/>
      <c r="AW83" s="261"/>
      <c r="AX83" s="261"/>
      <c r="AY83" s="261"/>
      <c r="AZ83" s="261"/>
      <c r="BA83" s="261"/>
      <c r="BB83" s="261"/>
      <c r="BC83" s="261"/>
      <c r="BD83" s="261"/>
      <c r="BE83" s="261"/>
      <c r="BF83" s="261"/>
      <c r="BG83" s="261"/>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61"/>
      <c r="AS84" s="261"/>
      <c r="AT84" s="261"/>
      <c r="AU84" s="261"/>
      <c r="AV84" s="261"/>
      <c r="AW84" s="261"/>
      <c r="AX84" s="261"/>
      <c r="AY84" s="261"/>
      <c r="AZ84" s="261"/>
      <c r="BA84" s="261"/>
      <c r="BB84" s="261"/>
      <c r="BC84" s="261"/>
      <c r="BD84" s="261"/>
      <c r="BE84" s="261"/>
      <c r="BF84" s="261"/>
      <c r="BG84" s="261"/>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61"/>
      <c r="AS85" s="261"/>
      <c r="AT85" s="261"/>
      <c r="AU85" s="261"/>
      <c r="AV85" s="261"/>
      <c r="AW85" s="261"/>
      <c r="AX85" s="261"/>
      <c r="AY85" s="261"/>
      <c r="AZ85" s="261"/>
      <c r="BA85" s="261"/>
      <c r="BB85" s="261"/>
      <c r="BC85" s="261"/>
      <c r="BD85" s="261"/>
      <c r="BE85" s="261"/>
      <c r="BF85" s="261"/>
      <c r="BG85" s="261"/>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62"/>
      <c r="AS86" s="262"/>
      <c r="AT86" s="262"/>
      <c r="AU86" s="262"/>
      <c r="AV86" s="262"/>
      <c r="AW86" s="262"/>
      <c r="AX86" s="262"/>
      <c r="AY86" s="262"/>
      <c r="AZ86" s="262"/>
      <c r="BA86" s="262"/>
      <c r="BB86" s="262"/>
      <c r="BC86" s="262"/>
      <c r="BD86" s="262"/>
      <c r="BE86" s="262"/>
      <c r="BF86" s="262"/>
      <c r="BG86" s="262"/>
    </row>
    <row r="87" spans="3:59" ht="16.95" customHeight="1" x14ac:dyDescent="0.3">
      <c r="AR87" s="273">
        <f>E91+I91+M91+Q91+U91+Y91+AC91+AG91+AK91+AO91</f>
        <v>3730.0439999999999</v>
      </c>
      <c r="AS87" s="273">
        <f>AR87</f>
        <v>3730.0439999999999</v>
      </c>
      <c r="AT87" s="260"/>
      <c r="AU87" s="260">
        <f>COUNTA(C88:AN88)</f>
        <v>10</v>
      </c>
      <c r="AV87" s="260"/>
      <c r="AW87" s="260">
        <f>AU87-AV87</f>
        <v>10</v>
      </c>
      <c r="AX87" s="260">
        <f t="shared" ref="AX87" si="9">AV87</f>
        <v>0</v>
      </c>
      <c r="AY87" s="260">
        <f>AU87</f>
        <v>10</v>
      </c>
      <c r="AZ87" s="260"/>
      <c r="BA87" s="260">
        <f>AY87-AZ87</f>
        <v>10</v>
      </c>
      <c r="BB87" s="260"/>
      <c r="BC87" s="260"/>
      <c r="BD87" s="260"/>
      <c r="BE87" s="260"/>
      <c r="BF87" s="260"/>
      <c r="BG87" s="260"/>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61"/>
      <c r="AS88" s="261"/>
      <c r="AT88" s="261"/>
      <c r="AU88" s="261"/>
      <c r="AV88" s="261"/>
      <c r="AW88" s="261"/>
      <c r="AX88" s="261"/>
      <c r="AY88" s="261"/>
      <c r="AZ88" s="261"/>
      <c r="BA88" s="261"/>
      <c r="BB88" s="261"/>
      <c r="BC88" s="261"/>
      <c r="BD88" s="261"/>
      <c r="BE88" s="261"/>
      <c r="BF88" s="261"/>
      <c r="BG88" s="261"/>
    </row>
    <row r="89" spans="3:59" ht="16.95" customHeight="1" x14ac:dyDescent="0.3">
      <c r="AR89" s="261"/>
      <c r="AS89" s="261"/>
      <c r="AT89" s="261"/>
      <c r="AU89" s="261"/>
      <c r="AV89" s="261"/>
      <c r="AW89" s="261"/>
      <c r="AX89" s="261"/>
      <c r="AY89" s="261"/>
      <c r="AZ89" s="261"/>
      <c r="BA89" s="261"/>
      <c r="BB89" s="261"/>
      <c r="BC89" s="261"/>
      <c r="BD89" s="261"/>
      <c r="BE89" s="261"/>
      <c r="BF89" s="261"/>
      <c r="BG89" s="261"/>
    </row>
    <row r="90" spans="3:59" ht="16.95" customHeight="1" thickBot="1" x14ac:dyDescent="0.35">
      <c r="AR90" s="261"/>
      <c r="AS90" s="261"/>
      <c r="AT90" s="261"/>
      <c r="AU90" s="261"/>
      <c r="AV90" s="261"/>
      <c r="AW90" s="261"/>
      <c r="AX90" s="261"/>
      <c r="AY90" s="261"/>
      <c r="AZ90" s="261"/>
      <c r="BA90" s="261"/>
      <c r="BB90" s="261"/>
      <c r="BC90" s="261"/>
      <c r="BD90" s="261"/>
      <c r="BE90" s="261"/>
      <c r="BF90" s="261"/>
      <c r="BG90" s="261"/>
    </row>
    <row r="91" spans="3:59" ht="16.95" customHeight="1" thickBot="1" x14ac:dyDescent="0.35">
      <c r="C91" s="50" t="s">
        <v>339</v>
      </c>
      <c r="D91" s="50" t="s">
        <v>340</v>
      </c>
      <c r="E91" s="271">
        <v>424.99900000000002</v>
      </c>
      <c r="F91" s="272"/>
      <c r="G91" s="50" t="s">
        <v>339</v>
      </c>
      <c r="H91" s="51" t="s">
        <v>340</v>
      </c>
      <c r="I91" s="271">
        <v>392</v>
      </c>
      <c r="J91" s="272"/>
      <c r="K91" s="50" t="s">
        <v>339</v>
      </c>
      <c r="L91" s="50" t="s">
        <v>340</v>
      </c>
      <c r="M91" s="271">
        <v>321</v>
      </c>
      <c r="N91" s="272"/>
      <c r="O91" s="50" t="s">
        <v>339</v>
      </c>
      <c r="P91" s="50" t="s">
        <v>340</v>
      </c>
      <c r="Q91" s="271">
        <v>411</v>
      </c>
      <c r="R91" s="272"/>
      <c r="S91" s="50" t="s">
        <v>339</v>
      </c>
      <c r="T91" s="50" t="s">
        <v>340</v>
      </c>
      <c r="U91" s="271">
        <v>380</v>
      </c>
      <c r="V91" s="272"/>
      <c r="W91" s="50" t="s">
        <v>339</v>
      </c>
      <c r="X91" s="50" t="s">
        <v>340</v>
      </c>
      <c r="Y91" s="271">
        <v>455.95</v>
      </c>
      <c r="Z91" s="272"/>
      <c r="AA91" s="50" t="s">
        <v>339</v>
      </c>
      <c r="AB91" s="50" t="s">
        <v>340</v>
      </c>
      <c r="AC91" s="271">
        <v>242.096</v>
      </c>
      <c r="AD91" s="272"/>
      <c r="AE91" s="50" t="s">
        <v>339</v>
      </c>
      <c r="AF91" s="50" t="s">
        <v>340</v>
      </c>
      <c r="AG91" s="271">
        <v>322.99900000000002</v>
      </c>
      <c r="AH91" s="272"/>
      <c r="AI91" s="50" t="s">
        <v>339</v>
      </c>
      <c r="AJ91" s="50" t="s">
        <v>340</v>
      </c>
      <c r="AK91" s="271">
        <v>389</v>
      </c>
      <c r="AL91" s="272"/>
      <c r="AM91" s="50" t="s">
        <v>339</v>
      </c>
      <c r="AN91" s="50" t="s">
        <v>340</v>
      </c>
      <c r="AO91" s="271">
        <v>391</v>
      </c>
      <c r="AP91" s="274"/>
      <c r="AR91" s="261"/>
      <c r="AS91" s="261"/>
      <c r="AT91" s="261"/>
      <c r="AU91" s="261"/>
      <c r="AV91" s="261"/>
      <c r="AW91" s="261"/>
      <c r="AX91" s="261"/>
      <c r="AY91" s="261"/>
      <c r="AZ91" s="261"/>
      <c r="BA91" s="261"/>
      <c r="BB91" s="261"/>
      <c r="BC91" s="261"/>
      <c r="BD91" s="261"/>
      <c r="BE91" s="261"/>
      <c r="BF91" s="261"/>
      <c r="BG91" s="261"/>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61"/>
      <c r="AS92" s="261"/>
      <c r="AT92" s="261"/>
      <c r="AU92" s="261"/>
      <c r="AV92" s="261"/>
      <c r="AW92" s="261"/>
      <c r="AX92" s="261"/>
      <c r="AY92" s="261"/>
      <c r="AZ92" s="261"/>
      <c r="BA92" s="261"/>
      <c r="BB92" s="261"/>
      <c r="BC92" s="261"/>
      <c r="BD92" s="261"/>
      <c r="BE92" s="261"/>
      <c r="BF92" s="261"/>
      <c r="BG92" s="261"/>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61"/>
      <c r="AS93" s="261"/>
      <c r="AT93" s="261"/>
      <c r="AU93" s="261"/>
      <c r="AV93" s="261"/>
      <c r="AW93" s="261"/>
      <c r="AX93" s="261"/>
      <c r="AY93" s="261"/>
      <c r="AZ93" s="261"/>
      <c r="BA93" s="261"/>
      <c r="BB93" s="261"/>
      <c r="BC93" s="261"/>
      <c r="BD93" s="261"/>
      <c r="BE93" s="261"/>
      <c r="BF93" s="261"/>
      <c r="BG93" s="261"/>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62"/>
      <c r="AS94" s="262"/>
      <c r="AT94" s="262"/>
      <c r="AU94" s="262"/>
      <c r="AV94" s="262"/>
      <c r="AW94" s="262"/>
      <c r="AX94" s="262"/>
      <c r="AY94" s="262"/>
      <c r="AZ94" s="262"/>
      <c r="BA94" s="262"/>
      <c r="BB94" s="262"/>
      <c r="BC94" s="262"/>
      <c r="BD94" s="262"/>
      <c r="BE94" s="262"/>
      <c r="BF94" s="262"/>
      <c r="BG94" s="262"/>
    </row>
    <row r="95" spans="3:59" ht="16.95" customHeight="1" x14ac:dyDescent="0.3">
      <c r="D95" s="56"/>
      <c r="E95" s="56"/>
      <c r="F95" s="56"/>
      <c r="G95" s="56"/>
      <c r="H95" s="56"/>
      <c r="I95" s="56"/>
      <c r="J95" s="56"/>
      <c r="K95" s="56"/>
      <c r="L95" s="56"/>
      <c r="M95" s="56"/>
      <c r="N95" s="56"/>
      <c r="O95" s="56"/>
      <c r="P95" s="56"/>
      <c r="Q95" s="56"/>
      <c r="R95" s="56"/>
      <c r="S95" s="56"/>
      <c r="T95" s="56"/>
      <c r="U95" s="56"/>
      <c r="V95" s="56"/>
      <c r="AR95" s="273">
        <f>E99+I99+M99+Q99+U99+Y99+AC99+AG99+AK99+AO99</f>
        <v>3760.4880000000012</v>
      </c>
      <c r="AS95" s="273">
        <f>AR95</f>
        <v>3760.4880000000012</v>
      </c>
      <c r="AT95" s="260"/>
      <c r="AU95" s="260">
        <f>COUNTA(C96:AN96)</f>
        <v>10</v>
      </c>
      <c r="AV95" s="260">
        <v>2</v>
      </c>
      <c r="AW95" s="260">
        <f>AU95-AV95</f>
        <v>8</v>
      </c>
      <c r="AX95" s="260">
        <f t="shared" ref="AX95" si="10">AV95</f>
        <v>2</v>
      </c>
      <c r="AY95" s="260">
        <f>AU95</f>
        <v>10</v>
      </c>
      <c r="AZ95" s="260"/>
      <c r="BA95" s="260">
        <f>AY95-AZ95</f>
        <v>10</v>
      </c>
      <c r="BB95" s="260"/>
      <c r="BC95" s="260"/>
      <c r="BD95" s="260"/>
      <c r="BE95" s="260"/>
      <c r="BF95" s="260"/>
      <c r="BG95" s="260"/>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61"/>
      <c r="AS96" s="261"/>
      <c r="AT96" s="261"/>
      <c r="AU96" s="261"/>
      <c r="AV96" s="261"/>
      <c r="AW96" s="261"/>
      <c r="AX96" s="261"/>
      <c r="AY96" s="261"/>
      <c r="AZ96" s="261"/>
      <c r="BA96" s="261"/>
      <c r="BB96" s="261"/>
      <c r="BC96" s="261"/>
      <c r="BD96" s="261"/>
      <c r="BE96" s="261"/>
      <c r="BF96" s="261"/>
      <c r="BG96" s="261"/>
    </row>
    <row r="97" spans="3:59" ht="16.95" customHeight="1" x14ac:dyDescent="0.3">
      <c r="AR97" s="261"/>
      <c r="AS97" s="261"/>
      <c r="AT97" s="261"/>
      <c r="AU97" s="261"/>
      <c r="AV97" s="261"/>
      <c r="AW97" s="261"/>
      <c r="AX97" s="261"/>
      <c r="AY97" s="261"/>
      <c r="AZ97" s="261"/>
      <c r="BA97" s="261"/>
      <c r="BB97" s="261"/>
      <c r="BC97" s="261"/>
      <c r="BD97" s="261"/>
      <c r="BE97" s="261"/>
      <c r="BF97" s="261"/>
      <c r="BG97" s="261"/>
    </row>
    <row r="98" spans="3:59" ht="16.95" customHeight="1" thickBot="1" x14ac:dyDescent="0.35">
      <c r="AR98" s="261"/>
      <c r="AS98" s="261"/>
      <c r="AT98" s="261"/>
      <c r="AU98" s="261"/>
      <c r="AV98" s="261"/>
      <c r="AW98" s="261"/>
      <c r="AX98" s="261"/>
      <c r="AY98" s="261"/>
      <c r="AZ98" s="261"/>
      <c r="BA98" s="261"/>
      <c r="BB98" s="261"/>
      <c r="BC98" s="261"/>
      <c r="BD98" s="261"/>
      <c r="BE98" s="261"/>
      <c r="BF98" s="261"/>
      <c r="BG98" s="261"/>
    </row>
    <row r="99" spans="3:59" ht="16.95" customHeight="1" thickBot="1" x14ac:dyDescent="0.35">
      <c r="C99" s="50" t="s">
        <v>339</v>
      </c>
      <c r="D99" s="50" t="s">
        <v>340</v>
      </c>
      <c r="E99" s="271">
        <v>322</v>
      </c>
      <c r="F99" s="272"/>
      <c r="G99" s="50" t="s">
        <v>339</v>
      </c>
      <c r="H99" s="51" t="s">
        <v>340</v>
      </c>
      <c r="I99" s="271">
        <v>449</v>
      </c>
      <c r="J99" s="272"/>
      <c r="K99" s="40" t="s">
        <v>339</v>
      </c>
      <c r="L99" s="40" t="s">
        <v>340</v>
      </c>
      <c r="M99" s="271">
        <v>389</v>
      </c>
      <c r="N99" s="272"/>
      <c r="O99" s="40" t="s">
        <v>339</v>
      </c>
      <c r="P99" s="40" t="s">
        <v>340</v>
      </c>
      <c r="Q99" s="271">
        <v>412</v>
      </c>
      <c r="R99" s="272"/>
      <c r="S99" s="50" t="s">
        <v>339</v>
      </c>
      <c r="T99" s="50" t="s">
        <v>340</v>
      </c>
      <c r="U99" s="271">
        <v>402.26600000000002</v>
      </c>
      <c r="V99" s="272"/>
      <c r="W99" s="50" t="s">
        <v>339</v>
      </c>
      <c r="X99" s="50" t="s">
        <v>340</v>
      </c>
      <c r="Y99" s="271">
        <v>364.99900000000002</v>
      </c>
      <c r="Z99" s="272"/>
      <c r="AA99" s="50" t="s">
        <v>339</v>
      </c>
      <c r="AB99" s="50" t="s">
        <v>340</v>
      </c>
      <c r="AC99" s="271">
        <v>368.84500000000003</v>
      </c>
      <c r="AD99" s="272"/>
      <c r="AE99" s="50" t="s">
        <v>339</v>
      </c>
      <c r="AF99" s="50" t="s">
        <v>340</v>
      </c>
      <c r="AG99" s="271">
        <v>256.12799999999999</v>
      </c>
      <c r="AH99" s="272"/>
      <c r="AI99" s="50" t="s">
        <v>339</v>
      </c>
      <c r="AJ99" s="50" t="s">
        <v>340</v>
      </c>
      <c r="AK99" s="271">
        <v>393.99900000000002</v>
      </c>
      <c r="AL99" s="272"/>
      <c r="AM99" s="50" t="s">
        <v>339</v>
      </c>
      <c r="AN99" s="50" t="s">
        <v>340</v>
      </c>
      <c r="AO99" s="271">
        <v>402.25099999999998</v>
      </c>
      <c r="AP99" s="274"/>
      <c r="AR99" s="261"/>
      <c r="AS99" s="261"/>
      <c r="AT99" s="261"/>
      <c r="AU99" s="261"/>
      <c r="AV99" s="261"/>
      <c r="AW99" s="261"/>
      <c r="AX99" s="261"/>
      <c r="AY99" s="261"/>
      <c r="AZ99" s="261"/>
      <c r="BA99" s="261"/>
      <c r="BB99" s="261"/>
      <c r="BC99" s="261"/>
      <c r="BD99" s="261"/>
      <c r="BE99" s="261"/>
      <c r="BF99" s="261"/>
      <c r="BG99" s="261"/>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61"/>
      <c r="AS100" s="261"/>
      <c r="AT100" s="261"/>
      <c r="AU100" s="261"/>
      <c r="AV100" s="261"/>
      <c r="AW100" s="261"/>
      <c r="AX100" s="261"/>
      <c r="AY100" s="261"/>
      <c r="AZ100" s="261"/>
      <c r="BA100" s="261"/>
      <c r="BB100" s="261"/>
      <c r="BC100" s="261"/>
      <c r="BD100" s="261"/>
      <c r="BE100" s="261"/>
      <c r="BF100" s="261"/>
      <c r="BG100" s="261"/>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61"/>
      <c r="AS101" s="261"/>
      <c r="AT101" s="261"/>
      <c r="AU101" s="261"/>
      <c r="AV101" s="261"/>
      <c r="AW101" s="261"/>
      <c r="AX101" s="261"/>
      <c r="AY101" s="261"/>
      <c r="AZ101" s="261"/>
      <c r="BA101" s="261"/>
      <c r="BB101" s="261"/>
      <c r="BC101" s="261"/>
      <c r="BD101" s="261"/>
      <c r="BE101" s="261"/>
      <c r="BF101" s="261"/>
      <c r="BG101" s="261"/>
    </row>
    <row r="102" spans="3:59" ht="16.95" customHeight="1" x14ac:dyDescent="0.3">
      <c r="W102" s="64"/>
      <c r="X102" s="64" t="s">
        <v>372</v>
      </c>
      <c r="AE102" s="65" t="s">
        <v>373</v>
      </c>
      <c r="AG102" s="65"/>
      <c r="AR102" s="262"/>
      <c r="AS102" s="262"/>
      <c r="AT102" s="262"/>
      <c r="AU102" s="262"/>
      <c r="AV102" s="262"/>
      <c r="AW102" s="262"/>
      <c r="AX102" s="262"/>
      <c r="AY102" s="262"/>
      <c r="AZ102" s="262"/>
      <c r="BA102" s="262"/>
      <c r="BB102" s="262"/>
      <c r="BC102" s="262"/>
      <c r="BD102" s="262"/>
      <c r="BE102" s="262"/>
      <c r="BF102" s="262"/>
      <c r="BG102" s="262"/>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73">
        <f>E107+I107+M107+Q107+U107+Y107+AC107+AG107+AK107+AO107</f>
        <v>3841.2139999999999</v>
      </c>
      <c r="AS103" s="273">
        <f>AR103</f>
        <v>3841.2139999999999</v>
      </c>
      <c r="AT103" s="260"/>
      <c r="AU103" s="260">
        <f>COUNTA(C104:AN104)</f>
        <v>10</v>
      </c>
      <c r="AV103" s="260"/>
      <c r="AW103" s="260">
        <f>AU103-AV103</f>
        <v>10</v>
      </c>
      <c r="AX103" s="260">
        <f t="shared" ref="AX103" si="11">AV103</f>
        <v>0</v>
      </c>
      <c r="AY103" s="260">
        <f>AU103</f>
        <v>10</v>
      </c>
      <c r="AZ103" s="260"/>
      <c r="BA103" s="260">
        <f>AY103-AZ103</f>
        <v>10</v>
      </c>
      <c r="BB103" s="260"/>
      <c r="BC103" s="260"/>
      <c r="BD103" s="260"/>
      <c r="BE103" s="260"/>
      <c r="BF103" s="260"/>
      <c r="BG103" s="260"/>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61"/>
      <c r="AS104" s="261"/>
      <c r="AT104" s="261"/>
      <c r="AU104" s="261"/>
      <c r="AV104" s="261"/>
      <c r="AW104" s="261"/>
      <c r="AX104" s="261"/>
      <c r="AY104" s="261"/>
      <c r="AZ104" s="261"/>
      <c r="BA104" s="261"/>
      <c r="BB104" s="261"/>
      <c r="BC104" s="261"/>
      <c r="BD104" s="261"/>
      <c r="BE104" s="261"/>
      <c r="BF104" s="261"/>
      <c r="BG104" s="261"/>
    </row>
    <row r="105" spans="3:59" ht="16.95" customHeight="1" x14ac:dyDescent="0.3">
      <c r="AR105" s="261"/>
      <c r="AS105" s="261"/>
      <c r="AT105" s="261"/>
      <c r="AU105" s="261"/>
      <c r="AV105" s="261"/>
      <c r="AW105" s="261"/>
      <c r="AX105" s="261"/>
      <c r="AY105" s="261"/>
      <c r="AZ105" s="261"/>
      <c r="BA105" s="261"/>
      <c r="BB105" s="261"/>
      <c r="BC105" s="261"/>
      <c r="BD105" s="261"/>
      <c r="BE105" s="261"/>
      <c r="BF105" s="261"/>
      <c r="BG105" s="261"/>
    </row>
    <row r="106" spans="3:59" ht="16.95" customHeight="1" thickBot="1" x14ac:dyDescent="0.35">
      <c r="AR106" s="261"/>
      <c r="AS106" s="261"/>
      <c r="AT106" s="261"/>
      <c r="AU106" s="261"/>
      <c r="AV106" s="261"/>
      <c r="AW106" s="261"/>
      <c r="AX106" s="261"/>
      <c r="AY106" s="261"/>
      <c r="AZ106" s="261"/>
      <c r="BA106" s="261"/>
      <c r="BB106" s="261"/>
      <c r="BC106" s="261"/>
      <c r="BD106" s="261"/>
      <c r="BE106" s="261"/>
      <c r="BF106" s="261"/>
      <c r="BG106" s="261"/>
    </row>
    <row r="107" spans="3:59" ht="16.95" customHeight="1" thickBot="1" x14ac:dyDescent="0.35">
      <c r="C107" s="50" t="s">
        <v>339</v>
      </c>
      <c r="D107" s="50" t="s">
        <v>340</v>
      </c>
      <c r="E107" s="271">
        <v>253.999</v>
      </c>
      <c r="F107" s="272"/>
      <c r="G107" s="78" t="s">
        <v>339</v>
      </c>
      <c r="H107" s="79" t="s">
        <v>340</v>
      </c>
      <c r="I107" s="271">
        <v>394.21499999999997</v>
      </c>
      <c r="J107" s="272"/>
      <c r="K107" s="50" t="s">
        <v>339</v>
      </c>
      <c r="L107" s="50" t="s">
        <v>340</v>
      </c>
      <c r="M107" s="271">
        <v>398</v>
      </c>
      <c r="N107" s="272"/>
      <c r="O107" s="50" t="s">
        <v>339</v>
      </c>
      <c r="P107" s="50" t="s">
        <v>340</v>
      </c>
      <c r="Q107" s="271">
        <v>417</v>
      </c>
      <c r="R107" s="272"/>
      <c r="S107" s="50" t="s">
        <v>339</v>
      </c>
      <c r="T107" s="50" t="s">
        <v>340</v>
      </c>
      <c r="U107" s="271">
        <v>419</v>
      </c>
      <c r="V107" s="272"/>
      <c r="W107" s="50" t="s">
        <v>339</v>
      </c>
      <c r="X107" s="50" t="s">
        <v>340</v>
      </c>
      <c r="Y107" s="271">
        <v>422</v>
      </c>
      <c r="Z107" s="272"/>
      <c r="AA107" s="50" t="s">
        <v>339</v>
      </c>
      <c r="AB107" s="50" t="s">
        <v>340</v>
      </c>
      <c r="AC107" s="271">
        <v>395</v>
      </c>
      <c r="AD107" s="272"/>
      <c r="AE107" s="50" t="s">
        <v>339</v>
      </c>
      <c r="AF107" s="50" t="s">
        <v>340</v>
      </c>
      <c r="AG107" s="271">
        <v>359</v>
      </c>
      <c r="AH107" s="272"/>
      <c r="AI107" s="50" t="s">
        <v>339</v>
      </c>
      <c r="AJ107" s="50" t="s">
        <v>340</v>
      </c>
      <c r="AK107" s="271">
        <v>376</v>
      </c>
      <c r="AL107" s="272"/>
      <c r="AM107" s="50" t="s">
        <v>339</v>
      </c>
      <c r="AN107" s="50" t="s">
        <v>340</v>
      </c>
      <c r="AO107" s="271">
        <v>407</v>
      </c>
      <c r="AP107" s="274"/>
      <c r="AR107" s="261"/>
      <c r="AS107" s="261"/>
      <c r="AT107" s="261"/>
      <c r="AU107" s="261"/>
      <c r="AV107" s="261"/>
      <c r="AW107" s="261"/>
      <c r="AX107" s="261"/>
      <c r="AY107" s="261"/>
      <c r="AZ107" s="261"/>
      <c r="BA107" s="261"/>
      <c r="BB107" s="261"/>
      <c r="BC107" s="261"/>
      <c r="BD107" s="261"/>
      <c r="BE107" s="261"/>
      <c r="BF107" s="261"/>
      <c r="BG107" s="261"/>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61"/>
      <c r="AS108" s="261"/>
      <c r="AT108" s="261"/>
      <c r="AU108" s="261"/>
      <c r="AV108" s="261"/>
      <c r="AW108" s="261"/>
      <c r="AX108" s="261"/>
      <c r="AY108" s="261"/>
      <c r="AZ108" s="261"/>
      <c r="BA108" s="261"/>
      <c r="BB108" s="261"/>
      <c r="BC108" s="261"/>
      <c r="BD108" s="261"/>
      <c r="BE108" s="261"/>
      <c r="BF108" s="261"/>
      <c r="BG108" s="261"/>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61"/>
      <c r="AS109" s="261"/>
      <c r="AT109" s="261"/>
      <c r="AU109" s="261"/>
      <c r="AV109" s="261"/>
      <c r="AW109" s="261"/>
      <c r="AX109" s="261"/>
      <c r="AY109" s="261"/>
      <c r="AZ109" s="261"/>
      <c r="BA109" s="261"/>
      <c r="BB109" s="261"/>
      <c r="BC109" s="261"/>
      <c r="BD109" s="261"/>
      <c r="BE109" s="261"/>
      <c r="BF109" s="261"/>
      <c r="BG109" s="261"/>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62"/>
      <c r="AS110" s="262"/>
      <c r="AT110" s="262"/>
      <c r="AU110" s="262"/>
      <c r="AV110" s="262"/>
      <c r="AW110" s="262"/>
      <c r="AX110" s="262"/>
      <c r="AY110" s="262"/>
      <c r="AZ110" s="262"/>
      <c r="BA110" s="262"/>
      <c r="BB110" s="262"/>
      <c r="BC110" s="262"/>
      <c r="BD110" s="262"/>
      <c r="BE110" s="262"/>
      <c r="BF110" s="262"/>
      <c r="BG110" s="262"/>
    </row>
    <row r="111" spans="3:59" ht="16.95" customHeight="1" x14ac:dyDescent="0.3">
      <c r="AR111" s="273">
        <f>E115+I115+M115+Q115+U115+Y115+AC115+AG115+AK115+AO115</f>
        <v>3823.0569999999998</v>
      </c>
      <c r="AS111" s="273">
        <f>AR111</f>
        <v>3823.0569999999998</v>
      </c>
      <c r="AT111" s="260"/>
      <c r="AU111" s="260">
        <f>COUNTA(C112:AN112)</f>
        <v>10</v>
      </c>
      <c r="AV111" s="260"/>
      <c r="AW111" s="260">
        <f>AU111-AV111</f>
        <v>10</v>
      </c>
      <c r="AX111" s="260">
        <f t="shared" ref="AX111" si="12">AV111</f>
        <v>0</v>
      </c>
      <c r="AY111" s="260">
        <f>AU111</f>
        <v>10</v>
      </c>
      <c r="AZ111" s="260"/>
      <c r="BA111" s="260">
        <f>AY111-AZ111</f>
        <v>10</v>
      </c>
      <c r="BB111" s="260"/>
      <c r="BC111" s="260"/>
      <c r="BD111" s="260"/>
      <c r="BE111" s="260"/>
      <c r="BF111" s="260"/>
      <c r="BG111" s="260"/>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61"/>
      <c r="AS112" s="261"/>
      <c r="AT112" s="261"/>
      <c r="AU112" s="261"/>
      <c r="AV112" s="261"/>
      <c r="AW112" s="261"/>
      <c r="AX112" s="261"/>
      <c r="AY112" s="261"/>
      <c r="AZ112" s="261"/>
      <c r="BA112" s="261"/>
      <c r="BB112" s="261"/>
      <c r="BC112" s="261"/>
      <c r="BD112" s="261"/>
      <c r="BE112" s="261"/>
      <c r="BF112" s="261"/>
      <c r="BG112" s="261"/>
    </row>
    <row r="113" spans="3:59" ht="16.95" customHeight="1" x14ac:dyDescent="0.3">
      <c r="AR113" s="261"/>
      <c r="AS113" s="261"/>
      <c r="AT113" s="261"/>
      <c r="AU113" s="261"/>
      <c r="AV113" s="261"/>
      <c r="AW113" s="261"/>
      <c r="AX113" s="261"/>
      <c r="AY113" s="261"/>
      <c r="AZ113" s="261"/>
      <c r="BA113" s="261"/>
      <c r="BB113" s="261"/>
      <c r="BC113" s="261"/>
      <c r="BD113" s="261"/>
      <c r="BE113" s="261"/>
      <c r="BF113" s="261"/>
      <c r="BG113" s="261"/>
    </row>
    <row r="114" spans="3:59" ht="16.95" customHeight="1" thickBot="1" x14ac:dyDescent="0.35">
      <c r="AR114" s="261"/>
      <c r="AS114" s="261"/>
      <c r="AT114" s="261"/>
      <c r="AU114" s="261"/>
      <c r="AV114" s="261"/>
      <c r="AW114" s="261"/>
      <c r="AX114" s="261"/>
      <c r="AY114" s="261"/>
      <c r="AZ114" s="261"/>
      <c r="BA114" s="261"/>
      <c r="BB114" s="261"/>
      <c r="BC114" s="261"/>
      <c r="BD114" s="261"/>
      <c r="BE114" s="261"/>
      <c r="BF114" s="261"/>
      <c r="BG114" s="261"/>
    </row>
    <row r="115" spans="3:59" ht="16.95" customHeight="1" thickBot="1" x14ac:dyDescent="0.35">
      <c r="C115" s="50" t="s">
        <v>339</v>
      </c>
      <c r="D115" s="50" t="s">
        <v>340</v>
      </c>
      <c r="E115" s="271">
        <v>428</v>
      </c>
      <c r="F115" s="272"/>
      <c r="G115" s="50" t="s">
        <v>339</v>
      </c>
      <c r="H115" s="51" t="s">
        <v>340</v>
      </c>
      <c r="I115" s="271">
        <v>327.05700000000002</v>
      </c>
      <c r="J115" s="272"/>
      <c r="K115" s="50" t="s">
        <v>339</v>
      </c>
      <c r="L115" s="50" t="s">
        <v>340</v>
      </c>
      <c r="M115" s="271">
        <v>408</v>
      </c>
      <c r="N115" s="272"/>
      <c r="O115" s="50" t="s">
        <v>339</v>
      </c>
      <c r="P115" s="50" t="s">
        <v>340</v>
      </c>
      <c r="Q115" s="271">
        <v>413</v>
      </c>
      <c r="R115" s="272"/>
      <c r="S115" s="50" t="s">
        <v>339</v>
      </c>
      <c r="T115" s="50" t="s">
        <v>340</v>
      </c>
      <c r="U115" s="271">
        <v>327</v>
      </c>
      <c r="V115" s="272"/>
      <c r="W115" s="50" t="s">
        <v>339</v>
      </c>
      <c r="X115" s="50" t="s">
        <v>340</v>
      </c>
      <c r="Y115" s="271">
        <v>306</v>
      </c>
      <c r="Z115" s="272"/>
      <c r="AA115" s="50" t="s">
        <v>339</v>
      </c>
      <c r="AB115" s="50" t="s">
        <v>340</v>
      </c>
      <c r="AC115" s="271">
        <v>414</v>
      </c>
      <c r="AD115" s="272"/>
      <c r="AE115" s="50" t="s">
        <v>339</v>
      </c>
      <c r="AF115" s="50" t="s">
        <v>340</v>
      </c>
      <c r="AG115" s="271">
        <v>419</v>
      </c>
      <c r="AH115" s="272"/>
      <c r="AI115" s="50" t="s">
        <v>339</v>
      </c>
      <c r="AJ115" s="50" t="s">
        <v>340</v>
      </c>
      <c r="AK115" s="271">
        <v>398</v>
      </c>
      <c r="AL115" s="272"/>
      <c r="AM115" s="50" t="s">
        <v>339</v>
      </c>
      <c r="AN115" s="50" t="s">
        <v>340</v>
      </c>
      <c r="AO115" s="271">
        <v>383</v>
      </c>
      <c r="AP115" s="274"/>
      <c r="AR115" s="261"/>
      <c r="AS115" s="261"/>
      <c r="AT115" s="261"/>
      <c r="AU115" s="261"/>
      <c r="AV115" s="261"/>
      <c r="AW115" s="261"/>
      <c r="AX115" s="261"/>
      <c r="AY115" s="261"/>
      <c r="AZ115" s="261"/>
      <c r="BA115" s="261"/>
      <c r="BB115" s="261"/>
      <c r="BC115" s="261"/>
      <c r="BD115" s="261"/>
      <c r="BE115" s="261"/>
      <c r="BF115" s="261"/>
      <c r="BG115" s="261"/>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61"/>
      <c r="AS116" s="261"/>
      <c r="AT116" s="261"/>
      <c r="AU116" s="261"/>
      <c r="AV116" s="261"/>
      <c r="AW116" s="261"/>
      <c r="AX116" s="261"/>
      <c r="AY116" s="261"/>
      <c r="AZ116" s="261"/>
      <c r="BA116" s="261"/>
      <c r="BB116" s="261"/>
      <c r="BC116" s="261"/>
      <c r="BD116" s="261"/>
      <c r="BE116" s="261"/>
      <c r="BF116" s="261"/>
      <c r="BG116" s="261"/>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61"/>
      <c r="AS117" s="261"/>
      <c r="AT117" s="261"/>
      <c r="AU117" s="261"/>
      <c r="AV117" s="261"/>
      <c r="AW117" s="261"/>
      <c r="AX117" s="261"/>
      <c r="AY117" s="261"/>
      <c r="AZ117" s="261"/>
      <c r="BA117" s="261"/>
      <c r="BB117" s="261"/>
      <c r="BC117" s="261"/>
      <c r="BD117" s="261"/>
      <c r="BE117" s="261"/>
      <c r="BF117" s="261"/>
      <c r="BG117" s="261"/>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62"/>
      <c r="AS118" s="262"/>
      <c r="AT118" s="262"/>
      <c r="AU118" s="262"/>
      <c r="AV118" s="262"/>
      <c r="AW118" s="262"/>
      <c r="AX118" s="262"/>
      <c r="AY118" s="262"/>
      <c r="AZ118" s="262"/>
      <c r="BA118" s="262"/>
      <c r="BB118" s="262"/>
      <c r="BC118" s="262"/>
      <c r="BD118" s="262"/>
      <c r="BE118" s="262"/>
      <c r="BF118" s="262"/>
      <c r="BG118" s="262"/>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73">
        <f>E123+I123+M123+Q123+U123+Y123+AC123+AG123+AK123+AO123</f>
        <v>4062.16</v>
      </c>
      <c r="AS119" s="273">
        <f>AR119</f>
        <v>4062.16</v>
      </c>
      <c r="AT119" s="260"/>
      <c r="AU119" s="260">
        <f>COUNTA(C120:AN120)</f>
        <v>10</v>
      </c>
      <c r="AV119" s="260"/>
      <c r="AW119" s="260">
        <f>AU119-AV119</f>
        <v>10</v>
      </c>
      <c r="AX119" s="260">
        <f t="shared" ref="AX119" si="13">AV119</f>
        <v>0</v>
      </c>
      <c r="AY119" s="260">
        <f>AU119</f>
        <v>10</v>
      </c>
      <c r="AZ119" s="260"/>
      <c r="BA119" s="260">
        <f>AY119-AZ119</f>
        <v>10</v>
      </c>
      <c r="BB119" s="260"/>
      <c r="BC119" s="260"/>
      <c r="BD119" s="260"/>
      <c r="BE119" s="260"/>
      <c r="BF119" s="260"/>
      <c r="BG119" s="260"/>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61"/>
      <c r="AS120" s="261"/>
      <c r="AT120" s="261"/>
      <c r="AU120" s="261"/>
      <c r="AV120" s="261"/>
      <c r="AW120" s="261"/>
      <c r="AX120" s="261"/>
      <c r="AY120" s="261"/>
      <c r="AZ120" s="261"/>
      <c r="BA120" s="261"/>
      <c r="BB120" s="261"/>
      <c r="BC120" s="261"/>
      <c r="BD120" s="261"/>
      <c r="BE120" s="261"/>
      <c r="BF120" s="261"/>
      <c r="BG120" s="261"/>
    </row>
    <row r="121" spans="3:59" ht="16.95" customHeight="1" x14ac:dyDescent="0.3">
      <c r="AR121" s="261"/>
      <c r="AS121" s="261"/>
      <c r="AT121" s="261"/>
      <c r="AU121" s="261"/>
      <c r="AV121" s="261"/>
      <c r="AW121" s="261"/>
      <c r="AX121" s="261"/>
      <c r="AY121" s="261"/>
      <c r="AZ121" s="261"/>
      <c r="BA121" s="261"/>
      <c r="BB121" s="261"/>
      <c r="BC121" s="261"/>
      <c r="BD121" s="261"/>
      <c r="BE121" s="261"/>
      <c r="BF121" s="261"/>
      <c r="BG121" s="261"/>
    </row>
    <row r="122" spans="3:59" ht="16.95" customHeight="1" thickBot="1" x14ac:dyDescent="0.35">
      <c r="AR122" s="261"/>
      <c r="AS122" s="261"/>
      <c r="AT122" s="261"/>
      <c r="AU122" s="261"/>
      <c r="AV122" s="261"/>
      <c r="AW122" s="261"/>
      <c r="AX122" s="261"/>
      <c r="AY122" s="261"/>
      <c r="AZ122" s="261"/>
      <c r="BA122" s="261"/>
      <c r="BB122" s="261"/>
      <c r="BC122" s="261"/>
      <c r="BD122" s="261"/>
      <c r="BE122" s="261"/>
      <c r="BF122" s="261"/>
      <c r="BG122" s="261"/>
    </row>
    <row r="123" spans="3:59" ht="16.95" customHeight="1" thickBot="1" x14ac:dyDescent="0.35">
      <c r="C123" s="50" t="s">
        <v>339</v>
      </c>
      <c r="D123" s="50" t="s">
        <v>340</v>
      </c>
      <c r="E123" s="271">
        <v>432</v>
      </c>
      <c r="F123" s="272"/>
      <c r="G123" s="50" t="s">
        <v>339</v>
      </c>
      <c r="H123" s="51" t="s">
        <v>340</v>
      </c>
      <c r="I123" s="271">
        <v>394</v>
      </c>
      <c r="J123" s="272"/>
      <c r="K123" s="50" t="s">
        <v>339</v>
      </c>
      <c r="L123" s="50" t="s">
        <v>340</v>
      </c>
      <c r="M123" s="271">
        <v>433</v>
      </c>
      <c r="N123" s="272"/>
      <c r="O123" s="50" t="s">
        <v>339</v>
      </c>
      <c r="P123" s="50" t="s">
        <v>340</v>
      </c>
      <c r="Q123" s="271">
        <v>393.54399999999998</v>
      </c>
      <c r="R123" s="272"/>
      <c r="S123" s="50" t="s">
        <v>339</v>
      </c>
      <c r="T123" s="50" t="s">
        <v>340</v>
      </c>
      <c r="U123" s="271">
        <v>404.99900000000002</v>
      </c>
      <c r="V123" s="272"/>
      <c r="W123" s="50" t="s">
        <v>339</v>
      </c>
      <c r="X123" s="50" t="s">
        <v>340</v>
      </c>
      <c r="Y123" s="271">
        <v>401</v>
      </c>
      <c r="Z123" s="272"/>
      <c r="AA123" s="50" t="s">
        <v>339</v>
      </c>
      <c r="AB123" s="50" t="s">
        <v>340</v>
      </c>
      <c r="AC123" s="271">
        <v>334</v>
      </c>
      <c r="AD123" s="272"/>
      <c r="AE123" s="50" t="s">
        <v>339</v>
      </c>
      <c r="AF123" s="50" t="s">
        <v>340</v>
      </c>
      <c r="AG123" s="271">
        <v>452.61700000000002</v>
      </c>
      <c r="AH123" s="272"/>
      <c r="AI123" s="50" t="s">
        <v>339</v>
      </c>
      <c r="AJ123" s="50" t="s">
        <v>340</v>
      </c>
      <c r="AK123" s="271">
        <v>425</v>
      </c>
      <c r="AL123" s="272"/>
      <c r="AM123" s="50" t="s">
        <v>339</v>
      </c>
      <c r="AN123" s="50" t="s">
        <v>340</v>
      </c>
      <c r="AO123" s="271">
        <v>392</v>
      </c>
      <c r="AP123" s="274"/>
      <c r="AR123" s="261"/>
      <c r="AS123" s="261"/>
      <c r="AT123" s="261"/>
      <c r="AU123" s="261"/>
      <c r="AV123" s="261"/>
      <c r="AW123" s="261"/>
      <c r="AX123" s="261"/>
      <c r="AY123" s="261"/>
      <c r="AZ123" s="261"/>
      <c r="BA123" s="261"/>
      <c r="BB123" s="261"/>
      <c r="BC123" s="261"/>
      <c r="BD123" s="261"/>
      <c r="BE123" s="261"/>
      <c r="BF123" s="261"/>
      <c r="BG123" s="261"/>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61"/>
      <c r="AS124" s="261"/>
      <c r="AT124" s="261"/>
      <c r="AU124" s="261"/>
      <c r="AV124" s="261"/>
      <c r="AW124" s="261"/>
      <c r="AX124" s="261"/>
      <c r="AY124" s="261"/>
      <c r="AZ124" s="261"/>
      <c r="BA124" s="261"/>
      <c r="BB124" s="261"/>
      <c r="BC124" s="261"/>
      <c r="BD124" s="261"/>
      <c r="BE124" s="261"/>
      <c r="BF124" s="261"/>
      <c r="BG124" s="261"/>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61"/>
      <c r="AS125" s="261"/>
      <c r="AT125" s="261"/>
      <c r="AU125" s="261"/>
      <c r="AV125" s="261"/>
      <c r="AW125" s="261"/>
      <c r="AX125" s="261"/>
      <c r="AY125" s="261"/>
      <c r="AZ125" s="261"/>
      <c r="BA125" s="261"/>
      <c r="BB125" s="261"/>
      <c r="BC125" s="261"/>
      <c r="BD125" s="261"/>
      <c r="BE125" s="261"/>
      <c r="BF125" s="261"/>
      <c r="BG125" s="261"/>
    </row>
    <row r="126" spans="3:59" ht="16.95" customHeight="1" x14ac:dyDescent="0.3">
      <c r="AR126" s="262"/>
      <c r="AS126" s="262"/>
      <c r="AT126" s="262"/>
      <c r="AU126" s="262"/>
      <c r="AV126" s="262"/>
      <c r="AW126" s="262"/>
      <c r="AX126" s="262"/>
      <c r="AY126" s="262"/>
      <c r="AZ126" s="262"/>
      <c r="BA126" s="262"/>
      <c r="BB126" s="262"/>
      <c r="BC126" s="262"/>
      <c r="BD126" s="262"/>
      <c r="BE126" s="262"/>
      <c r="BF126" s="262"/>
      <c r="BG126" s="262"/>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73">
        <f>E131+I131+M131+Q131+U131+Y131+AC131+AG131+AK131+AO131</f>
        <v>3755.1670000000004</v>
      </c>
      <c r="AS127" s="273">
        <f>AR127</f>
        <v>3755.1670000000004</v>
      </c>
      <c r="AT127" s="260"/>
      <c r="AU127" s="260">
        <f>COUNTA(C128:AN128)</f>
        <v>10</v>
      </c>
      <c r="AV127" s="260"/>
      <c r="AW127" s="260">
        <f>AU127-AV127</f>
        <v>10</v>
      </c>
      <c r="AX127" s="260">
        <f t="shared" ref="AX127" si="14">AV127</f>
        <v>0</v>
      </c>
      <c r="AY127" s="260">
        <f>AU127</f>
        <v>10</v>
      </c>
      <c r="AZ127" s="260"/>
      <c r="BA127" s="260">
        <f>AY127-AZ127</f>
        <v>10</v>
      </c>
      <c r="BB127" s="260"/>
      <c r="BC127" s="260"/>
      <c r="BD127" s="260"/>
      <c r="BE127" s="260"/>
      <c r="BF127" s="260"/>
      <c r="BG127" s="260"/>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61"/>
      <c r="AS128" s="261"/>
      <c r="AT128" s="261"/>
      <c r="AU128" s="261"/>
      <c r="AV128" s="261"/>
      <c r="AW128" s="261"/>
      <c r="AX128" s="261"/>
      <c r="AY128" s="261"/>
      <c r="AZ128" s="261"/>
      <c r="BA128" s="261"/>
      <c r="BB128" s="261"/>
      <c r="BC128" s="261"/>
      <c r="BD128" s="261"/>
      <c r="BE128" s="261"/>
      <c r="BF128" s="261"/>
      <c r="BG128" s="261"/>
    </row>
    <row r="129" spans="3:59" ht="16.95" customHeight="1" x14ac:dyDescent="0.3">
      <c r="AR129" s="261"/>
      <c r="AS129" s="261"/>
      <c r="AT129" s="261"/>
      <c r="AU129" s="261"/>
      <c r="AV129" s="261"/>
      <c r="AW129" s="261"/>
      <c r="AX129" s="261"/>
      <c r="AY129" s="261"/>
      <c r="AZ129" s="261"/>
      <c r="BA129" s="261"/>
      <c r="BB129" s="261"/>
      <c r="BC129" s="261"/>
      <c r="BD129" s="261"/>
      <c r="BE129" s="261"/>
      <c r="BF129" s="261"/>
      <c r="BG129" s="261"/>
    </row>
    <row r="130" spans="3:59" ht="16.95" customHeight="1" thickBot="1" x14ac:dyDescent="0.35">
      <c r="AR130" s="261"/>
      <c r="AS130" s="261"/>
      <c r="AT130" s="261"/>
      <c r="AU130" s="261"/>
      <c r="AV130" s="261"/>
      <c r="AW130" s="261"/>
      <c r="AX130" s="261"/>
      <c r="AY130" s="261"/>
      <c r="AZ130" s="261"/>
      <c r="BA130" s="261"/>
      <c r="BB130" s="261"/>
      <c r="BC130" s="261"/>
      <c r="BD130" s="261"/>
      <c r="BE130" s="261"/>
      <c r="BF130" s="261"/>
      <c r="BG130" s="261"/>
    </row>
    <row r="131" spans="3:59" ht="16.95" customHeight="1" thickBot="1" x14ac:dyDescent="0.35">
      <c r="C131" s="50" t="s">
        <v>339</v>
      </c>
      <c r="D131" s="50" t="s">
        <v>340</v>
      </c>
      <c r="E131" s="271">
        <v>386</v>
      </c>
      <c r="F131" s="272"/>
      <c r="G131" s="50" t="s">
        <v>339</v>
      </c>
      <c r="H131" s="51" t="s">
        <v>340</v>
      </c>
      <c r="I131" s="271">
        <v>346</v>
      </c>
      <c r="J131" s="272"/>
      <c r="K131" s="50" t="s">
        <v>339</v>
      </c>
      <c r="L131" s="50" t="s">
        <v>340</v>
      </c>
      <c r="M131" s="271">
        <v>282</v>
      </c>
      <c r="N131" s="272"/>
      <c r="O131" s="50" t="s">
        <v>339</v>
      </c>
      <c r="P131" s="50" t="s">
        <v>340</v>
      </c>
      <c r="Q131" s="271">
        <v>418.23599999999999</v>
      </c>
      <c r="R131" s="272"/>
      <c r="S131" s="50" t="s">
        <v>339</v>
      </c>
      <c r="T131" s="50" t="s">
        <v>340</v>
      </c>
      <c r="U131" s="271">
        <v>228.74</v>
      </c>
      <c r="V131" s="272"/>
      <c r="W131" s="50" t="s">
        <v>339</v>
      </c>
      <c r="X131" s="50" t="s">
        <v>340</v>
      </c>
      <c r="Y131" s="271">
        <v>424.99900000000002</v>
      </c>
      <c r="Z131" s="272"/>
      <c r="AA131" s="50" t="s">
        <v>339</v>
      </c>
      <c r="AB131" s="50" t="s">
        <v>340</v>
      </c>
      <c r="AC131" s="271">
        <v>323.68599999999998</v>
      </c>
      <c r="AD131" s="272"/>
      <c r="AE131" s="50" t="s">
        <v>339</v>
      </c>
      <c r="AF131" s="50" t="s">
        <v>340</v>
      </c>
      <c r="AG131" s="271">
        <v>419.50700000000001</v>
      </c>
      <c r="AH131" s="272"/>
      <c r="AI131" s="50" t="s">
        <v>339</v>
      </c>
      <c r="AJ131" s="50" t="s">
        <v>340</v>
      </c>
      <c r="AK131" s="271">
        <v>442</v>
      </c>
      <c r="AL131" s="272"/>
      <c r="AM131" s="50" t="s">
        <v>339</v>
      </c>
      <c r="AN131" s="50" t="s">
        <v>340</v>
      </c>
      <c r="AO131" s="271">
        <v>483.99900000000002</v>
      </c>
      <c r="AP131" s="274"/>
      <c r="AR131" s="261"/>
      <c r="AS131" s="261"/>
      <c r="AT131" s="261"/>
      <c r="AU131" s="261"/>
      <c r="AV131" s="261"/>
      <c r="AW131" s="261"/>
      <c r="AX131" s="261"/>
      <c r="AY131" s="261"/>
      <c r="AZ131" s="261"/>
      <c r="BA131" s="261"/>
      <c r="BB131" s="261"/>
      <c r="BC131" s="261"/>
      <c r="BD131" s="261"/>
      <c r="BE131" s="261"/>
      <c r="BF131" s="261"/>
      <c r="BG131" s="261"/>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61"/>
      <c r="AS132" s="261"/>
      <c r="AT132" s="261"/>
      <c r="AU132" s="261"/>
      <c r="AV132" s="261"/>
      <c r="AW132" s="261"/>
      <c r="AX132" s="261"/>
      <c r="AY132" s="261"/>
      <c r="AZ132" s="261"/>
      <c r="BA132" s="261"/>
      <c r="BB132" s="261"/>
      <c r="BC132" s="261"/>
      <c r="BD132" s="261"/>
      <c r="BE132" s="261"/>
      <c r="BF132" s="261"/>
      <c r="BG132" s="261"/>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61"/>
      <c r="AS133" s="261"/>
      <c r="AT133" s="261"/>
      <c r="AU133" s="261"/>
      <c r="AV133" s="261"/>
      <c r="AW133" s="261"/>
      <c r="AX133" s="261"/>
      <c r="AY133" s="261"/>
      <c r="AZ133" s="261"/>
      <c r="BA133" s="261"/>
      <c r="BB133" s="261"/>
      <c r="BC133" s="261"/>
      <c r="BD133" s="261"/>
      <c r="BE133" s="261"/>
      <c r="BF133" s="261"/>
      <c r="BG133" s="261"/>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62"/>
      <c r="AS134" s="262"/>
      <c r="AT134" s="262"/>
      <c r="AU134" s="262"/>
      <c r="AV134" s="262"/>
      <c r="AW134" s="262"/>
      <c r="AX134" s="262"/>
      <c r="AY134" s="262"/>
      <c r="AZ134" s="262"/>
      <c r="BA134" s="262"/>
      <c r="BB134" s="262"/>
      <c r="BC134" s="262"/>
      <c r="BD134" s="262"/>
      <c r="BE134" s="262"/>
      <c r="BF134" s="262"/>
      <c r="BG134" s="262"/>
    </row>
    <row r="135" spans="3:59" ht="16.95" customHeight="1" x14ac:dyDescent="0.3">
      <c r="AR135" s="273">
        <f>E139+I139+M139+Q139+U139+Y139+AC139+AG139+AK139+AO139</f>
        <v>3576.1530000000002</v>
      </c>
      <c r="AS135" s="273">
        <f>AR135</f>
        <v>3576.1530000000002</v>
      </c>
      <c r="AT135" s="260"/>
      <c r="AU135" s="260">
        <f>COUNTA(C136:AN136)</f>
        <v>10</v>
      </c>
      <c r="AV135" s="260">
        <v>2</v>
      </c>
      <c r="AW135" s="260">
        <f>AU135-AV135</f>
        <v>8</v>
      </c>
      <c r="AX135" s="260">
        <f t="shared" ref="AX135" si="15">AV135</f>
        <v>2</v>
      </c>
      <c r="AY135" s="260">
        <f>AU135</f>
        <v>10</v>
      </c>
      <c r="AZ135" s="260">
        <v>1</v>
      </c>
      <c r="BA135" s="260">
        <f>AY135-AZ135</f>
        <v>9</v>
      </c>
      <c r="BB135" s="260"/>
      <c r="BC135" s="260"/>
      <c r="BD135" s="260"/>
      <c r="BE135" s="260"/>
      <c r="BF135" s="260"/>
      <c r="BG135" s="260"/>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61"/>
      <c r="AS136" s="261"/>
      <c r="AT136" s="261"/>
      <c r="AU136" s="261"/>
      <c r="AV136" s="261"/>
      <c r="AW136" s="261"/>
      <c r="AX136" s="261"/>
      <c r="AY136" s="261"/>
      <c r="AZ136" s="261"/>
      <c r="BA136" s="261"/>
      <c r="BB136" s="261"/>
      <c r="BC136" s="261"/>
      <c r="BD136" s="261"/>
      <c r="BE136" s="261"/>
      <c r="BF136" s="261"/>
      <c r="BG136" s="261"/>
    </row>
    <row r="137" spans="3:59" ht="16.95" customHeight="1" x14ac:dyDescent="0.3">
      <c r="AR137" s="261"/>
      <c r="AS137" s="261"/>
      <c r="AT137" s="261"/>
      <c r="AU137" s="261"/>
      <c r="AV137" s="261"/>
      <c r="AW137" s="261"/>
      <c r="AX137" s="261"/>
      <c r="AY137" s="261"/>
      <c r="AZ137" s="261"/>
      <c r="BA137" s="261"/>
      <c r="BB137" s="261"/>
      <c r="BC137" s="261"/>
      <c r="BD137" s="261"/>
      <c r="BE137" s="261"/>
      <c r="BF137" s="261"/>
      <c r="BG137" s="261"/>
    </row>
    <row r="138" spans="3:59" ht="16.95" customHeight="1" thickBot="1" x14ac:dyDescent="0.35">
      <c r="AR138" s="261"/>
      <c r="AS138" s="261"/>
      <c r="AT138" s="261"/>
      <c r="AU138" s="261"/>
      <c r="AV138" s="261"/>
      <c r="AW138" s="261"/>
      <c r="AX138" s="261"/>
      <c r="AY138" s="261"/>
      <c r="AZ138" s="261"/>
      <c r="BA138" s="261"/>
      <c r="BB138" s="261"/>
      <c r="BC138" s="261"/>
      <c r="BD138" s="261"/>
      <c r="BE138" s="261"/>
      <c r="BF138" s="261"/>
      <c r="BG138" s="261"/>
    </row>
    <row r="139" spans="3:59" ht="16.95" customHeight="1" thickBot="1" x14ac:dyDescent="0.35">
      <c r="C139" s="50" t="s">
        <v>339</v>
      </c>
      <c r="D139" s="50" t="s">
        <v>340</v>
      </c>
      <c r="E139" s="271">
        <v>356</v>
      </c>
      <c r="F139" s="272"/>
      <c r="G139" s="50" t="s">
        <v>339</v>
      </c>
      <c r="H139" s="51" t="s">
        <v>340</v>
      </c>
      <c r="I139" s="271">
        <v>483.95400000000001</v>
      </c>
      <c r="J139" s="272"/>
      <c r="K139" s="50" t="s">
        <v>339</v>
      </c>
      <c r="L139" s="50" t="s">
        <v>340</v>
      </c>
      <c r="M139" s="271">
        <v>432.524</v>
      </c>
      <c r="N139" s="272"/>
      <c r="O139" s="50" t="s">
        <v>339</v>
      </c>
      <c r="P139" s="50" t="s">
        <v>340</v>
      </c>
      <c r="Q139" s="271">
        <v>242.95599999999999</v>
      </c>
      <c r="R139" s="272"/>
      <c r="S139" s="50" t="s">
        <v>339</v>
      </c>
      <c r="T139" s="50" t="s">
        <v>340</v>
      </c>
      <c r="U139" s="271">
        <v>366</v>
      </c>
      <c r="V139" s="272"/>
      <c r="W139" s="50" t="s">
        <v>339</v>
      </c>
      <c r="X139" s="50" t="s">
        <v>340</v>
      </c>
      <c r="Y139" s="271">
        <v>337</v>
      </c>
      <c r="Z139" s="272"/>
      <c r="AA139" s="50" t="s">
        <v>339</v>
      </c>
      <c r="AB139" s="50" t="s">
        <v>340</v>
      </c>
      <c r="AC139" s="271">
        <v>348</v>
      </c>
      <c r="AD139" s="272"/>
      <c r="AE139" s="40" t="s">
        <v>339</v>
      </c>
      <c r="AF139" s="40" t="s">
        <v>340</v>
      </c>
      <c r="AG139" s="271">
        <v>356</v>
      </c>
      <c r="AH139" s="272"/>
      <c r="AI139" s="40" t="s">
        <v>339</v>
      </c>
      <c r="AJ139" s="40" t="s">
        <v>340</v>
      </c>
      <c r="AK139" s="271">
        <v>268.71899999999999</v>
      </c>
      <c r="AL139" s="272"/>
      <c r="AM139" s="50" t="s">
        <v>339</v>
      </c>
      <c r="AN139" s="50" t="s">
        <v>340</v>
      </c>
      <c r="AO139" s="271">
        <v>385</v>
      </c>
      <c r="AP139" s="274"/>
      <c r="AR139" s="261"/>
      <c r="AS139" s="261"/>
      <c r="AT139" s="261"/>
      <c r="AU139" s="261"/>
      <c r="AV139" s="261"/>
      <c r="AW139" s="261"/>
      <c r="AX139" s="261"/>
      <c r="AY139" s="261"/>
      <c r="AZ139" s="261"/>
      <c r="BA139" s="261"/>
      <c r="BB139" s="261"/>
      <c r="BC139" s="261"/>
      <c r="BD139" s="261"/>
      <c r="BE139" s="261"/>
      <c r="BF139" s="261"/>
      <c r="BG139" s="261"/>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61"/>
      <c r="AS140" s="261"/>
      <c r="AT140" s="261"/>
      <c r="AU140" s="261"/>
      <c r="AV140" s="261"/>
      <c r="AW140" s="261"/>
      <c r="AX140" s="261"/>
      <c r="AY140" s="261"/>
      <c r="AZ140" s="261"/>
      <c r="BA140" s="261"/>
      <c r="BB140" s="261"/>
      <c r="BC140" s="261"/>
      <c r="BD140" s="261"/>
      <c r="BE140" s="261"/>
      <c r="BF140" s="261"/>
      <c r="BG140" s="261"/>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61"/>
      <c r="AS141" s="261"/>
      <c r="AT141" s="261"/>
      <c r="AU141" s="261"/>
      <c r="AV141" s="261"/>
      <c r="AW141" s="261"/>
      <c r="AX141" s="261"/>
      <c r="AY141" s="261"/>
      <c r="AZ141" s="261"/>
      <c r="BA141" s="261"/>
      <c r="BB141" s="261"/>
      <c r="BC141" s="261"/>
      <c r="BD141" s="261"/>
      <c r="BE141" s="261"/>
      <c r="BF141" s="261"/>
      <c r="BG141" s="261"/>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62"/>
      <c r="AS142" s="262"/>
      <c r="AT142" s="262"/>
      <c r="AU142" s="262"/>
      <c r="AV142" s="262"/>
      <c r="AW142" s="262"/>
      <c r="AX142" s="262"/>
      <c r="AY142" s="262"/>
      <c r="AZ142" s="262"/>
      <c r="BA142" s="262"/>
      <c r="BB142" s="262"/>
      <c r="BC142" s="262"/>
      <c r="BD142" s="262"/>
      <c r="BE142" s="262"/>
      <c r="BF142" s="262"/>
      <c r="BG142" s="262"/>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73">
        <f>E147+I147+M147+Q147+U147+Y147+AC147+AG147+AK147+AO147</f>
        <v>4024.5</v>
      </c>
      <c r="AS143" s="273">
        <f>AR143</f>
        <v>4024.5</v>
      </c>
      <c r="AT143" s="260"/>
      <c r="AU143" s="260">
        <f>COUNTA(C144:AN144)</f>
        <v>10</v>
      </c>
      <c r="AV143" s="260">
        <v>4</v>
      </c>
      <c r="AW143" s="260">
        <f>AU143-AV143</f>
        <v>6</v>
      </c>
      <c r="AX143" s="260">
        <f t="shared" ref="AX143" si="16">AV143</f>
        <v>4</v>
      </c>
      <c r="AY143" s="260">
        <f>AU143</f>
        <v>10</v>
      </c>
      <c r="AZ143" s="260"/>
      <c r="BA143" s="260">
        <f>AY143-AZ143</f>
        <v>10</v>
      </c>
      <c r="BB143" s="260"/>
      <c r="BC143" s="260"/>
      <c r="BD143" s="260"/>
      <c r="BE143" s="260"/>
      <c r="BF143" s="260"/>
      <c r="BG143" s="260"/>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61"/>
      <c r="AS144" s="261"/>
      <c r="AT144" s="261"/>
      <c r="AU144" s="261"/>
      <c r="AV144" s="261"/>
      <c r="AW144" s="261"/>
      <c r="AX144" s="261"/>
      <c r="AY144" s="261"/>
      <c r="AZ144" s="261"/>
      <c r="BA144" s="261"/>
      <c r="BB144" s="261"/>
      <c r="BC144" s="261"/>
      <c r="BD144" s="261"/>
      <c r="BE144" s="261"/>
      <c r="BF144" s="261"/>
      <c r="BG144" s="261"/>
    </row>
    <row r="145" spans="3:59" ht="16.95" customHeight="1" x14ac:dyDescent="0.3">
      <c r="AR145" s="261"/>
      <c r="AS145" s="261"/>
      <c r="AT145" s="261"/>
      <c r="AU145" s="261"/>
      <c r="AV145" s="261"/>
      <c r="AW145" s="261"/>
      <c r="AX145" s="261"/>
      <c r="AY145" s="261"/>
      <c r="AZ145" s="261"/>
      <c r="BA145" s="261"/>
      <c r="BB145" s="261"/>
      <c r="BC145" s="261"/>
      <c r="BD145" s="261"/>
      <c r="BE145" s="261"/>
      <c r="BF145" s="261"/>
      <c r="BG145" s="261"/>
    </row>
    <row r="146" spans="3:59" ht="16.95" customHeight="1" thickBot="1" x14ac:dyDescent="0.35">
      <c r="AR146" s="261"/>
      <c r="AS146" s="261"/>
      <c r="AT146" s="261"/>
      <c r="AU146" s="261"/>
      <c r="AV146" s="261"/>
      <c r="AW146" s="261"/>
      <c r="AX146" s="261"/>
      <c r="AY146" s="261"/>
      <c r="AZ146" s="261"/>
      <c r="BA146" s="261"/>
      <c r="BB146" s="261"/>
      <c r="BC146" s="261"/>
      <c r="BD146" s="261"/>
      <c r="BE146" s="261"/>
      <c r="BF146" s="261"/>
      <c r="BG146" s="261"/>
    </row>
    <row r="147" spans="3:59" ht="16.95" customHeight="1" thickBot="1" x14ac:dyDescent="0.35">
      <c r="C147" s="50" t="s">
        <v>339</v>
      </c>
      <c r="D147" s="50" t="s">
        <v>340</v>
      </c>
      <c r="E147" s="271">
        <v>377</v>
      </c>
      <c r="F147" s="272"/>
      <c r="G147" s="40" t="s">
        <v>339</v>
      </c>
      <c r="H147" s="40" t="s">
        <v>340</v>
      </c>
      <c r="I147" s="271">
        <v>392</v>
      </c>
      <c r="J147" s="272"/>
      <c r="K147" s="40" t="s">
        <v>339</v>
      </c>
      <c r="L147" s="40" t="s">
        <v>340</v>
      </c>
      <c r="M147" s="271">
        <v>394</v>
      </c>
      <c r="N147" s="272"/>
      <c r="O147" s="40" t="s">
        <v>339</v>
      </c>
      <c r="P147" s="40" t="s">
        <v>340</v>
      </c>
      <c r="Q147" s="271">
        <v>401</v>
      </c>
      <c r="R147" s="272"/>
      <c r="S147" s="40" t="s">
        <v>339</v>
      </c>
      <c r="T147" s="40" t="s">
        <v>340</v>
      </c>
      <c r="U147" s="271">
        <v>411</v>
      </c>
      <c r="V147" s="272"/>
      <c r="W147" s="50" t="s">
        <v>339</v>
      </c>
      <c r="X147" s="50" t="s">
        <v>340</v>
      </c>
      <c r="Y147" s="271">
        <v>419</v>
      </c>
      <c r="Z147" s="272"/>
      <c r="AA147" s="43" t="s">
        <v>339</v>
      </c>
      <c r="AB147" s="43" t="s">
        <v>340</v>
      </c>
      <c r="AC147" s="271">
        <v>421</v>
      </c>
      <c r="AD147" s="272"/>
      <c r="AE147" s="50" t="s">
        <v>339</v>
      </c>
      <c r="AF147" s="50" t="s">
        <v>340</v>
      </c>
      <c r="AG147" s="271">
        <v>415.5</v>
      </c>
      <c r="AH147" s="272"/>
      <c r="AI147" s="50" t="s">
        <v>339</v>
      </c>
      <c r="AJ147" s="50" t="s">
        <v>340</v>
      </c>
      <c r="AK147" s="271">
        <v>394</v>
      </c>
      <c r="AL147" s="272"/>
      <c r="AM147" s="50" t="s">
        <v>339</v>
      </c>
      <c r="AN147" s="50" t="s">
        <v>340</v>
      </c>
      <c r="AO147" s="271">
        <v>400</v>
      </c>
      <c r="AP147" s="274"/>
      <c r="AR147" s="261"/>
      <c r="AS147" s="261"/>
      <c r="AT147" s="261"/>
      <c r="AU147" s="261"/>
      <c r="AV147" s="261"/>
      <c r="AW147" s="261"/>
      <c r="AX147" s="261"/>
      <c r="AY147" s="261"/>
      <c r="AZ147" s="261"/>
      <c r="BA147" s="261"/>
      <c r="BB147" s="261"/>
      <c r="BC147" s="261"/>
      <c r="BD147" s="261"/>
      <c r="BE147" s="261"/>
      <c r="BF147" s="261"/>
      <c r="BG147" s="261"/>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50" t="s">
        <v>344</v>
      </c>
      <c r="X148" s="50" t="s">
        <v>345</v>
      </c>
      <c r="AA148" s="43" t="s">
        <v>344</v>
      </c>
      <c r="AB148" s="43" t="s">
        <v>345</v>
      </c>
      <c r="AE148" s="50" t="s">
        <v>344</v>
      </c>
      <c r="AF148" s="50" t="s">
        <v>345</v>
      </c>
      <c r="AI148" s="50" t="s">
        <v>344</v>
      </c>
      <c r="AJ148" s="50" t="s">
        <v>345</v>
      </c>
      <c r="AM148" s="50" t="s">
        <v>344</v>
      </c>
      <c r="AN148" s="50" t="s">
        <v>345</v>
      </c>
      <c r="AR148" s="261"/>
      <c r="AS148" s="261"/>
      <c r="AT148" s="261"/>
      <c r="AU148" s="261"/>
      <c r="AV148" s="261"/>
      <c r="AW148" s="261"/>
      <c r="AX148" s="261"/>
      <c r="AY148" s="261"/>
      <c r="AZ148" s="261"/>
      <c r="BA148" s="261"/>
      <c r="BB148" s="261"/>
      <c r="BC148" s="261"/>
      <c r="BD148" s="261"/>
      <c r="BE148" s="261"/>
      <c r="BF148" s="261"/>
      <c r="BG148" s="261"/>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61"/>
      <c r="AS149" s="261"/>
      <c r="AT149" s="261"/>
      <c r="AU149" s="261"/>
      <c r="AV149" s="261"/>
      <c r="AW149" s="261"/>
      <c r="AX149" s="261"/>
      <c r="AY149" s="261"/>
      <c r="AZ149" s="261"/>
      <c r="BA149" s="261"/>
      <c r="BB149" s="261"/>
      <c r="BC149" s="261"/>
      <c r="BD149" s="261"/>
      <c r="BE149" s="261"/>
      <c r="BF149" s="261"/>
      <c r="BG149" s="261"/>
    </row>
    <row r="150" spans="3:59" ht="16.95" customHeight="1" x14ac:dyDescent="0.3">
      <c r="AE150" s="65" t="s">
        <v>381</v>
      </c>
      <c r="AR150" s="262"/>
      <c r="AS150" s="262"/>
      <c r="AT150" s="262"/>
      <c r="AU150" s="262"/>
      <c r="AV150" s="262"/>
      <c r="AW150" s="262"/>
      <c r="AX150" s="262"/>
      <c r="AY150" s="262"/>
      <c r="AZ150" s="262"/>
      <c r="BA150" s="262"/>
      <c r="BB150" s="262"/>
      <c r="BC150" s="262"/>
      <c r="BD150" s="262"/>
      <c r="BE150" s="262"/>
      <c r="BF150" s="262"/>
      <c r="BG150" s="262"/>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73">
        <f>E155+I155+M155+Q155+U155+Y155+AC155+AG155+AK155+AO155</f>
        <v>3781.4580000000001</v>
      </c>
      <c r="AS151" s="273">
        <f>AR151</f>
        <v>3781.4580000000001</v>
      </c>
      <c r="AT151" s="260"/>
      <c r="AU151" s="260">
        <f>COUNTA(C152:AN152)</f>
        <v>10</v>
      </c>
      <c r="AV151" s="260"/>
      <c r="AW151" s="260">
        <f>AU151-AV151</f>
        <v>10</v>
      </c>
      <c r="AX151" s="260">
        <f t="shared" ref="AX151" si="17">AV151</f>
        <v>0</v>
      </c>
      <c r="AY151" s="260">
        <f>AU151</f>
        <v>10</v>
      </c>
      <c r="AZ151" s="260"/>
      <c r="BA151" s="260">
        <f>AY151-AZ151</f>
        <v>10</v>
      </c>
      <c r="BB151" s="260"/>
      <c r="BC151" s="260"/>
      <c r="BD151" s="260"/>
      <c r="BE151" s="260"/>
      <c r="BF151" s="260"/>
      <c r="BG151" s="260"/>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61"/>
      <c r="AS152" s="261"/>
      <c r="AT152" s="261"/>
      <c r="AU152" s="261"/>
      <c r="AV152" s="261"/>
      <c r="AW152" s="261"/>
      <c r="AX152" s="261"/>
      <c r="AY152" s="261"/>
      <c r="AZ152" s="261"/>
      <c r="BA152" s="261"/>
      <c r="BB152" s="261"/>
      <c r="BC152" s="261"/>
      <c r="BD152" s="261"/>
      <c r="BE152" s="261"/>
      <c r="BF152" s="261"/>
      <c r="BG152" s="261"/>
    </row>
    <row r="153" spans="3:59" ht="16.95" customHeight="1" x14ac:dyDescent="0.3">
      <c r="AR153" s="261"/>
      <c r="AS153" s="261"/>
      <c r="AT153" s="261"/>
      <c r="AU153" s="261"/>
      <c r="AV153" s="261"/>
      <c r="AW153" s="261"/>
      <c r="AX153" s="261"/>
      <c r="AY153" s="261"/>
      <c r="AZ153" s="261"/>
      <c r="BA153" s="261"/>
      <c r="BB153" s="261"/>
      <c r="BC153" s="261"/>
      <c r="BD153" s="261"/>
      <c r="BE153" s="261"/>
      <c r="BF153" s="261"/>
      <c r="BG153" s="261"/>
    </row>
    <row r="154" spans="3:59" ht="16.95" customHeight="1" thickBot="1" x14ac:dyDescent="0.35">
      <c r="AR154" s="261"/>
      <c r="AS154" s="261"/>
      <c r="AT154" s="261"/>
      <c r="AU154" s="261"/>
      <c r="AV154" s="261"/>
      <c r="AW154" s="261"/>
      <c r="AX154" s="261"/>
      <c r="AY154" s="261"/>
      <c r="AZ154" s="261"/>
      <c r="BA154" s="261"/>
      <c r="BB154" s="261"/>
      <c r="BC154" s="261"/>
      <c r="BD154" s="261"/>
      <c r="BE154" s="261"/>
      <c r="BF154" s="261"/>
      <c r="BG154" s="261"/>
    </row>
    <row r="155" spans="3:59" ht="16.95" customHeight="1" thickBot="1" x14ac:dyDescent="0.35">
      <c r="C155" s="50" t="s">
        <v>339</v>
      </c>
      <c r="D155" s="50" t="s">
        <v>340</v>
      </c>
      <c r="E155" s="271">
        <v>431.37200000000001</v>
      </c>
      <c r="F155" s="272"/>
      <c r="G155" s="50" t="s">
        <v>339</v>
      </c>
      <c r="H155" s="51" t="s">
        <v>340</v>
      </c>
      <c r="I155" s="271">
        <v>247.048</v>
      </c>
      <c r="J155" s="272"/>
      <c r="K155" s="50" t="s">
        <v>339</v>
      </c>
      <c r="L155" s="50" t="s">
        <v>340</v>
      </c>
      <c r="M155" s="271">
        <v>372.04700000000003</v>
      </c>
      <c r="N155" s="272"/>
      <c r="O155" s="50" t="s">
        <v>339</v>
      </c>
      <c r="P155" s="50" t="s">
        <v>340</v>
      </c>
      <c r="Q155" s="271">
        <v>425.99099999999999</v>
      </c>
      <c r="R155" s="272"/>
      <c r="S155" s="50" t="s">
        <v>339</v>
      </c>
      <c r="T155" s="50" t="s">
        <v>340</v>
      </c>
      <c r="U155" s="271">
        <v>410</v>
      </c>
      <c r="V155" s="272"/>
      <c r="W155" s="50" t="s">
        <v>339</v>
      </c>
      <c r="X155" s="50" t="s">
        <v>340</v>
      </c>
      <c r="Y155" s="271">
        <v>409</v>
      </c>
      <c r="Z155" s="272"/>
      <c r="AA155" s="50" t="s">
        <v>339</v>
      </c>
      <c r="AB155" s="50" t="s">
        <v>340</v>
      </c>
      <c r="AC155" s="271">
        <v>383</v>
      </c>
      <c r="AD155" s="272"/>
      <c r="AE155" s="50" t="s">
        <v>339</v>
      </c>
      <c r="AF155" s="50" t="s">
        <v>340</v>
      </c>
      <c r="AG155" s="271">
        <v>390</v>
      </c>
      <c r="AH155" s="272"/>
      <c r="AI155" s="50" t="s">
        <v>339</v>
      </c>
      <c r="AJ155" s="50" t="s">
        <v>340</v>
      </c>
      <c r="AK155" s="271">
        <v>380</v>
      </c>
      <c r="AL155" s="272"/>
      <c r="AM155" s="50" t="s">
        <v>339</v>
      </c>
      <c r="AN155" s="50" t="s">
        <v>340</v>
      </c>
      <c r="AO155" s="271">
        <v>333</v>
      </c>
      <c r="AP155" s="274"/>
      <c r="AR155" s="261"/>
      <c r="AS155" s="261"/>
      <c r="AT155" s="261"/>
      <c r="AU155" s="261"/>
      <c r="AV155" s="261"/>
      <c r="AW155" s="261"/>
      <c r="AX155" s="261"/>
      <c r="AY155" s="261"/>
      <c r="AZ155" s="261"/>
      <c r="BA155" s="261"/>
      <c r="BB155" s="261"/>
      <c r="BC155" s="261"/>
      <c r="BD155" s="261"/>
      <c r="BE155" s="261"/>
      <c r="BF155" s="261"/>
      <c r="BG155" s="261"/>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61"/>
      <c r="AS156" s="261"/>
      <c r="AT156" s="261"/>
      <c r="AU156" s="261"/>
      <c r="AV156" s="261"/>
      <c r="AW156" s="261"/>
      <c r="AX156" s="261"/>
      <c r="AY156" s="261"/>
      <c r="AZ156" s="261"/>
      <c r="BA156" s="261"/>
      <c r="BB156" s="261"/>
      <c r="BC156" s="261"/>
      <c r="BD156" s="261"/>
      <c r="BE156" s="261"/>
      <c r="BF156" s="261"/>
      <c r="BG156" s="261"/>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61"/>
      <c r="AS157" s="261"/>
      <c r="AT157" s="261"/>
      <c r="AU157" s="261"/>
      <c r="AV157" s="261"/>
      <c r="AW157" s="261"/>
      <c r="AX157" s="261"/>
      <c r="AY157" s="261"/>
      <c r="AZ157" s="261"/>
      <c r="BA157" s="261"/>
      <c r="BB157" s="261"/>
      <c r="BC157" s="261"/>
      <c r="BD157" s="261"/>
      <c r="BE157" s="261"/>
      <c r="BF157" s="261"/>
      <c r="BG157" s="261"/>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62"/>
      <c r="AS158" s="262"/>
      <c r="AT158" s="262"/>
      <c r="AU158" s="262"/>
      <c r="AV158" s="262"/>
      <c r="AW158" s="262"/>
      <c r="AX158" s="262"/>
      <c r="AY158" s="262"/>
      <c r="AZ158" s="262"/>
      <c r="BA158" s="262"/>
      <c r="BB158" s="262"/>
      <c r="BC158" s="262"/>
      <c r="BD158" s="262"/>
      <c r="BE158" s="262"/>
      <c r="BF158" s="262"/>
      <c r="BG158" s="262"/>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73">
        <f>E163+I163+M163+Q163+U163+Y163+AC163+AG163+AK163+AO163</f>
        <v>3810.0310000000004</v>
      </c>
      <c r="AS159" s="273">
        <f>AR159</f>
        <v>3810.0310000000004</v>
      </c>
      <c r="AT159" s="260"/>
      <c r="AU159" s="260">
        <f>COUNTA(C160:AN160)</f>
        <v>10</v>
      </c>
      <c r="AV159" s="260">
        <v>1</v>
      </c>
      <c r="AW159" s="260">
        <f>AU159-AV159</f>
        <v>9</v>
      </c>
      <c r="AX159" s="260">
        <f t="shared" ref="AX159" si="18">AV159</f>
        <v>1</v>
      </c>
      <c r="AY159" s="260">
        <f>AU159</f>
        <v>10</v>
      </c>
      <c r="AZ159" s="260"/>
      <c r="BA159" s="260">
        <f>AY159-AZ159</f>
        <v>10</v>
      </c>
      <c r="BB159" s="260"/>
      <c r="BC159" s="260"/>
      <c r="BD159" s="260"/>
      <c r="BE159" s="260"/>
      <c r="BF159" s="260"/>
      <c r="BG159" s="260"/>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61"/>
      <c r="AS160" s="261"/>
      <c r="AT160" s="261"/>
      <c r="AU160" s="261"/>
      <c r="AV160" s="261"/>
      <c r="AW160" s="261"/>
      <c r="AX160" s="261"/>
      <c r="AY160" s="261"/>
      <c r="AZ160" s="261"/>
      <c r="BA160" s="261"/>
      <c r="BB160" s="261"/>
      <c r="BC160" s="261"/>
      <c r="BD160" s="261"/>
      <c r="BE160" s="261"/>
      <c r="BF160" s="261"/>
      <c r="BG160" s="261"/>
    </row>
    <row r="161" spans="3:59" ht="16.95" customHeight="1" x14ac:dyDescent="0.3">
      <c r="AR161" s="261"/>
      <c r="AS161" s="261"/>
      <c r="AT161" s="261"/>
      <c r="AU161" s="261"/>
      <c r="AV161" s="261"/>
      <c r="AW161" s="261"/>
      <c r="AX161" s="261"/>
      <c r="AY161" s="261"/>
      <c r="AZ161" s="261"/>
      <c r="BA161" s="261"/>
      <c r="BB161" s="261"/>
      <c r="BC161" s="261"/>
      <c r="BD161" s="261"/>
      <c r="BE161" s="261"/>
      <c r="BF161" s="261"/>
      <c r="BG161" s="261"/>
    </row>
    <row r="162" spans="3:59" ht="16.95" customHeight="1" thickBot="1" x14ac:dyDescent="0.35">
      <c r="AR162" s="261"/>
      <c r="AS162" s="261"/>
      <c r="AT162" s="261"/>
      <c r="AU162" s="261"/>
      <c r="AV162" s="261"/>
      <c r="AW162" s="261"/>
      <c r="AX162" s="261"/>
      <c r="AY162" s="261"/>
      <c r="AZ162" s="261"/>
      <c r="BA162" s="261"/>
      <c r="BB162" s="261"/>
      <c r="BC162" s="261"/>
      <c r="BD162" s="261"/>
      <c r="BE162" s="261"/>
      <c r="BF162" s="261"/>
      <c r="BG162" s="261"/>
    </row>
    <row r="163" spans="3:59" ht="16.95" customHeight="1" thickBot="1" x14ac:dyDescent="0.35">
      <c r="C163" s="50" t="s">
        <v>339</v>
      </c>
      <c r="D163" s="50" t="s">
        <v>340</v>
      </c>
      <c r="E163" s="271">
        <v>384</v>
      </c>
      <c r="F163" s="272"/>
      <c r="G163" s="50" t="s">
        <v>339</v>
      </c>
      <c r="H163" s="51" t="s">
        <v>340</v>
      </c>
      <c r="I163" s="271">
        <v>412</v>
      </c>
      <c r="J163" s="272"/>
      <c r="K163" s="50" t="s">
        <v>339</v>
      </c>
      <c r="L163" s="50" t="s">
        <v>340</v>
      </c>
      <c r="M163" s="271">
        <v>426</v>
      </c>
      <c r="N163" s="272"/>
      <c r="O163" s="50" t="s">
        <v>339</v>
      </c>
      <c r="P163" s="50" t="s">
        <v>340</v>
      </c>
      <c r="Q163" s="271">
        <v>415</v>
      </c>
      <c r="R163" s="272"/>
      <c r="S163" s="50" t="s">
        <v>339</v>
      </c>
      <c r="T163" s="50" t="s">
        <v>340</v>
      </c>
      <c r="U163" s="271">
        <v>425</v>
      </c>
      <c r="V163" s="272"/>
      <c r="W163" s="50" t="s">
        <v>339</v>
      </c>
      <c r="X163" s="50" t="s">
        <v>340</v>
      </c>
      <c r="Y163" s="271">
        <v>380.76900000000001</v>
      </c>
      <c r="Z163" s="272"/>
      <c r="AA163" s="50" t="s">
        <v>339</v>
      </c>
      <c r="AB163" s="50" t="s">
        <v>340</v>
      </c>
      <c r="AC163" s="271">
        <v>228.262</v>
      </c>
      <c r="AD163" s="272"/>
      <c r="AE163" s="50" t="s">
        <v>339</v>
      </c>
      <c r="AF163" s="50" t="s">
        <v>340</v>
      </c>
      <c r="AG163" s="271">
        <v>421</v>
      </c>
      <c r="AH163" s="272"/>
      <c r="AI163" s="50" t="s">
        <v>339</v>
      </c>
      <c r="AJ163" s="50" t="s">
        <v>340</v>
      </c>
      <c r="AK163" s="271">
        <v>391</v>
      </c>
      <c r="AL163" s="272"/>
      <c r="AM163" s="40" t="s">
        <v>339</v>
      </c>
      <c r="AN163" s="40" t="s">
        <v>340</v>
      </c>
      <c r="AO163" s="271">
        <v>327</v>
      </c>
      <c r="AP163" s="274"/>
      <c r="AR163" s="261"/>
      <c r="AS163" s="261"/>
      <c r="AT163" s="261"/>
      <c r="AU163" s="261"/>
      <c r="AV163" s="261"/>
      <c r="AW163" s="261"/>
      <c r="AX163" s="261"/>
      <c r="AY163" s="261"/>
      <c r="AZ163" s="261"/>
      <c r="BA163" s="261"/>
      <c r="BB163" s="261"/>
      <c r="BC163" s="261"/>
      <c r="BD163" s="261"/>
      <c r="BE163" s="261"/>
      <c r="BF163" s="261"/>
      <c r="BG163" s="261"/>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61"/>
      <c r="AS164" s="261"/>
      <c r="AT164" s="261"/>
      <c r="AU164" s="261"/>
      <c r="AV164" s="261"/>
      <c r="AW164" s="261"/>
      <c r="AX164" s="261"/>
      <c r="AY164" s="261"/>
      <c r="AZ164" s="261"/>
      <c r="BA164" s="261"/>
      <c r="BB164" s="261"/>
      <c r="BC164" s="261"/>
      <c r="BD164" s="261"/>
      <c r="BE164" s="261"/>
      <c r="BF164" s="261"/>
      <c r="BG164" s="261"/>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61"/>
      <c r="AS165" s="261"/>
      <c r="AT165" s="261"/>
      <c r="AU165" s="261"/>
      <c r="AV165" s="261"/>
      <c r="AW165" s="261"/>
      <c r="AX165" s="261"/>
      <c r="AY165" s="261"/>
      <c r="AZ165" s="261"/>
      <c r="BA165" s="261"/>
      <c r="BB165" s="261"/>
      <c r="BC165" s="261"/>
      <c r="BD165" s="261"/>
      <c r="BE165" s="261"/>
      <c r="BF165" s="261"/>
      <c r="BG165" s="261"/>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62"/>
      <c r="AS166" s="262"/>
      <c r="AT166" s="262"/>
      <c r="AU166" s="262"/>
      <c r="AV166" s="262"/>
      <c r="AW166" s="262"/>
      <c r="AX166" s="262"/>
      <c r="AY166" s="262"/>
      <c r="AZ166" s="262"/>
      <c r="BA166" s="262"/>
      <c r="BB166" s="262"/>
      <c r="BC166" s="262"/>
      <c r="BD166" s="262"/>
      <c r="BE166" s="262"/>
      <c r="BF166" s="262"/>
      <c r="BG166" s="262"/>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73">
        <f>E171+I171+M171+Q171+U171+Y171+AC171+AG171+AK171+AO171</f>
        <v>3395.9710000000005</v>
      </c>
      <c r="AS167" s="273">
        <f>AR167</f>
        <v>3395.9710000000005</v>
      </c>
      <c r="AT167" s="260"/>
      <c r="AU167" s="260">
        <f>COUNTA(C168:AN168)</f>
        <v>10</v>
      </c>
      <c r="AV167" s="260">
        <v>4</v>
      </c>
      <c r="AW167" s="260">
        <f>AU167-AV167</f>
        <v>6</v>
      </c>
      <c r="AX167" s="260">
        <v>4</v>
      </c>
      <c r="AY167" s="260">
        <f>AU167</f>
        <v>10</v>
      </c>
      <c r="AZ167" s="260">
        <v>0</v>
      </c>
      <c r="BA167" s="260">
        <f>AY167-AZ167</f>
        <v>10</v>
      </c>
      <c r="BB167" s="260"/>
      <c r="BC167" s="260"/>
      <c r="BD167" s="260"/>
      <c r="BE167" s="260"/>
      <c r="BF167" s="260"/>
      <c r="BG167" s="260"/>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61"/>
      <c r="AS168" s="261"/>
      <c r="AT168" s="261"/>
      <c r="AU168" s="261"/>
      <c r="AV168" s="261"/>
      <c r="AW168" s="261"/>
      <c r="AX168" s="261"/>
      <c r="AY168" s="261"/>
      <c r="AZ168" s="261"/>
      <c r="BA168" s="261"/>
      <c r="BB168" s="261"/>
      <c r="BC168" s="261"/>
      <c r="BD168" s="261"/>
      <c r="BE168" s="261"/>
      <c r="BF168" s="261"/>
      <c r="BG168" s="261"/>
    </row>
    <row r="169" spans="3:59" ht="16.95" customHeight="1" x14ac:dyDescent="0.3">
      <c r="AR169" s="261"/>
      <c r="AS169" s="261"/>
      <c r="AT169" s="261"/>
      <c r="AU169" s="261"/>
      <c r="AV169" s="261"/>
      <c r="AW169" s="261"/>
      <c r="AX169" s="261"/>
      <c r="AY169" s="261"/>
      <c r="AZ169" s="261"/>
      <c r="BA169" s="261"/>
      <c r="BB169" s="261"/>
      <c r="BC169" s="261"/>
      <c r="BD169" s="261"/>
      <c r="BE169" s="261"/>
      <c r="BF169" s="261"/>
      <c r="BG169" s="261"/>
    </row>
    <row r="170" spans="3:59" ht="16.95" customHeight="1" thickBot="1" x14ac:dyDescent="0.35">
      <c r="AR170" s="261"/>
      <c r="AS170" s="261"/>
      <c r="AT170" s="261"/>
      <c r="AU170" s="261"/>
      <c r="AV170" s="261"/>
      <c r="AW170" s="261"/>
      <c r="AX170" s="261"/>
      <c r="AY170" s="261"/>
      <c r="AZ170" s="261"/>
      <c r="BA170" s="261"/>
      <c r="BB170" s="261"/>
      <c r="BC170" s="261"/>
      <c r="BD170" s="261"/>
      <c r="BE170" s="261"/>
      <c r="BF170" s="261"/>
      <c r="BG170" s="261"/>
    </row>
    <row r="171" spans="3:59" ht="16.95" customHeight="1" thickBot="1" x14ac:dyDescent="0.35">
      <c r="C171" s="40" t="s">
        <v>339</v>
      </c>
      <c r="D171" s="40" t="s">
        <v>340</v>
      </c>
      <c r="E171" s="271">
        <v>503.11099999999999</v>
      </c>
      <c r="F171" s="272"/>
      <c r="G171" s="50" t="s">
        <v>339</v>
      </c>
      <c r="H171" s="51" t="s">
        <v>340</v>
      </c>
      <c r="I171" s="271">
        <v>297.12</v>
      </c>
      <c r="J171" s="272"/>
      <c r="K171" s="50" t="s">
        <v>339</v>
      </c>
      <c r="L171" s="50" t="s">
        <v>340</v>
      </c>
      <c r="M171" s="271">
        <v>471</v>
      </c>
      <c r="N171" s="272"/>
      <c r="O171" s="40" t="s">
        <v>339</v>
      </c>
      <c r="P171" s="40" t="s">
        <v>340</v>
      </c>
      <c r="Q171" s="271">
        <v>311</v>
      </c>
      <c r="R171" s="272"/>
      <c r="S171" s="40" t="s">
        <v>339</v>
      </c>
      <c r="T171" s="40" t="s">
        <v>340</v>
      </c>
      <c r="U171" s="271">
        <v>319.16899999999998</v>
      </c>
      <c r="V171" s="272"/>
      <c r="W171" s="50" t="s">
        <v>339</v>
      </c>
      <c r="X171" s="50" t="s">
        <v>340</v>
      </c>
      <c r="Y171" s="271">
        <v>202.06100000000001</v>
      </c>
      <c r="Z171" s="272"/>
      <c r="AA171" s="50" t="s">
        <v>339</v>
      </c>
      <c r="AB171" s="50" t="s">
        <v>340</v>
      </c>
      <c r="AC171" s="271">
        <v>298.00099999999998</v>
      </c>
      <c r="AD171" s="272"/>
      <c r="AE171" s="50" t="s">
        <v>339</v>
      </c>
      <c r="AF171" s="50" t="s">
        <v>340</v>
      </c>
      <c r="AG171" s="271">
        <v>352</v>
      </c>
      <c r="AH171" s="272"/>
      <c r="AI171" s="40" t="s">
        <v>339</v>
      </c>
      <c r="AJ171" s="40" t="s">
        <v>340</v>
      </c>
      <c r="AK171" s="271">
        <v>408.13900000000001</v>
      </c>
      <c r="AL171" s="272"/>
      <c r="AM171" s="50" t="s">
        <v>339</v>
      </c>
      <c r="AN171" s="50" t="s">
        <v>340</v>
      </c>
      <c r="AO171" s="271">
        <v>234.37</v>
      </c>
      <c r="AP171" s="274"/>
      <c r="AR171" s="261"/>
      <c r="AS171" s="261"/>
      <c r="AT171" s="261"/>
      <c r="AU171" s="261"/>
      <c r="AV171" s="261"/>
      <c r="AW171" s="261"/>
      <c r="AX171" s="261"/>
      <c r="AY171" s="261"/>
      <c r="AZ171" s="261"/>
      <c r="BA171" s="261"/>
      <c r="BB171" s="261"/>
      <c r="BC171" s="261"/>
      <c r="BD171" s="261"/>
      <c r="BE171" s="261"/>
      <c r="BF171" s="261"/>
      <c r="BG171" s="261"/>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61"/>
      <c r="AS172" s="261"/>
      <c r="AT172" s="261"/>
      <c r="AU172" s="261"/>
      <c r="AV172" s="261"/>
      <c r="AW172" s="261"/>
      <c r="AX172" s="261"/>
      <c r="AY172" s="261"/>
      <c r="AZ172" s="261"/>
      <c r="BA172" s="261"/>
      <c r="BB172" s="261"/>
      <c r="BC172" s="261"/>
      <c r="BD172" s="261"/>
      <c r="BE172" s="261"/>
      <c r="BF172" s="261"/>
      <c r="BG172" s="261"/>
    </row>
    <row r="173" spans="3:59" ht="16.95" customHeight="1" x14ac:dyDescent="0.3">
      <c r="C173" s="275" t="s">
        <v>26</v>
      </c>
      <c r="D173" s="275"/>
      <c r="E173" s="61"/>
      <c r="F173" s="61"/>
      <c r="G173" s="275" t="s">
        <v>375</v>
      </c>
      <c r="H173" s="275"/>
      <c r="I173" s="61"/>
      <c r="J173" s="61"/>
      <c r="K173" s="275" t="s">
        <v>375</v>
      </c>
      <c r="L173" s="275"/>
      <c r="M173" s="61"/>
      <c r="N173" s="61"/>
      <c r="O173" s="275" t="s">
        <v>26</v>
      </c>
      <c r="P173" s="275"/>
      <c r="Q173" s="61"/>
      <c r="R173" s="61"/>
      <c r="S173" s="275" t="s">
        <v>26</v>
      </c>
      <c r="T173" s="275"/>
      <c r="U173" s="61"/>
      <c r="V173" s="61"/>
      <c r="W173" s="275" t="s">
        <v>62</v>
      </c>
      <c r="X173" s="275"/>
      <c r="Y173" s="61"/>
      <c r="Z173" s="61"/>
      <c r="AA173" s="275" t="s">
        <v>106</v>
      </c>
      <c r="AB173" s="275"/>
      <c r="AC173" s="61"/>
      <c r="AD173" s="61"/>
      <c r="AE173" s="275" t="s">
        <v>26</v>
      </c>
      <c r="AF173" s="275"/>
      <c r="AG173" s="61"/>
      <c r="AH173" s="61"/>
      <c r="AI173" s="275" t="s">
        <v>25</v>
      </c>
      <c r="AJ173" s="275"/>
      <c r="AK173" s="61"/>
      <c r="AL173" s="61"/>
      <c r="AM173" s="275" t="s">
        <v>375</v>
      </c>
      <c r="AN173" s="275"/>
      <c r="AR173" s="261"/>
      <c r="AS173" s="261"/>
      <c r="AT173" s="261"/>
      <c r="AU173" s="261"/>
      <c r="AV173" s="261"/>
      <c r="AW173" s="261"/>
      <c r="AX173" s="261"/>
      <c r="AY173" s="261"/>
      <c r="AZ173" s="261"/>
      <c r="BA173" s="261"/>
      <c r="BB173" s="261"/>
      <c r="BC173" s="261"/>
      <c r="BD173" s="261"/>
      <c r="BE173" s="261"/>
      <c r="BF173" s="261"/>
      <c r="BG173" s="261"/>
    </row>
    <row r="174" spans="3:59" ht="16.95" customHeight="1" x14ac:dyDescent="0.3">
      <c r="G174" s="65" t="s">
        <v>387</v>
      </c>
      <c r="S174" s="65" t="s">
        <v>388</v>
      </c>
      <c r="W174" s="65"/>
      <c r="X174" s="65" t="s">
        <v>389</v>
      </c>
      <c r="AM174" s="65" t="s">
        <v>390</v>
      </c>
      <c r="AR174" s="262"/>
      <c r="AS174" s="262"/>
      <c r="AT174" s="262"/>
      <c r="AU174" s="262"/>
      <c r="AV174" s="262"/>
      <c r="AW174" s="262"/>
      <c r="AX174" s="262"/>
      <c r="AY174" s="262"/>
      <c r="AZ174" s="262"/>
      <c r="BA174" s="262"/>
      <c r="BB174" s="262"/>
      <c r="BC174" s="262"/>
      <c r="BD174" s="262"/>
      <c r="BE174" s="262"/>
      <c r="BF174" s="262"/>
      <c r="BG174" s="262"/>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73">
        <f>E179+I179+M179+Q179+U179+Y179+AC179+AG179+AK179+AO179</f>
        <v>4046.145</v>
      </c>
      <c r="AS175" s="273">
        <f>AR175</f>
        <v>4046.145</v>
      </c>
      <c r="AT175" s="260"/>
      <c r="AU175" s="260">
        <f>COUNTA(C176:AN176)</f>
        <v>10</v>
      </c>
      <c r="AV175" s="260"/>
      <c r="AW175" s="260">
        <f>AU175-AV175</f>
        <v>10</v>
      </c>
      <c r="AX175" s="260">
        <f t="shared" ref="AX175" si="19">AV175</f>
        <v>0</v>
      </c>
      <c r="AY175" s="260">
        <f>AU175</f>
        <v>10</v>
      </c>
      <c r="AZ175" s="260">
        <v>0</v>
      </c>
      <c r="BA175" s="260">
        <f>AY175-AZ175</f>
        <v>10</v>
      </c>
      <c r="BB175" s="260"/>
      <c r="BC175" s="260"/>
      <c r="BD175" s="260"/>
      <c r="BE175" s="260"/>
      <c r="BF175" s="260"/>
      <c r="BG175" s="260"/>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61"/>
      <c r="AS176" s="261"/>
      <c r="AT176" s="261"/>
      <c r="AU176" s="261"/>
      <c r="AV176" s="261"/>
      <c r="AW176" s="261"/>
      <c r="AX176" s="261"/>
      <c r="AY176" s="261"/>
      <c r="AZ176" s="261"/>
      <c r="BA176" s="261"/>
      <c r="BB176" s="261"/>
      <c r="BC176" s="261"/>
      <c r="BD176" s="261"/>
      <c r="BE176" s="261"/>
      <c r="BF176" s="261"/>
      <c r="BG176" s="261"/>
    </row>
    <row r="177" spans="3:59" ht="16.95" customHeight="1" x14ac:dyDescent="0.3">
      <c r="AR177" s="261"/>
      <c r="AS177" s="261"/>
      <c r="AT177" s="261"/>
      <c r="AU177" s="261"/>
      <c r="AV177" s="261"/>
      <c r="AW177" s="261"/>
      <c r="AX177" s="261"/>
      <c r="AY177" s="261"/>
      <c r="AZ177" s="261"/>
      <c r="BA177" s="261"/>
      <c r="BB177" s="261"/>
      <c r="BC177" s="261"/>
      <c r="BD177" s="261"/>
      <c r="BE177" s="261"/>
      <c r="BF177" s="261"/>
      <c r="BG177" s="261"/>
    </row>
    <row r="178" spans="3:59" ht="16.95" customHeight="1" thickBot="1" x14ac:dyDescent="0.35">
      <c r="AR178" s="261"/>
      <c r="AS178" s="261"/>
      <c r="AT178" s="261"/>
      <c r="AU178" s="261"/>
      <c r="AV178" s="261"/>
      <c r="AW178" s="261"/>
      <c r="AX178" s="261"/>
      <c r="AY178" s="261"/>
      <c r="AZ178" s="261"/>
      <c r="BA178" s="261"/>
      <c r="BB178" s="261"/>
      <c r="BC178" s="261"/>
      <c r="BD178" s="261"/>
      <c r="BE178" s="261"/>
      <c r="BF178" s="261"/>
      <c r="BG178" s="261"/>
    </row>
    <row r="179" spans="3:59" ht="16.95" customHeight="1" thickBot="1" x14ac:dyDescent="0.35">
      <c r="C179" s="50" t="s">
        <v>339</v>
      </c>
      <c r="D179" s="50" t="s">
        <v>340</v>
      </c>
      <c r="E179" s="271">
        <v>440</v>
      </c>
      <c r="F179" s="272"/>
      <c r="G179" s="50" t="s">
        <v>339</v>
      </c>
      <c r="H179" s="51" t="s">
        <v>340</v>
      </c>
      <c r="I179" s="271">
        <v>460.649</v>
      </c>
      <c r="J179" s="272"/>
      <c r="K179" s="50" t="s">
        <v>339</v>
      </c>
      <c r="L179" s="50" t="s">
        <v>340</v>
      </c>
      <c r="M179" s="271">
        <v>242.49600000000001</v>
      </c>
      <c r="N179" s="272"/>
      <c r="O179" s="50" t="s">
        <v>339</v>
      </c>
      <c r="P179" s="50" t="s">
        <v>340</v>
      </c>
      <c r="Q179" s="271">
        <v>444</v>
      </c>
      <c r="R179" s="272"/>
      <c r="S179" s="50" t="s">
        <v>339</v>
      </c>
      <c r="T179" s="50" t="s">
        <v>340</v>
      </c>
      <c r="U179" s="271">
        <v>369</v>
      </c>
      <c r="V179" s="272"/>
      <c r="W179" s="50" t="s">
        <v>339</v>
      </c>
      <c r="X179" s="50" t="s">
        <v>340</v>
      </c>
      <c r="Y179" s="271">
        <v>455</v>
      </c>
      <c r="Z179" s="272"/>
      <c r="AA179" s="50" t="s">
        <v>339</v>
      </c>
      <c r="AB179" s="50" t="s">
        <v>340</v>
      </c>
      <c r="AC179" s="271">
        <v>378</v>
      </c>
      <c r="AD179" s="272"/>
      <c r="AE179" s="50" t="s">
        <v>339</v>
      </c>
      <c r="AF179" s="50" t="s">
        <v>340</v>
      </c>
      <c r="AG179" s="271">
        <v>421</v>
      </c>
      <c r="AH179" s="272"/>
      <c r="AI179" s="50" t="s">
        <v>339</v>
      </c>
      <c r="AJ179" s="50" t="s">
        <v>340</v>
      </c>
      <c r="AK179" s="271">
        <v>417</v>
      </c>
      <c r="AL179" s="272"/>
      <c r="AM179" s="50" t="s">
        <v>339</v>
      </c>
      <c r="AN179" s="50" t="s">
        <v>340</v>
      </c>
      <c r="AO179" s="271">
        <v>419</v>
      </c>
      <c r="AP179" s="274"/>
      <c r="AR179" s="261"/>
      <c r="AS179" s="261"/>
      <c r="AT179" s="261"/>
      <c r="AU179" s="261"/>
      <c r="AV179" s="261"/>
      <c r="AW179" s="261"/>
      <c r="AX179" s="261"/>
      <c r="AY179" s="261"/>
      <c r="AZ179" s="261"/>
      <c r="BA179" s="261"/>
      <c r="BB179" s="261"/>
      <c r="BC179" s="261"/>
      <c r="BD179" s="261"/>
      <c r="BE179" s="261"/>
      <c r="BF179" s="261"/>
      <c r="BG179" s="261"/>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61"/>
      <c r="AS180" s="261"/>
      <c r="AT180" s="261"/>
      <c r="AU180" s="261"/>
      <c r="AV180" s="261"/>
      <c r="AW180" s="261"/>
      <c r="AX180" s="261"/>
      <c r="AY180" s="261"/>
      <c r="AZ180" s="261"/>
      <c r="BA180" s="261"/>
      <c r="BB180" s="261"/>
      <c r="BC180" s="261"/>
      <c r="BD180" s="261"/>
      <c r="BE180" s="261"/>
      <c r="BF180" s="261"/>
      <c r="BG180" s="261"/>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61"/>
      <c r="AS181" s="261"/>
      <c r="AT181" s="261"/>
      <c r="AU181" s="261"/>
      <c r="AV181" s="261"/>
      <c r="AW181" s="261"/>
      <c r="AX181" s="261"/>
      <c r="AY181" s="261"/>
      <c r="AZ181" s="261"/>
      <c r="BA181" s="261"/>
      <c r="BB181" s="261"/>
      <c r="BC181" s="261"/>
      <c r="BD181" s="261"/>
      <c r="BE181" s="261"/>
      <c r="BF181" s="261"/>
      <c r="BG181" s="261"/>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62"/>
      <c r="AS182" s="262"/>
      <c r="AT182" s="262"/>
      <c r="AU182" s="262"/>
      <c r="AV182" s="262"/>
      <c r="AW182" s="262"/>
      <c r="AX182" s="262"/>
      <c r="AY182" s="262"/>
      <c r="AZ182" s="262"/>
      <c r="BA182" s="262"/>
      <c r="BB182" s="262"/>
      <c r="BC182" s="262"/>
      <c r="BD182" s="262"/>
      <c r="BE182" s="262"/>
      <c r="BF182" s="262"/>
      <c r="BG182" s="262"/>
    </row>
    <row r="183" spans="3:59" ht="16.95" customHeight="1" x14ac:dyDescent="0.3">
      <c r="AR183" s="273">
        <f>E187+I187+M187+Q187+U187+Y187+AC187+AG187+AK187+AO187</f>
        <v>4157.723</v>
      </c>
      <c r="AS183" s="273">
        <f>AR183</f>
        <v>4157.723</v>
      </c>
      <c r="AT183" s="260"/>
      <c r="AU183" s="260">
        <f>COUNTA(C184:AN184)</f>
        <v>10</v>
      </c>
      <c r="AV183" s="260"/>
      <c r="AW183" s="260">
        <f>AU183-AV183</f>
        <v>10</v>
      </c>
      <c r="AX183" s="260">
        <f t="shared" ref="AX183" si="20">AV183</f>
        <v>0</v>
      </c>
      <c r="AY183" s="260">
        <f>AU183</f>
        <v>10</v>
      </c>
      <c r="AZ183" s="260"/>
      <c r="BA183" s="260">
        <f>AY183-AZ183</f>
        <v>10</v>
      </c>
      <c r="BB183" s="260"/>
      <c r="BC183" s="260"/>
      <c r="BD183" s="260"/>
      <c r="BE183" s="260"/>
      <c r="BF183" s="260"/>
      <c r="BG183" s="260"/>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61"/>
      <c r="AS184" s="261"/>
      <c r="AT184" s="261"/>
      <c r="AU184" s="261"/>
      <c r="AV184" s="261"/>
      <c r="AW184" s="261"/>
      <c r="AX184" s="261"/>
      <c r="AY184" s="261"/>
      <c r="AZ184" s="261"/>
      <c r="BA184" s="261"/>
      <c r="BB184" s="261"/>
      <c r="BC184" s="261"/>
      <c r="BD184" s="261"/>
      <c r="BE184" s="261"/>
      <c r="BF184" s="261"/>
      <c r="BG184" s="261"/>
    </row>
    <row r="185" spans="3:59" ht="16.95" customHeight="1" x14ac:dyDescent="0.3">
      <c r="AR185" s="261"/>
      <c r="AS185" s="261"/>
      <c r="AT185" s="261"/>
      <c r="AU185" s="261"/>
      <c r="AV185" s="261"/>
      <c r="AW185" s="261"/>
      <c r="AX185" s="261"/>
      <c r="AY185" s="261"/>
      <c r="AZ185" s="261"/>
      <c r="BA185" s="261"/>
      <c r="BB185" s="261"/>
      <c r="BC185" s="261"/>
      <c r="BD185" s="261"/>
      <c r="BE185" s="261"/>
      <c r="BF185" s="261"/>
      <c r="BG185" s="261"/>
    </row>
    <row r="186" spans="3:59" ht="16.95" customHeight="1" thickBot="1" x14ac:dyDescent="0.35">
      <c r="AR186" s="261"/>
      <c r="AS186" s="261"/>
      <c r="AT186" s="261"/>
      <c r="AU186" s="261"/>
      <c r="AV186" s="261"/>
      <c r="AW186" s="261"/>
      <c r="AX186" s="261"/>
      <c r="AY186" s="261"/>
      <c r="AZ186" s="261"/>
      <c r="BA186" s="261"/>
      <c r="BB186" s="261"/>
      <c r="BC186" s="261"/>
      <c r="BD186" s="261"/>
      <c r="BE186" s="261"/>
      <c r="BF186" s="261"/>
      <c r="BG186" s="261"/>
    </row>
    <row r="187" spans="3:59" ht="16.95" customHeight="1" thickBot="1" x14ac:dyDescent="0.35">
      <c r="C187" s="50" t="s">
        <v>339</v>
      </c>
      <c r="D187" s="50" t="s">
        <v>340</v>
      </c>
      <c r="E187" s="271">
        <v>421</v>
      </c>
      <c r="F187" s="272"/>
      <c r="G187" s="50" t="s">
        <v>339</v>
      </c>
      <c r="H187" s="51" t="s">
        <v>340</v>
      </c>
      <c r="I187" s="271">
        <v>418</v>
      </c>
      <c r="J187" s="272"/>
      <c r="K187" s="50" t="s">
        <v>339</v>
      </c>
      <c r="L187" s="50" t="s">
        <v>340</v>
      </c>
      <c r="M187" s="271">
        <v>409</v>
      </c>
      <c r="N187" s="272"/>
      <c r="O187" s="50" t="s">
        <v>339</v>
      </c>
      <c r="P187" s="50" t="s">
        <v>340</v>
      </c>
      <c r="Q187" s="271">
        <v>402</v>
      </c>
      <c r="R187" s="272"/>
      <c r="S187" s="50" t="s">
        <v>339</v>
      </c>
      <c r="T187" s="50" t="s">
        <v>340</v>
      </c>
      <c r="U187" s="271">
        <v>418.72199999999998</v>
      </c>
      <c r="V187" s="272"/>
      <c r="W187" s="50" t="s">
        <v>339</v>
      </c>
      <c r="X187" s="50" t="s">
        <v>340</v>
      </c>
      <c r="Y187" s="271">
        <v>457.00099999999998</v>
      </c>
      <c r="Z187" s="272"/>
      <c r="AA187" s="50" t="s">
        <v>339</v>
      </c>
      <c r="AB187" s="50" t="s">
        <v>340</v>
      </c>
      <c r="AC187" s="271">
        <v>382</v>
      </c>
      <c r="AD187" s="272"/>
      <c r="AE187" s="50" t="s">
        <v>339</v>
      </c>
      <c r="AF187" s="50" t="s">
        <v>340</v>
      </c>
      <c r="AG187" s="271">
        <v>456</v>
      </c>
      <c r="AH187" s="272"/>
      <c r="AI187" s="50" t="s">
        <v>339</v>
      </c>
      <c r="AJ187" s="50" t="s">
        <v>340</v>
      </c>
      <c r="AK187" s="271">
        <v>374</v>
      </c>
      <c r="AL187" s="272"/>
      <c r="AM187" s="50" t="s">
        <v>339</v>
      </c>
      <c r="AN187" s="50" t="s">
        <v>340</v>
      </c>
      <c r="AO187" s="271">
        <v>420</v>
      </c>
      <c r="AP187" s="274"/>
      <c r="AR187" s="261"/>
      <c r="AS187" s="261"/>
      <c r="AT187" s="261"/>
      <c r="AU187" s="261"/>
      <c r="AV187" s="261"/>
      <c r="AW187" s="261"/>
      <c r="AX187" s="261"/>
      <c r="AY187" s="261"/>
      <c r="AZ187" s="261"/>
      <c r="BA187" s="261"/>
      <c r="BB187" s="261"/>
      <c r="BC187" s="261"/>
      <c r="BD187" s="261"/>
      <c r="BE187" s="261"/>
      <c r="BF187" s="261"/>
      <c r="BG187" s="261"/>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61"/>
      <c r="AS188" s="261"/>
      <c r="AT188" s="261"/>
      <c r="AU188" s="261"/>
      <c r="AV188" s="261"/>
      <c r="AW188" s="261"/>
      <c r="AX188" s="261"/>
      <c r="AY188" s="261"/>
      <c r="AZ188" s="261"/>
      <c r="BA188" s="261"/>
      <c r="BB188" s="261"/>
      <c r="BC188" s="261"/>
      <c r="BD188" s="261"/>
      <c r="BE188" s="261"/>
      <c r="BF188" s="261"/>
      <c r="BG188" s="261"/>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61"/>
      <c r="AS189" s="261"/>
      <c r="AT189" s="261"/>
      <c r="AU189" s="261"/>
      <c r="AV189" s="261"/>
      <c r="AW189" s="261"/>
      <c r="AX189" s="261"/>
      <c r="AY189" s="261"/>
      <c r="AZ189" s="261"/>
      <c r="BA189" s="261"/>
      <c r="BB189" s="261"/>
      <c r="BC189" s="261"/>
      <c r="BD189" s="261"/>
      <c r="BE189" s="261"/>
      <c r="BF189" s="261"/>
      <c r="BG189" s="261"/>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62"/>
      <c r="AS190" s="262"/>
      <c r="AT190" s="262"/>
      <c r="AU190" s="262"/>
      <c r="AV190" s="262"/>
      <c r="AW190" s="262"/>
      <c r="AX190" s="262"/>
      <c r="AY190" s="262"/>
      <c r="AZ190" s="262"/>
      <c r="BA190" s="262"/>
      <c r="BB190" s="262"/>
      <c r="BC190" s="262"/>
      <c r="BD190" s="262"/>
      <c r="BE190" s="262"/>
      <c r="BF190" s="262"/>
      <c r="BG190" s="262"/>
    </row>
    <row r="191" spans="3:59" ht="16.95" customHeight="1" x14ac:dyDescent="0.3">
      <c r="AE191" s="70" t="s">
        <v>392</v>
      </c>
      <c r="AR191" s="273">
        <f>E195+I195+M195+Q195+U195+Y195+AC195</f>
        <v>2913</v>
      </c>
      <c r="AS191" s="273">
        <f>AR191</f>
        <v>2913</v>
      </c>
      <c r="AT191" s="260"/>
      <c r="AU191" s="260">
        <f>COUNTA(C192:AB192)</f>
        <v>7</v>
      </c>
      <c r="AV191" s="260"/>
      <c r="AW191" s="260">
        <f>AU191-AV191</f>
        <v>7</v>
      </c>
      <c r="AX191" s="260">
        <f t="shared" ref="AX191" si="21">AV191</f>
        <v>0</v>
      </c>
      <c r="AY191" s="260">
        <f>AU191</f>
        <v>7</v>
      </c>
      <c r="AZ191" s="260"/>
      <c r="BA191" s="260">
        <f>AY191-AZ191</f>
        <v>7</v>
      </c>
      <c r="BB191" s="260"/>
      <c r="BC191" s="260"/>
      <c r="BD191" s="260"/>
      <c r="BE191" s="260"/>
      <c r="BF191" s="260"/>
      <c r="BG191" s="260"/>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61"/>
      <c r="AS192" s="261"/>
      <c r="AT192" s="261"/>
      <c r="AU192" s="261"/>
      <c r="AV192" s="261"/>
      <c r="AW192" s="261"/>
      <c r="AX192" s="261"/>
      <c r="AY192" s="261"/>
      <c r="AZ192" s="261"/>
      <c r="BA192" s="261"/>
      <c r="BB192" s="261"/>
      <c r="BC192" s="261"/>
      <c r="BD192" s="261"/>
      <c r="BE192" s="261"/>
      <c r="BF192" s="261"/>
      <c r="BG192" s="261"/>
    </row>
    <row r="193" spans="3:59" ht="16.95" customHeight="1" x14ac:dyDescent="0.3">
      <c r="AR193" s="261"/>
      <c r="AS193" s="261"/>
      <c r="AT193" s="261"/>
      <c r="AU193" s="261"/>
      <c r="AV193" s="261"/>
      <c r="AW193" s="261"/>
      <c r="AX193" s="261"/>
      <c r="AY193" s="261"/>
      <c r="AZ193" s="261"/>
      <c r="BA193" s="261"/>
      <c r="BB193" s="261"/>
      <c r="BC193" s="261"/>
      <c r="BD193" s="261"/>
      <c r="BE193" s="261"/>
      <c r="BF193" s="261"/>
      <c r="BG193" s="261"/>
    </row>
    <row r="194" spans="3:59" ht="16.95" customHeight="1" thickBot="1" x14ac:dyDescent="0.35">
      <c r="AR194" s="261"/>
      <c r="AS194" s="261"/>
      <c r="AT194" s="261"/>
      <c r="AU194" s="261"/>
      <c r="AV194" s="261"/>
      <c r="AW194" s="261"/>
      <c r="AX194" s="261"/>
      <c r="AY194" s="261"/>
      <c r="AZ194" s="261"/>
      <c r="BA194" s="261"/>
      <c r="BB194" s="261"/>
      <c r="BC194" s="261"/>
      <c r="BD194" s="261"/>
      <c r="BE194" s="261"/>
      <c r="BF194" s="261"/>
      <c r="BG194" s="261"/>
    </row>
    <row r="195" spans="3:59" ht="16.95" customHeight="1" thickBot="1" x14ac:dyDescent="0.35">
      <c r="C195" s="50" t="s">
        <v>339</v>
      </c>
      <c r="D195" s="50" t="s">
        <v>340</v>
      </c>
      <c r="E195" s="271">
        <v>415</v>
      </c>
      <c r="F195" s="272"/>
      <c r="G195" s="50" t="s">
        <v>339</v>
      </c>
      <c r="H195" s="51" t="s">
        <v>340</v>
      </c>
      <c r="I195" s="271">
        <v>424</v>
      </c>
      <c r="J195" s="272"/>
      <c r="K195" s="50" t="s">
        <v>339</v>
      </c>
      <c r="L195" s="50" t="s">
        <v>340</v>
      </c>
      <c r="M195" s="271">
        <v>390</v>
      </c>
      <c r="N195" s="272"/>
      <c r="O195" s="50" t="s">
        <v>339</v>
      </c>
      <c r="P195" s="50" t="s">
        <v>340</v>
      </c>
      <c r="Q195" s="271">
        <v>451</v>
      </c>
      <c r="R195" s="272"/>
      <c r="S195" s="50" t="s">
        <v>339</v>
      </c>
      <c r="T195" s="50" t="s">
        <v>340</v>
      </c>
      <c r="U195" s="271">
        <v>391</v>
      </c>
      <c r="V195" s="272"/>
      <c r="W195" s="50" t="s">
        <v>339</v>
      </c>
      <c r="X195" s="50" t="s">
        <v>340</v>
      </c>
      <c r="Y195" s="271">
        <v>422.15800000000002</v>
      </c>
      <c r="Z195" s="272"/>
      <c r="AA195" s="50" t="s">
        <v>339</v>
      </c>
      <c r="AB195" s="50" t="s">
        <v>340</v>
      </c>
      <c r="AC195" s="271">
        <v>419.84199999999998</v>
      </c>
      <c r="AD195" s="272"/>
      <c r="AE195" s="50" t="s">
        <v>339</v>
      </c>
      <c r="AF195" s="50" t="s">
        <v>340</v>
      </c>
      <c r="AR195" s="261"/>
      <c r="AS195" s="261"/>
      <c r="AT195" s="261"/>
      <c r="AU195" s="261"/>
      <c r="AV195" s="261"/>
      <c r="AW195" s="261"/>
      <c r="AX195" s="261"/>
      <c r="AY195" s="261"/>
      <c r="AZ195" s="261"/>
      <c r="BA195" s="261"/>
      <c r="BB195" s="261"/>
      <c r="BC195" s="261"/>
      <c r="BD195" s="261"/>
      <c r="BE195" s="261"/>
      <c r="BF195" s="261"/>
      <c r="BG195" s="261"/>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61"/>
      <c r="AS196" s="261"/>
      <c r="AT196" s="261"/>
      <c r="AU196" s="261"/>
      <c r="AV196" s="261"/>
      <c r="AW196" s="261"/>
      <c r="AX196" s="261"/>
      <c r="AY196" s="261"/>
      <c r="AZ196" s="261"/>
      <c r="BA196" s="261"/>
      <c r="BB196" s="261"/>
      <c r="BC196" s="261"/>
      <c r="BD196" s="261"/>
      <c r="BE196" s="261"/>
      <c r="BF196" s="261"/>
      <c r="BG196" s="261"/>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61"/>
      <c r="AS197" s="261"/>
      <c r="AT197" s="261"/>
      <c r="AU197" s="261"/>
      <c r="AV197" s="261"/>
      <c r="AW197" s="261"/>
      <c r="AX197" s="261"/>
      <c r="AY197" s="261"/>
      <c r="AZ197" s="261"/>
      <c r="BA197" s="261"/>
      <c r="BB197" s="261"/>
      <c r="BC197" s="261"/>
      <c r="BD197" s="261"/>
      <c r="BE197" s="261"/>
      <c r="BF197" s="261"/>
      <c r="BG197" s="261"/>
    </row>
    <row r="198" spans="3:59" ht="16.95" customHeight="1" x14ac:dyDescent="0.3">
      <c r="AR198" s="262"/>
      <c r="AS198" s="262"/>
      <c r="AT198" s="262"/>
      <c r="AU198" s="262"/>
      <c r="AV198" s="262"/>
      <c r="AW198" s="262"/>
      <c r="AX198" s="262"/>
      <c r="AY198" s="262"/>
      <c r="AZ198" s="262"/>
      <c r="BA198" s="262"/>
      <c r="BB198" s="262"/>
      <c r="BC198" s="262"/>
      <c r="BD198" s="262"/>
      <c r="BE198" s="262"/>
      <c r="BF198" s="262"/>
      <c r="BG198" s="262"/>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17</v>
      </c>
      <c r="AW199" s="73">
        <f t="shared" si="22"/>
        <v>200</v>
      </c>
      <c r="AX199" s="73">
        <f t="shared" si="22"/>
        <v>17</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AV151:AV158"/>
    <mergeCell ref="BD159:BD166"/>
    <mergeCell ref="AW159:AW166"/>
    <mergeCell ref="AW151:AW158"/>
    <mergeCell ref="AX151:AX158"/>
    <mergeCell ref="AY151:AY158"/>
    <mergeCell ref="BE159:BE166"/>
    <mergeCell ref="BF159:BF166"/>
    <mergeCell ref="BF167:BF174"/>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AV119:AV126"/>
    <mergeCell ref="BD127:BD134"/>
    <mergeCell ref="AW127:AW134"/>
    <mergeCell ref="AW119:AW126"/>
    <mergeCell ref="AX119:AX126"/>
    <mergeCell ref="AY119:AY126"/>
    <mergeCell ref="BE127:BE134"/>
    <mergeCell ref="BF127:BF134"/>
    <mergeCell ref="BF135:BF142"/>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AV87:AV94"/>
    <mergeCell ref="BD95:BD102"/>
    <mergeCell ref="AW95:AW102"/>
    <mergeCell ref="AW87:AW94"/>
    <mergeCell ref="AX87:AX94"/>
    <mergeCell ref="AY87:AY94"/>
    <mergeCell ref="BE95:BE102"/>
    <mergeCell ref="BF95:BF102"/>
    <mergeCell ref="BF103:BF110"/>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AV55:AV62"/>
    <mergeCell ref="BD63:BD70"/>
    <mergeCell ref="AW63:AW70"/>
    <mergeCell ref="AW55:AW62"/>
    <mergeCell ref="AX55:AX62"/>
    <mergeCell ref="AY55:AY62"/>
    <mergeCell ref="BE63:BE70"/>
    <mergeCell ref="BF63:BF70"/>
    <mergeCell ref="BF71:BF78"/>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AO43:AP43"/>
    <mergeCell ref="E35:F35"/>
    <mergeCell ref="I35:J35"/>
    <mergeCell ref="M35:N35"/>
    <mergeCell ref="Q35:R35"/>
    <mergeCell ref="U35:V35"/>
    <mergeCell ref="Y35:Z35"/>
    <mergeCell ref="BF31:BF38"/>
    <mergeCell ref="BF39:BF46"/>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J18:K18"/>
    <mergeCell ref="L18:N18"/>
    <mergeCell ref="O18:Q18"/>
    <mergeCell ref="R18:T18"/>
    <mergeCell ref="U18:V18"/>
    <mergeCell ref="W18:Y18"/>
    <mergeCell ref="Z18:AA18"/>
    <mergeCell ref="AB18:AC18"/>
    <mergeCell ref="BF23:BF30"/>
    <mergeCell ref="S28:T28"/>
    <mergeCell ref="O28:P28"/>
    <mergeCell ref="K28:L28"/>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5:K15"/>
    <mergeCell ref="L15:N15"/>
    <mergeCell ref="O15:Q15"/>
    <mergeCell ref="R15:T15"/>
    <mergeCell ref="U15:V15"/>
    <mergeCell ref="W15:Y15"/>
    <mergeCell ref="Z15:AA15"/>
    <mergeCell ref="AB15:AC15"/>
    <mergeCell ref="AD15:AE15"/>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2:K12"/>
    <mergeCell ref="L12:N12"/>
    <mergeCell ref="O12:Q12"/>
    <mergeCell ref="R12:T12"/>
    <mergeCell ref="U12:V12"/>
    <mergeCell ref="W12:Y12"/>
    <mergeCell ref="Z12:AA12"/>
    <mergeCell ref="AB12:AC12"/>
    <mergeCell ref="AD12:AE12"/>
    <mergeCell ref="J11:K11"/>
    <mergeCell ref="L11:N11"/>
    <mergeCell ref="O11:Q11"/>
    <mergeCell ref="R11:T11"/>
    <mergeCell ref="U11:V11"/>
    <mergeCell ref="W11:Y11"/>
    <mergeCell ref="Z11:AA11"/>
    <mergeCell ref="AB11:AC11"/>
    <mergeCell ref="AD11:AE11"/>
    <mergeCell ref="J10:K10"/>
    <mergeCell ref="L10:N10"/>
    <mergeCell ref="O10:Q10"/>
    <mergeCell ref="R10:T10"/>
    <mergeCell ref="U10:V10"/>
    <mergeCell ref="W10:Y10"/>
    <mergeCell ref="Z10:AA10"/>
    <mergeCell ref="AB10:AC10"/>
    <mergeCell ref="AD10:AE10"/>
    <mergeCell ref="J9:K9"/>
    <mergeCell ref="L9:N9"/>
    <mergeCell ref="O9:Q9"/>
    <mergeCell ref="R9:T9"/>
    <mergeCell ref="U9:V9"/>
    <mergeCell ref="W9:Y9"/>
    <mergeCell ref="Z9:AA9"/>
    <mergeCell ref="AB9:AC9"/>
    <mergeCell ref="AD9:AE9"/>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DPR</vt:lpstr>
      <vt:lpstr>Foundation Compiled</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2026-06-13T05:37:23Z</dcterms:modified>
</cp:coreProperties>
</file>