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13_ncr:1_{D259B4DD-C206-4021-BA68-AC74579FEA50}" xr6:coauthVersionLast="47" xr6:coauthVersionMax="47" xr10:uidLastSave="{00000000-0000-0000-0000-000000000000}"/>
  <bookViews>
    <workbookView xWindow="-108" yWindow="-108" windowWidth="23256" windowHeight="12456" xr2:uid="{5D558A5B-F820-4473-8865-88289A39D19A}"/>
  </bookViews>
  <sheets>
    <sheet name="DPR" sheetId="1" r:id="rId1"/>
    <sheet name="Store Stock" sheetId="2" r:id="rId2"/>
    <sheet name="Visual chart" sheetId="5" r:id="rId3"/>
    <sheet name="Erection Compiled"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3" hidden="1">'Erection Compiled'!$A$2:$M$13</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3">'[28]Base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3">'[28]Base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3">#REF!</definedName>
    <definedName name="cookie">#REF!</definedName>
    <definedName name="cookie1" localSheetId="3">#REF!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3">'[28]Base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3">#REF!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3">'[28]Base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3">'[78]Base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3">'Erection Compiled'!$A$1:$N$64</definedName>
    <definedName name="_xlnm.Print_Area" localSheetId="2">'Visual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3">'[78]Base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3">#REF!</definedName>
    <definedName name="Supplies">#REF!</definedName>
    <definedName name="Supply" localSheetId="3">'[78]Base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191" i="5" l="1"/>
  <c r="AX183" i="5"/>
  <c r="AX175" i="5"/>
  <c r="AX167" i="5"/>
  <c r="AX159" i="5"/>
  <c r="AX151" i="5"/>
  <c r="AX143" i="5"/>
  <c r="AX135" i="5"/>
  <c r="AX127" i="5"/>
  <c r="AX119" i="5"/>
  <c r="AX111" i="5"/>
  <c r="AX103" i="5"/>
  <c r="AX95" i="5"/>
  <c r="AX87" i="5"/>
  <c r="AX79" i="5"/>
  <c r="AX71" i="5"/>
  <c r="AX199" i="5" s="1"/>
  <c r="AX63" i="5"/>
  <c r="AX55" i="5"/>
  <c r="AX47" i="5"/>
  <c r="AX39" i="5"/>
  <c r="AX31" i="5"/>
  <c r="AX23" i="5"/>
  <c r="I20" i="1"/>
  <c r="F9" i="2"/>
  <c r="F14" i="2"/>
  <c r="F17" i="2"/>
  <c r="G1" i="2"/>
  <c r="F7" i="2"/>
  <c r="F6" i="2"/>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F10" i="4"/>
  <c r="F9" i="4"/>
  <c r="F8" i="4"/>
  <c r="F7" i="4"/>
  <c r="F6" i="4"/>
  <c r="F5" i="4"/>
  <c r="F4" i="4"/>
  <c r="F3"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3" i="4"/>
  <c r="D22" i="4"/>
  <c r="D21" i="4"/>
  <c r="D20" i="4"/>
  <c r="D19" i="4"/>
  <c r="D18" i="4"/>
  <c r="K11" i="4"/>
  <c r="N10" i="4"/>
  <c r="N9" i="4"/>
  <c r="N8" i="4"/>
  <c r="N7" i="4"/>
  <c r="N6" i="4"/>
  <c r="N5" i="4"/>
  <c r="N4" i="4"/>
  <c r="A4" i="4"/>
  <c r="A5" i="4" s="1"/>
  <c r="A6" i="4" s="1"/>
  <c r="A7" i="4" s="1"/>
  <c r="A8" i="4" s="1"/>
  <c r="A9" i="4" s="1"/>
  <c r="A10" i="4" s="1"/>
  <c r="N3" i="4"/>
  <c r="I15" i="1"/>
  <c r="I21" i="4" l="1"/>
  <c r="I54" i="4"/>
  <c r="F11"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1" i="4"/>
  <c r="D24" i="4"/>
  <c r="H18" i="4"/>
  <c r="G18" i="4"/>
  <c r="I17" i="1"/>
  <c r="I16" i="1"/>
  <c r="AW199" i="5" l="1"/>
  <c r="AY199" i="5"/>
  <c r="BA23" i="5"/>
  <c r="BA199" i="5" s="1"/>
  <c r="R12" i="5"/>
  <c r="L13" i="5"/>
  <c r="O9" i="5"/>
  <c r="L9" i="5"/>
  <c r="L10" i="5" s="1"/>
  <c r="I51" i="4"/>
  <c r="I52" i="4"/>
  <c r="I41" i="4"/>
  <c r="I30" i="4"/>
  <c r="I35" i="4"/>
  <c r="I61" i="4"/>
  <c r="I39" i="4"/>
  <c r="I34" i="4"/>
  <c r="I32" i="4"/>
  <c r="I31" i="4"/>
  <c r="I59" i="4"/>
  <c r="I50" i="4"/>
  <c r="I57" i="4"/>
  <c r="I38" i="4"/>
  <c r="I42" i="4"/>
  <c r="I40" i="4"/>
  <c r="I33" i="4"/>
  <c r="I56" i="4"/>
  <c r="I58" i="4"/>
  <c r="I55" i="4"/>
  <c r="I18" i="4"/>
  <c r="G62" i="4"/>
  <c r="I53" i="4"/>
  <c r="I48" i="4"/>
  <c r="I46" i="4"/>
  <c r="I26" i="4"/>
  <c r="I49" i="4"/>
  <c r="I47" i="4"/>
  <c r="I45" i="4"/>
  <c r="I27" i="4"/>
  <c r="I25" i="4"/>
  <c r="I19" i="4"/>
  <c r="I24" i="4"/>
  <c r="I22" i="4"/>
  <c r="I29" i="4"/>
  <c r="H62" i="4"/>
  <c r="I23" i="4"/>
  <c r="I44" i="4"/>
  <c r="I37" i="4"/>
  <c r="I60" i="4"/>
  <c r="I43" i="4"/>
  <c r="I36" i="4"/>
  <c r="I28" i="4"/>
  <c r="I20" i="4"/>
  <c r="I13" i="1"/>
  <c r="I12" i="1"/>
  <c r="L14" i="5" l="1"/>
  <c r="R13" i="5"/>
  <c r="I62" i="4"/>
  <c r="I18" i="1"/>
  <c r="I8" i="1"/>
  <c r="I14" i="1"/>
  <c r="R14" i="5" l="1"/>
  <c r="L15" i="5"/>
  <c r="R15" i="5" s="1"/>
  <c r="I9" i="1"/>
  <c r="I7" i="1"/>
  <c r="I6" i="1"/>
</calcChain>
</file>

<file path=xl/sharedStrings.xml><?xml version="1.0" encoding="utf-8"?>
<sst xmlns="http://schemas.openxmlformats.org/spreadsheetml/2006/main" count="1672" uniqueCount="449">
  <si>
    <t xml:space="preserve">800 kV HVDC KPS2 - Nagpur T/L Project (Part -3) </t>
  </si>
  <si>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</si>
  <si>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</si>
  <si>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</si>
  <si>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</si>
  <si>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</si>
  <si>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</si>
  <si>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</si>
  <si>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</si>
  <si>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</si>
  <si>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</si>
  <si>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</si>
  <si>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</si>
  <si>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</si>
  <si>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</si>
  <si>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</si>
  <si>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</si>
  <si>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</si>
  <si>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</si>
  <si>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</si>
  <si>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</si>
  <si>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</si>
  <si>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</si>
  <si>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</si>
  <si>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</si>
  <si>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</si>
  <si>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</si>
  <si>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</si>
  <si>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</si>
  <si>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</si>
  <si>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</si>
  <si>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</si>
  <si>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</si>
  <si>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</si>
  <si>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</si>
  <si>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</si>
  <si>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</si>
  <si>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</si>
  <si>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</si>
  <si>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</si>
  <si>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</si>
  <si>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</si>
  <si>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</si>
  <si>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</si>
  <si>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</si>
  <si>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</si>
  <si>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</si>
  <si>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</si>
  <si>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</si>
  <si>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</si>
  <si>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</si>
  <si>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</si>
  <si>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</si>
  <si>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</si>
  <si>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</si>
  <si>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</si>
  <si>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</si>
  <si>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</si>
  <si>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</si>
  <si>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</si>
  <si>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</si>
  <si>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</si>
  <si>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</si>
  <si>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</si>
  <si>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</si>
  <si>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</si>
  <si>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</si>
  <si>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</si>
  <si>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</si>
  <si>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</si>
  <si>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</si>
  <si>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</si>
  <si>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</si>
  <si>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</si>
  <si>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</si>
  <si>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</si>
  <si>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</si>
  <si>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</si>
  <si>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</si>
  <si>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</si>
  <si>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</si>
  <si>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</si>
  <si>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</si>
  <si>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</si>
  <si>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</si>
  <si>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</si>
  <si>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</si>
  <si>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</si>
  <si>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</si>
  <si>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</si>
  <si>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</si>
  <si>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</si>
  <si>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</si>
  <si>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</si>
  <si>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</si>
  <si>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</si>
  <si>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</si>
  <si>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</si>
  <si>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</si>
  <si>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</si>
  <si>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</si>
  <si>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</si>
  <si>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</si>
  <si>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</si>
  <si>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</si>
  <si>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</si>
  <si>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</si>
  <si>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</si>
  <si>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</si>
  <si>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</si>
  <si>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</si>
  <si>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</si>
  <si>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</si>
  <si>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</si>
  <si>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</si>
  <si>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</si>
  <si>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</si>
  <si>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</si>
  <si>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</si>
  <si>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</si>
  <si>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</si>
  <si>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</si>
  <si>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</si>
  <si>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</si>
  <si>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</si>
  <si>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</si>
  <si>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</si>
  <si>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</si>
  <si>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</si>
  <si>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</si>
  <si>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</si>
  <si>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</si>
  <si>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</si>
  <si>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</si>
  <si>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</si>
  <si>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</si>
  <si>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</si>
  <si>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</si>
  <si>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</si>
  <si>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</si>
  <si>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</si>
  <si>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</si>
  <si>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</si>
  <si>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</si>
  <si>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</si>
  <si>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</si>
  <si>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</si>
  <si>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</si>
  <si>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</si>
  <si>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</si>
  <si>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</si>
  <si>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</si>
  <si>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</si>
  <si>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</si>
  <si>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</si>
  <si>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</si>
  <si>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</si>
  <si>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</si>
  <si>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</si>
  <si>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</si>
  <si>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</si>
  <si>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</si>
  <si>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</si>
  <si>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</si>
  <si>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</si>
  <si>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</si>
  <si>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</si>
  <si>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</si>
  <si>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</si>
  <si>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</si>
  <si>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</si>
  <si>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</si>
  <si>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</si>
  <si>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</si>
  <si>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</si>
  <si>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</si>
  <si>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</si>
  <si>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</si>
  <si>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</si>
  <si>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</si>
  <si>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</si>
  <si>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</si>
  <si>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</si>
  <si>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</si>
  <si>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</si>
  <si>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</si>
  <si>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</si>
  <si>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</si>
  <si>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</si>
  <si>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</si>
  <si>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</si>
  <si>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</si>
  <si>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</si>
  <si>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</si>
  <si>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</si>
  <si>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</si>
  <si>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</si>
  <si>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</si>
  <si>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</si>
  <si>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</si>
  <si>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</si>
  <si>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</si>
  <si>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</si>
  <si>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</si>
  <si>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</si>
  <si>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</si>
  <si>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</si>
  <si>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</si>
  <si>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</si>
  <si>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</si>
  <si>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</si>
  <si>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</si>
  <si>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</si>
  <si>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</si>
  <si>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</si>
  <si>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</si>
  <si>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</si>
  <si>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</si>
  <si>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</si>
  <si>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</si>
  <si>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</si>
  <si>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</si>
  <si>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</si>
  <si>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</si>
  <si>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</si>
  <si>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</si>
  <si>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</si>
  <si>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</si>
  <si>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</si>
  <si>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</si>
  <si>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</si>
  <si>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</si>
  <si>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</si>
  <si>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</si>
  <si>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</si>
  <si>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</si>
  <si>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</si>
  <si>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</si>
  <si>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</si>
  <si>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</si>
  <si>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</si>
  <si>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</si>
  <si>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</si>
  <si>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</si>
  <si>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</si>
  <si>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</si>
  <si>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</si>
  <si>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</si>
  <si>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</si>
  <si>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</si>
  <si>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</si>
  <si>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</si>
  <si>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</si>
  <si>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</si>
  <si>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</si>
  <si>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</si>
  <si>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</si>
  <si>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</si>
  <si>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</si>
  <si>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</si>
  <si>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</si>
  <si>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</si>
  <si>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</si>
  <si>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</si>
  <si>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</si>
  <si>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</si>
  <si>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</si>
  <si>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</si>
  <si>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</si>
  <si>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</si>
  <si>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</si>
  <si>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</si>
  <si>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</si>
  <si>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</si>
  <si>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</si>
  <si>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</si>
  <si>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</si>
  <si>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</si>
  <si>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</si>
  <si>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</si>
  <si>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</si>
  <si>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</si>
  <si>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</si>
  <si>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</si>
  <si>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</si>
  <si>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</si>
  <si>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</si>
  <si>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</si>
  <si>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</si>
  <si>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</si>
  <si>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</si>
  <si>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</si>
  <si>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</si>
  <si>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</si>
  <si>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</si>
  <si>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</si>
  <si>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</si>
  <si>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</si>
  <si>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</si>
  <si>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</si>
  <si>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</si>
  <si>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</si>
  <si>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</si>
  <si>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</si>
  <si>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</si>
  <si>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</si>
  <si>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</si>
  <si>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</si>
  <si>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</si>
  <si>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</si>
  <si>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</si>
  <si>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</si>
  <si>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</si>
  <si>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</si>
  <si>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</si>
  <si>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</si>
  <si>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</si>
  <si>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</si>
  <si>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</si>
  <si>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</si>
  <si>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</si>
  <si>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</si>
  <si>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</si>
  <si>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</si>
  <si>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</si>
  <si>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</si>
  <si>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</si>
  <si>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</si>
  <si>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</si>
  <si>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</si>
  <si>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</si>
  <si>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</si>
  <si>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</si>
  <si>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</si>
  <si>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</si>
  <si>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</si>
  <si>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</si>
  <si>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</si>
  <si>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</si>
  <si>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</si>
  <si>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</si>
  <si>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</si>
  <si>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</si>
  <si>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</si>
  <si>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</si>
  <si>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</si>
  <si>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</si>
  <si>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</si>
  <si>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</si>
  <si>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</si>
  <si>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</si>
  <si>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</si>
  <si>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</si>
  <si>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</si>
  <si>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</si>
  <si>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</si>
  <si>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</si>
  <si>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</si>
  <si>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</si>
  <si>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</si>
  <si>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</si>
  <si>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</si>
  <si>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</si>
  <si>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</si>
  <si>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</si>
  <si>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</si>
  <si>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</si>
  <si>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</si>
  <si>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</si>
  <si>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</si>
  <si>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</si>
  <si>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</si>
  <si>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</si>
  <si>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</si>
  <si>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</si>
  <si>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</si>
  <si>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</si>
  <si>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</si>
  <si>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</si>
  <si>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</si>
  <si>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</si>
  <si>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</si>
  <si>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</si>
  <si>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</si>
  <si>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</si>
  <si>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</si>
  <si>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</si>
  <si>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</si>
  <si>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</si>
  <si>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</si>
  <si>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</si>
  <si>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</si>
  <si>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</si>
  <si>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</si>
  <si>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</si>
  <si>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</si>
  <si>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</si>
  <si>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</si>
  <si>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</si>
  <si>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</si>
  <si>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</si>
  <si>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</si>
  <si>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</si>
  <si>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</si>
  <si>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</si>
  <si>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</si>
  <si>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</si>
  <si>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</si>
  <si>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</si>
  <si>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</si>
  <si>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</si>
  <si>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</si>
  <si>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</si>
  <si>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</si>
  <si>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</si>
  <si>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</si>
  <si>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</si>
  <si>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</si>
  <si>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</si>
  <si>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</si>
  <si>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</si>
  <si>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</si>
  <si>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</si>
  <si>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</si>
  <si>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</si>
  <si>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</si>
  <si>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</si>
  <si>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</si>
  <si>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</si>
  <si>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</si>
  <si>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</si>
  <si>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</si>
  <si>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</si>
  <si>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</si>
  <si>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</si>
  <si>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</si>
  <si>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</si>
  <si>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</si>
  <si>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</si>
  <si>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</si>
  <si>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</si>
  <si>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</si>
  <si>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</si>
  <si>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</si>
  <si>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</si>
  <si>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Progress upto Apr'26</t>
  </si>
  <si>
    <t>Progress for current month (May'26)</t>
  </si>
  <si>
    <t xml:space="preserve">Completed (CP Type) - 194/9, 198/1, 205/1, 194/1, 232/4, 232/3, 217/5,
Completed (Pipe Type) - 217/6, 245/2                                                                              </t>
  </si>
  <si>
    <t>Since inception completed - 9 location, 
245/2 Completed
WIP - 243/2 (Reinforcement U/P),
241/3 (Excavation &amp; Prop Setting U/P)
Next Loc - 243/1.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</si>
</sst>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36" x14ac:knownFonts="1">
    <font>
      <sz val="11"/>
      <color theme="1"/>
      <name val="Aptos Narrow"/>
      <family val="2"/>
      <scheme val="minor"/>
    </font>
    <font>
      <b/>
      <sz val="12"/>
      <color theme="1"/>
      <name val="Aptos Narrow"/>
      <family val="2"/>
      <scheme val="minor"/>
    </font>
    <font>
      <b/>
      <sz val="10"/>
      <color indexed="8"/>
      <name val="Aptos Narrow"/>
      <family val="2"/>
      <scheme val="minor"/>
    </font>
    <font>
      <b/>
      <sz val="10"/>
      <color theme="1"/>
      <name val="Aptos Narrow"/>
      <family val="2"/>
      <scheme val="minor"/>
    </font>
    <font>
      <b/>
      <sz val="11"/>
      <color theme="1"/>
      <name val="Aptos Narrow"/>
      <family val="2"/>
      <scheme val="minor"/>
    </font>
    <font>
      <sz val="11"/>
      <name val="Calibri"/>
      <family val="2"/>
    </font>
    <font>
      <sz val="10"/>
      <name val="Arial"/>
      <family val="2"/>
    </font>
    <font>
      <sz val="13"/>
      <name val="Calibri"/>
      <family val="2"/>
    </font>
    <font>
      <sz val="11"/>
      <color rgb="FFFF0000"/>
      <name val="Aptos Narrow"/>
      <family val="2"/>
      <scheme val="minor"/>
    </font>
    <font>
      <sz val="11"/>
      <name val="Aptos Narrow"/>
      <family val="2"/>
      <scheme val="minor"/>
    </font>
    <font>
      <sz val="12"/>
      <color theme="1"/>
      <name val="Aptos Narrow"/>
      <family val="2"/>
      <scheme val="minor"/>
    </font>
    <font>
      <b/>
      <sz val="11"/>
      <color rgb="FFFF0000"/>
      <name val="Arial"/>
      <family val="2"/>
    </font>
    <font>
      <b/>
      <sz val="11"/>
      <color rgb="FFFF0000"/>
      <name val="Aptos Narrow"/>
      <family val="2"/>
      <scheme val="minor"/>
    </font>
    <font>
      <sz val="11"/>
      <color rgb="FFFF0000"/>
      <name val="Arial"/>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b/>
      <sz val="11"/>
      <color indexed="8"/>
      <name val="Aptos Narrow"/>
      <family val="2"/>
      <scheme val="minor"/>
    </font>
    <font>
      <i/>
      <sz val="11"/>
      <color theme="1"/>
      <name val="Aptos Narrow"/>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s>
  <cellStyleXfs count="2">
    <xf numFmtId="0" fontId="0" fillId="0" borderId="0"/>
    <xf numFmtId="0" fontId="6" fillId="0" borderId="0"/>
  </cellStyleXfs>
  <cellXfs count="232">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4" fillId="0" borderId="1" xfId="0" applyFont="1" applyBorder="1" applyAlignment="1">
      <alignment horizontal="center" vertical="center"/>
    </xf>
    <xf numFmtId="0" fontId="5" fillId="0" borderId="0" xfId="0" applyFont="1" applyAlignment="1">
      <alignment horizontal="center" vertical="center"/>
    </xf>
    <xf numFmtId="165"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15" fontId="0" fillId="3" borderId="1" xfId="0" applyNumberFormat="1" applyFill="1" applyBorder="1" applyAlignment="1">
      <alignment horizontal="center" vertical="center" wrapText="1"/>
    </xf>
    <xf numFmtId="165" fontId="0" fillId="0" borderId="1" xfId="0" applyNumberFormat="1" applyBorder="1" applyAlignment="1">
      <alignment horizontal="center" vertical="center"/>
    </xf>
    <xf numFmtId="0" fontId="9" fillId="3" borderId="1" xfId="0" applyFont="1" applyFill="1" applyBorder="1" applyAlignment="1">
      <alignment horizontal="center" vertical="center" wrapText="1"/>
    </xf>
    <xf numFmtId="0" fontId="4" fillId="6" borderId="6" xfId="0" applyFont="1" applyFill="1" applyBorder="1" applyAlignment="1">
      <alignment horizontal="center" vertical="center"/>
    </xf>
    <xf numFmtId="165" fontId="4" fillId="6" borderId="6" xfId="0" applyNumberFormat="1" applyFont="1" applyFill="1" applyBorder="1" applyAlignment="1">
      <alignment horizontal="center" vertical="center"/>
    </xf>
    <xf numFmtId="1" fontId="4" fillId="6" borderId="6" xfId="0" applyNumberFormat="1" applyFont="1" applyFill="1" applyBorder="1" applyAlignment="1">
      <alignment horizontal="center" vertical="center"/>
    </xf>
    <xf numFmtId="1" fontId="0" fillId="0" borderId="0" xfId="0" applyNumberFormat="1"/>
    <xf numFmtId="0" fontId="4" fillId="6" borderId="2" xfId="0" applyFont="1" applyFill="1" applyBorder="1" applyAlignment="1">
      <alignment horizontal="center" vertical="center"/>
    </xf>
    <xf numFmtId="0" fontId="4" fillId="6" borderId="4" xfId="0" applyFont="1" applyFill="1" applyBorder="1"/>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2" fontId="11" fillId="0" borderId="1" xfId="0" applyNumberFormat="1" applyFont="1" applyBorder="1" applyAlignment="1">
      <alignment horizontal="center" vertical="center" wrapText="1"/>
    </xf>
    <xf numFmtId="0" fontId="12" fillId="0" borderId="1" xfId="0" applyFont="1" applyBorder="1" applyAlignment="1">
      <alignment horizontal="center"/>
    </xf>
    <xf numFmtId="2" fontId="13" fillId="0" borderId="1" xfId="0" applyNumberFormat="1" applyFont="1" applyBorder="1" applyAlignment="1">
      <alignment horizontal="center" vertical="center" wrapText="1"/>
    </xf>
    <xf numFmtId="0" fontId="8" fillId="0" borderId="1" xfId="0" applyFont="1" applyBorder="1" applyAlignment="1">
      <alignment horizontal="center"/>
    </xf>
    <xf numFmtId="2" fontId="13" fillId="0" borderId="1" xfId="0" quotePrefix="1" applyNumberFormat="1" applyFont="1" applyBorder="1" applyAlignment="1">
      <alignment horizontal="center" vertical="center" wrapText="1"/>
    </xf>
    <xf numFmtId="0" fontId="5" fillId="0" borderId="1" xfId="0" applyFont="1" applyBorder="1" applyAlignment="1">
      <alignment horizontal="center" vertical="center"/>
    </xf>
    <xf numFmtId="0" fontId="16" fillId="0" borderId="0" xfId="0" applyFont="1" applyAlignment="1">
      <alignment horizontal="center" vertical="center"/>
    </xf>
    <xf numFmtId="0" fontId="17" fillId="9" borderId="23" xfId="0" applyFont="1" applyFill="1" applyBorder="1" applyAlignment="1">
      <alignment vertical="center"/>
    </xf>
    <xf numFmtId="0" fontId="17" fillId="9" borderId="28" xfId="0" applyFont="1" applyFill="1" applyBorder="1" applyAlignment="1">
      <alignment vertical="center"/>
    </xf>
    <xf numFmtId="0" fontId="17" fillId="9" borderId="25" xfId="0" applyFont="1" applyFill="1" applyBorder="1" applyAlignment="1">
      <alignment vertical="center"/>
    </xf>
    <xf numFmtId="0" fontId="17" fillId="9" borderId="29" xfId="0" applyFont="1" applyFill="1" applyBorder="1" applyAlignment="1">
      <alignment vertical="center"/>
    </xf>
    <xf numFmtId="0" fontId="17" fillId="9" borderId="24" xfId="0" applyFont="1" applyFill="1" applyBorder="1" applyAlignment="1">
      <alignment vertical="center"/>
    </xf>
    <xf numFmtId="0" fontId="17" fillId="9" borderId="22" xfId="0" applyFont="1" applyFill="1" applyBorder="1" applyAlignment="1">
      <alignment vertical="center"/>
    </xf>
    <xf numFmtId="0" fontId="18" fillId="0" borderId="0" xfId="0" applyFont="1" applyAlignment="1">
      <alignment horizontal="center" vertical="center"/>
    </xf>
    <xf numFmtId="0" fontId="17" fillId="9" borderId="17" xfId="0" applyFont="1" applyFill="1" applyBorder="1" applyAlignment="1">
      <alignment vertical="center"/>
    </xf>
    <xf numFmtId="0" fontId="17" fillId="9" borderId="0" xfId="0" applyFont="1" applyFill="1" applyAlignment="1">
      <alignment vertical="center"/>
    </xf>
    <xf numFmtId="0" fontId="17" fillId="9" borderId="19" xfId="0" applyFont="1" applyFill="1" applyBorder="1" applyAlignment="1">
      <alignment vertical="center"/>
    </xf>
    <xf numFmtId="0" fontId="17" fillId="9" borderId="15" xfId="0" applyFont="1" applyFill="1" applyBorder="1" applyAlignment="1">
      <alignment vertical="center"/>
    </xf>
    <xf numFmtId="0" fontId="17" fillId="9" borderId="14" xfId="0" applyFont="1" applyFill="1" applyBorder="1" applyAlignment="1">
      <alignment vertical="center"/>
    </xf>
    <xf numFmtId="0" fontId="17" fillId="9" borderId="16" xfId="0" applyFont="1" applyFill="1" applyBorder="1" applyAlignment="1">
      <alignment vertical="center"/>
    </xf>
    <xf numFmtId="0" fontId="18" fillId="0" borderId="0" xfId="0" applyFont="1" applyAlignment="1">
      <alignment horizontal="left" vertical="center"/>
    </xf>
    <xf numFmtId="0" fontId="22" fillId="0" borderId="30" xfId="0" applyFont="1" applyBorder="1" applyAlignment="1">
      <alignment vertical="center"/>
    </xf>
    <xf numFmtId="0" fontId="18" fillId="0" borderId="32" xfId="0" applyFont="1" applyBorder="1" applyAlignment="1">
      <alignment horizontal="center" vertical="center"/>
    </xf>
    <xf numFmtId="0" fontId="18" fillId="0" borderId="31" xfId="0" applyFont="1" applyBorder="1" applyAlignment="1">
      <alignment horizontal="center" vertical="center"/>
    </xf>
    <xf numFmtId="0" fontId="22" fillId="0" borderId="35" xfId="0" applyFont="1" applyBorder="1" applyAlignment="1">
      <alignment vertical="center"/>
    </xf>
    <xf numFmtId="0" fontId="18" fillId="0" borderId="36" xfId="0" applyFont="1" applyBorder="1" applyAlignment="1">
      <alignment horizontal="center" vertical="center"/>
    </xf>
    <xf numFmtId="0" fontId="6" fillId="0" borderId="1" xfId="1" applyBorder="1" applyAlignment="1">
      <alignment horizontal="center" vertical="center"/>
    </xf>
    <xf numFmtId="0" fontId="6" fillId="3" borderId="2" xfId="1" applyFill="1" applyBorder="1" applyAlignment="1">
      <alignment vertical="center"/>
    </xf>
    <xf numFmtId="0" fontId="6" fillId="3" borderId="3" xfId="1" applyFill="1" applyBorder="1" applyAlignment="1">
      <alignment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8" fillId="0" borderId="35" xfId="0" applyFont="1" applyBorder="1" applyAlignment="1">
      <alignment vertical="center"/>
    </xf>
    <xf numFmtId="0" fontId="18" fillId="5" borderId="20" xfId="0" applyFont="1" applyFill="1" applyBorder="1" applyAlignment="1">
      <alignment horizontal="center" vertical="center"/>
    </xf>
    <xf numFmtId="0" fontId="18" fillId="0" borderId="15" xfId="0" applyFont="1" applyBorder="1" applyAlignment="1">
      <alignment horizontal="left" vertical="center"/>
    </xf>
    <xf numFmtId="0" fontId="18" fillId="0" borderId="16" xfId="0" applyFont="1" applyBorder="1" applyAlignment="1">
      <alignment horizontal="center" vertical="center"/>
    </xf>
    <xf numFmtId="0" fontId="18" fillId="6" borderId="20" xfId="0" applyFont="1" applyFill="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8" fillId="0" borderId="25" xfId="0" applyFont="1" applyBorder="1" applyAlignment="1">
      <alignment horizontal="center" vertical="center"/>
    </xf>
    <xf numFmtId="0" fontId="18" fillId="0" borderId="35" xfId="0" applyFont="1" applyBorder="1" applyAlignment="1">
      <alignment horizontal="center" vertical="center"/>
    </xf>
    <xf numFmtId="0" fontId="27" fillId="4" borderId="1" xfId="0" applyFont="1" applyFill="1" applyBorder="1" applyAlignment="1">
      <alignment horizontal="center" vertical="center"/>
    </xf>
    <xf numFmtId="0" fontId="18" fillId="0" borderId="0" xfId="0" applyFont="1" applyAlignment="1">
      <alignment vertical="center"/>
    </xf>
    <xf numFmtId="0" fontId="18" fillId="0" borderId="20" xfId="0" applyFont="1" applyBorder="1" applyAlignment="1">
      <alignment horizontal="center" vertical="center"/>
    </xf>
    <xf numFmtId="0" fontId="18" fillId="0" borderId="13" xfId="0" applyFont="1" applyBorder="1" applyAlignment="1">
      <alignment horizontal="center" vertical="center"/>
    </xf>
    <xf numFmtId="0" fontId="18" fillId="0" borderId="18" xfId="0" applyFont="1" applyBorder="1" applyAlignment="1">
      <alignment horizontal="center" vertical="center"/>
    </xf>
    <xf numFmtId="0" fontId="24" fillId="0" borderId="0" xfId="0" applyFont="1" applyAlignment="1">
      <alignment horizontal="center" vertical="center"/>
    </xf>
    <xf numFmtId="0" fontId="24" fillId="0" borderId="0" xfId="0" applyFont="1" applyAlignment="1">
      <alignment vertical="center"/>
    </xf>
    <xf numFmtId="0" fontId="27" fillId="0" borderId="0" xfId="0" applyFont="1" applyAlignment="1">
      <alignment horizontal="right" vertical="center"/>
    </xf>
    <xf numFmtId="2" fontId="28" fillId="0" borderId="0" xfId="0" applyNumberFormat="1" applyFont="1" applyAlignment="1">
      <alignment horizontal="center" vertical="center"/>
    </xf>
    <xf numFmtId="2" fontId="29" fillId="0" borderId="0" xfId="0" applyNumberFormat="1" applyFont="1" applyAlignment="1">
      <alignment horizontal="center" vertical="center"/>
    </xf>
    <xf numFmtId="0" fontId="25" fillId="0" borderId="0" xfId="0" applyFont="1" applyAlignment="1">
      <alignment horizontal="center" vertical="center"/>
    </xf>
    <xf numFmtId="0" fontId="25" fillId="0" borderId="0" xfId="0" applyFont="1" applyAlignment="1">
      <alignment vertical="center"/>
    </xf>
    <xf numFmtId="2" fontId="30" fillId="0" borderId="0" xfId="0" applyNumberFormat="1" applyFont="1" applyAlignment="1">
      <alignment horizontal="center" vertical="center"/>
    </xf>
    <xf numFmtId="0" fontId="6" fillId="0" borderId="0" xfId="0" applyFont="1" applyAlignment="1">
      <alignment horizontal="left" vertical="center"/>
    </xf>
    <xf numFmtId="0" fontId="27" fillId="0" borderId="0" xfId="0" applyFont="1" applyAlignment="1">
      <alignment vertical="center"/>
    </xf>
    <xf numFmtId="2" fontId="31" fillId="0" borderId="0" xfId="0" applyNumberFormat="1"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left" vertical="center"/>
    </xf>
    <xf numFmtId="2" fontId="32" fillId="0" borderId="0" xfId="0" applyNumberFormat="1" applyFont="1" applyAlignment="1">
      <alignment horizontal="left" vertical="center"/>
    </xf>
    <xf numFmtId="0" fontId="23" fillId="0" borderId="0" xfId="0" applyFont="1" applyAlignment="1">
      <alignment horizontal="left" vertical="center"/>
    </xf>
    <xf numFmtId="0" fontId="28" fillId="0" borderId="0" xfId="0" applyFont="1" applyAlignment="1">
      <alignment horizontal="center" vertical="center"/>
    </xf>
    <xf numFmtId="0" fontId="30" fillId="0" borderId="0" xfId="0" applyFont="1" applyAlignment="1">
      <alignment horizontal="left" vertical="center"/>
    </xf>
    <xf numFmtId="0" fontId="33" fillId="0" borderId="0" xfId="0" applyFont="1" applyAlignment="1">
      <alignment horizontal="left" vertical="center"/>
    </xf>
    <xf numFmtId="0" fontId="18" fillId="0" borderId="0" xfId="0" quotePrefix="1" applyFont="1" applyAlignment="1">
      <alignment horizontal="left" vertical="center"/>
    </xf>
    <xf numFmtId="165" fontId="25" fillId="0" borderId="1" xfId="0" applyNumberFormat="1" applyFont="1" applyBorder="1" applyAlignment="1">
      <alignment horizontal="center" vertical="center"/>
    </xf>
    <xf numFmtId="0" fontId="27"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5" fillId="3" borderId="1" xfId="0" applyFont="1" applyFill="1" applyBorder="1" applyAlignment="1">
      <alignment horizontal="center" vertical="center"/>
    </xf>
    <xf numFmtId="0" fontId="0" fillId="0" borderId="1" xfId="0" applyBorder="1" applyAlignment="1">
      <alignment horizontal="lef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5" borderId="1" xfId="0" applyFill="1" applyBorder="1" applyAlignment="1">
      <alignment horizontal="center" vertical="center" wrapText="1"/>
    </xf>
    <xf numFmtId="0" fontId="0" fillId="3" borderId="42" xfId="0" applyFill="1" applyBorder="1" applyAlignment="1">
      <alignment horizontal="center" vertical="center" wrapText="1"/>
    </xf>
    <xf numFmtId="0" fontId="0" fillId="3" borderId="10" xfId="0" applyFill="1" applyBorder="1" applyAlignment="1">
      <alignment horizontal="center" vertical="center" wrapText="1"/>
    </xf>
    <xf numFmtId="14" fontId="0" fillId="3" borderId="11" xfId="0" applyNumberFormat="1" applyFill="1" applyBorder="1" applyAlignment="1">
      <alignment horizontal="center" vertical="center" wrapText="1"/>
    </xf>
    <xf numFmtId="0" fontId="0" fillId="3" borderId="11" xfId="0" applyFill="1" applyBorder="1" applyAlignment="1">
      <alignment horizontal="center" vertical="center" wrapText="1"/>
    </xf>
    <xf numFmtId="15" fontId="0" fillId="3" borderId="11" xfId="0" applyNumberFormat="1" applyFill="1" applyBorder="1" applyAlignment="1">
      <alignment horizontal="center" vertical="center" wrapText="1"/>
    </xf>
    <xf numFmtId="165" fontId="0" fillId="0" borderId="11" xfId="0" applyNumberFormat="1" applyBorder="1" applyAlignment="1">
      <alignment horizontal="center" vertical="center"/>
    </xf>
    <xf numFmtId="0" fontId="0" fillId="0" borderId="43" xfId="0" applyBorder="1" applyAlignment="1">
      <alignment horizontal="center" vertical="center"/>
    </xf>
    <xf numFmtId="2" fontId="0" fillId="3" borderId="1" xfId="0" applyNumberFormat="1" applyFill="1" applyBorder="1" applyAlignment="1">
      <alignment horizontal="center" vertical="center" wrapText="1"/>
    </xf>
    <xf numFmtId="0" fontId="4" fillId="9" borderId="7" xfId="0" applyFont="1" applyFill="1" applyBorder="1" applyAlignment="1">
      <alignment horizontal="center" vertical="center" wrapText="1"/>
    </xf>
    <xf numFmtId="0" fontId="4" fillId="9" borderId="8" xfId="0" applyFont="1" applyFill="1" applyBorder="1" applyAlignment="1">
      <alignment horizontal="center" vertical="center" wrapText="1"/>
    </xf>
    <xf numFmtId="15" fontId="4" fillId="9" borderId="8" xfId="0" applyNumberFormat="1" applyFont="1" applyFill="1" applyBorder="1" applyAlignment="1">
      <alignment horizontal="center" vertical="center" wrapText="1"/>
    </xf>
    <xf numFmtId="0" fontId="4" fillId="9" borderId="8" xfId="0" applyFont="1" applyFill="1" applyBorder="1" applyAlignment="1">
      <alignment horizontal="center" vertical="center"/>
    </xf>
    <xf numFmtId="0" fontId="4" fillId="9" borderId="22" xfId="0" applyFont="1" applyFill="1" applyBorder="1" applyAlignment="1">
      <alignment horizontal="center" vertical="center" wrapText="1"/>
    </xf>
    <xf numFmtId="2" fontId="0" fillId="3" borderId="11" xfId="0" applyNumberFormat="1" applyFill="1" applyBorder="1" applyAlignment="1">
      <alignment horizontal="center" vertical="center" wrapText="1"/>
    </xf>
    <xf numFmtId="0" fontId="0" fillId="5" borderId="11" xfId="0" applyFill="1" applyBorder="1" applyAlignment="1">
      <alignment horizontal="center" vertical="center" wrapText="1"/>
    </xf>
    <xf numFmtId="0" fontId="18" fillId="3" borderId="20" xfId="0" applyFont="1" applyFill="1" applyBorder="1" applyAlignment="1">
      <alignment horizontal="center" vertical="center"/>
    </xf>
    <xf numFmtId="0" fontId="18" fillId="3" borderId="13" xfId="0" applyFont="1" applyFill="1" applyBorder="1" applyAlignment="1">
      <alignment horizontal="center" vertical="center"/>
    </xf>
    <xf numFmtId="0" fontId="18" fillId="3" borderId="18" xfId="0" applyFont="1" applyFill="1" applyBorder="1" applyAlignment="1">
      <alignment horizontal="center" vertical="center"/>
    </xf>
    <xf numFmtId="0" fontId="18" fillId="3" borderId="16" xfId="0" applyFont="1" applyFill="1" applyBorder="1" applyAlignment="1">
      <alignment horizontal="center" vertical="center"/>
    </xf>
    <xf numFmtId="0" fontId="0" fillId="0" borderId="10" xfId="0" applyBorder="1" applyAlignment="1">
      <alignment horizontal="center" vertical="center"/>
    </xf>
    <xf numFmtId="0" fontId="1" fillId="0" borderId="0" xfId="0" applyFont="1" applyAlignment="1">
      <alignment vertical="center" wrapText="1"/>
    </xf>
    <xf numFmtId="0" fontId="0" fillId="0" borderId="42" xfId="0"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0" fillId="0" borderId="43" xfId="0" applyBorder="1"/>
    <xf numFmtId="0" fontId="0" fillId="0" borderId="11" xfId="0" applyBorder="1" applyAlignment="1">
      <alignment horizontal="left" vertical="center"/>
    </xf>
    <xf numFmtId="0" fontId="0" fillId="0" borderId="11" xfId="0" applyBorder="1" applyAlignment="1">
      <alignment horizontal="center"/>
    </xf>
    <xf numFmtId="0" fontId="0" fillId="0" borderId="12" xfId="0" applyBorder="1"/>
    <xf numFmtId="0" fontId="0" fillId="0" borderId="43" xfId="0" applyBorder="1" applyAlignment="1">
      <alignment wrapText="1"/>
    </xf>
    <xf numFmtId="0" fontId="35" fillId="0" borderId="1" xfId="0" applyFont="1" applyBorder="1" applyAlignment="1">
      <alignment horizontal="center" vertical="center"/>
    </xf>
    <xf numFmtId="164" fontId="0" fillId="0" borderId="1" xfId="0" applyNumberFormat="1"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4" fillId="0" borderId="7" xfId="0" applyFont="1" applyBorder="1" applyAlignment="1">
      <alignment horizontal="center" vertical="center"/>
    </xf>
    <xf numFmtId="0" fontId="4" fillId="0" borderId="38" xfId="0" applyFont="1" applyBorder="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2" fillId="9" borderId="49"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 fillId="8" borderId="46" xfId="0" applyFont="1" applyFill="1" applyBorder="1" applyAlignment="1">
      <alignment horizontal="center" vertical="center" wrapText="1"/>
    </xf>
    <xf numFmtId="0" fontId="1" fillId="8" borderId="47" xfId="0" applyFont="1" applyFill="1" applyBorder="1" applyAlignment="1">
      <alignment horizontal="center" vertical="center" wrapText="1"/>
    </xf>
    <xf numFmtId="0" fontId="1" fillId="8" borderId="48" xfId="0" applyFont="1" applyFill="1" applyBorder="1" applyAlignment="1">
      <alignment horizontal="center" vertical="center" wrapText="1"/>
    </xf>
    <xf numFmtId="0" fontId="4" fillId="0" borderId="9" xfId="0" applyFont="1" applyBorder="1" applyAlignment="1">
      <alignment horizontal="center" vertical="center"/>
    </xf>
    <xf numFmtId="0" fontId="4" fillId="0" borderId="39" xfId="0" applyFont="1" applyBorder="1" applyAlignment="1">
      <alignment horizontal="center" vertical="center"/>
    </xf>
    <xf numFmtId="14" fontId="3" fillId="10" borderId="22" xfId="0" applyNumberFormat="1" applyFont="1" applyFill="1" applyBorder="1" applyAlignment="1">
      <alignment horizontal="center" vertical="center" wrapText="1"/>
    </xf>
    <xf numFmtId="14" fontId="3" fillId="10" borderId="41" xfId="0" applyNumberFormat="1" applyFont="1" applyFill="1" applyBorder="1" applyAlignment="1">
      <alignment horizontal="center" vertical="center" wrapText="1"/>
    </xf>
    <xf numFmtId="0" fontId="0" fillId="0" borderId="40" xfId="0" applyBorder="1" applyAlignment="1">
      <alignment horizontal="center" vertical="center"/>
    </xf>
    <xf numFmtId="0" fontId="0" fillId="0" borderId="6"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9" xfId="0" applyBorder="1" applyAlignment="1">
      <alignment horizontal="left" vertical="center"/>
    </xf>
    <xf numFmtId="0" fontId="34" fillId="9" borderId="42"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0" fillId="0" borderId="42" xfId="0" applyBorder="1" applyAlignment="1">
      <alignment horizontal="center" vertical="center"/>
    </xf>
    <xf numFmtId="0" fontId="0" fillId="0" borderId="1" xfId="0" applyBorder="1" applyAlignment="1">
      <alignment horizontal="center" vertical="center"/>
    </xf>
    <xf numFmtId="0" fontId="0" fillId="0" borderId="43" xfId="0" applyBorder="1" applyAlignment="1">
      <alignment horizontal="center" vertical="center"/>
    </xf>
    <xf numFmtId="0" fontId="15" fillId="8" borderId="27" xfId="0" applyFont="1" applyFill="1" applyBorder="1" applyAlignment="1">
      <alignment horizontal="center" vertical="center"/>
    </xf>
    <xf numFmtId="0" fontId="15" fillId="8" borderId="25" xfId="0" applyFont="1" applyFill="1" applyBorder="1" applyAlignment="1">
      <alignment horizontal="center" vertical="center"/>
    </xf>
    <xf numFmtId="0" fontId="15" fillId="8" borderId="26" xfId="0" applyFont="1" applyFill="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1" fillId="0" borderId="1" xfId="1" applyFont="1" applyBorder="1" applyAlignment="1">
      <alignment horizontal="center" vertical="center" wrapText="1"/>
    </xf>
    <xf numFmtId="0" fontId="21" fillId="3" borderId="1" xfId="1" applyFont="1" applyFill="1" applyBorder="1" applyAlignment="1">
      <alignment horizontal="center" vertical="center" wrapText="1"/>
    </xf>
    <xf numFmtId="0" fontId="21" fillId="0" borderId="1" xfId="1" applyFont="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22" fillId="0" borderId="33" xfId="0" applyFont="1" applyBorder="1" applyAlignment="1">
      <alignment horizontal="center" vertical="center"/>
    </xf>
    <xf numFmtId="0" fontId="22" fillId="0" borderId="34" xfId="0" applyFont="1" applyBorder="1" applyAlignment="1">
      <alignment horizontal="center" vertical="center"/>
    </xf>
    <xf numFmtId="0" fontId="6" fillId="0" borderId="1" xfId="1" applyBorder="1" applyAlignment="1">
      <alignment horizontal="center" vertical="center" wrapText="1"/>
    </xf>
    <xf numFmtId="165" fontId="6" fillId="0" borderId="1" xfId="0" applyNumberFormat="1" applyFont="1" applyBorder="1" applyAlignment="1">
      <alignment horizontal="center" vertical="center"/>
    </xf>
    <xf numFmtId="165" fontId="23"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left" vertical="center"/>
    </xf>
    <xf numFmtId="0" fontId="7" fillId="0" borderId="8" xfId="1" applyFont="1" applyBorder="1" applyAlignment="1">
      <alignment horizontal="center" vertical="center"/>
    </xf>
    <xf numFmtId="0" fontId="24" fillId="0" borderId="1" xfId="0" applyFont="1" applyBorder="1" applyAlignment="1">
      <alignment horizontal="center" vertical="center"/>
    </xf>
    <xf numFmtId="0" fontId="7" fillId="0" borderId="1" xfId="1" applyFont="1" applyBorder="1" applyAlignment="1">
      <alignment horizontal="center" vertical="center"/>
    </xf>
    <xf numFmtId="1" fontId="6" fillId="0" borderId="1" xfId="0" applyNumberFormat="1" applyFont="1" applyBorder="1" applyAlignment="1">
      <alignment horizontal="center" vertical="center"/>
    </xf>
    <xf numFmtId="1" fontId="23" fillId="0" borderId="1" xfId="0" applyNumberFormat="1" applyFont="1" applyBorder="1" applyAlignment="1">
      <alignment horizontal="center" vertical="center"/>
    </xf>
    <xf numFmtId="0" fontId="7" fillId="0" borderId="1" xfId="1" quotePrefix="1" applyFont="1" applyBorder="1" applyAlignment="1">
      <alignment horizontal="center" vertical="center"/>
    </xf>
    <xf numFmtId="0" fontId="25" fillId="0" borderId="35" xfId="0" applyFont="1" applyBorder="1" applyAlignment="1">
      <alignment horizontal="center" vertical="center" wrapText="1"/>
    </xf>
    <xf numFmtId="0" fontId="25" fillId="0" borderId="0" xfId="0" applyFont="1" applyAlignment="1">
      <alignment horizontal="center" vertical="center" wrapText="1"/>
    </xf>
    <xf numFmtId="0" fontId="25" fillId="0" borderId="36" xfId="0" applyFont="1" applyBorder="1" applyAlignment="1">
      <alignment horizontal="center" vertical="center" wrapText="1"/>
    </xf>
    <xf numFmtId="0" fontId="26" fillId="0" borderId="1" xfId="0" applyFont="1" applyBorder="1" applyAlignment="1">
      <alignment horizontal="center" vertical="center"/>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165" fontId="6" fillId="0" borderId="4" xfId="0" applyNumberFormat="1" applyFont="1" applyBorder="1" applyAlignment="1">
      <alignment horizontal="center" vertical="center"/>
    </xf>
    <xf numFmtId="0" fontId="7" fillId="0" borderId="11" xfId="1" applyFont="1" applyBorder="1" applyAlignment="1">
      <alignment horizontal="center" vertical="center"/>
    </xf>
    <xf numFmtId="0" fontId="25" fillId="0" borderId="5" xfId="0" applyFont="1" applyBorder="1" applyAlignment="1">
      <alignment horizontal="center" vertical="center"/>
    </xf>
    <xf numFmtId="0" fontId="25" fillId="0" borderId="21" xfId="0" applyFont="1" applyBorder="1" applyAlignment="1">
      <alignment horizontal="center" vertical="center"/>
    </xf>
    <xf numFmtId="0" fontId="25" fillId="0" borderId="6" xfId="0" applyFont="1" applyBorder="1" applyAlignment="1">
      <alignment horizontal="center" vertical="center"/>
    </xf>
    <xf numFmtId="0" fontId="18" fillId="0" borderId="25" xfId="0" applyFont="1" applyBorder="1" applyAlignment="1">
      <alignment horizontal="center" vertical="center"/>
    </xf>
    <xf numFmtId="0" fontId="25" fillId="0" borderId="33" xfId="0" applyFont="1" applyBorder="1" applyAlignment="1">
      <alignment horizontal="center" vertical="center"/>
    </xf>
    <xf numFmtId="0" fontId="25" fillId="0" borderId="37" xfId="0" applyFont="1" applyBorder="1" applyAlignment="1">
      <alignment horizontal="center" vertical="center"/>
    </xf>
    <xf numFmtId="0" fontId="25" fillId="0" borderId="34" xfId="0" applyFont="1" applyBorder="1" applyAlignment="1">
      <alignment horizontal="center" vertical="center"/>
    </xf>
    <xf numFmtId="0" fontId="27" fillId="4" borderId="1" xfId="0" applyFont="1" applyFill="1" applyBorder="1" applyAlignment="1">
      <alignment horizontal="center" vertical="center"/>
    </xf>
    <xf numFmtId="0" fontId="27" fillId="4" borderId="1" xfId="0" applyFont="1" applyFill="1" applyBorder="1" applyAlignment="1">
      <alignment horizontal="center" vertical="center" wrapText="1"/>
    </xf>
    <xf numFmtId="2" fontId="18" fillId="0" borderId="17" xfId="0" applyNumberFormat="1" applyFont="1" applyBorder="1" applyAlignment="1">
      <alignment horizontal="center" vertical="center"/>
    </xf>
    <xf numFmtId="2" fontId="18" fillId="0" borderId="19" xfId="0" applyNumberFormat="1"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2" fontId="25" fillId="0" borderId="5" xfId="0" applyNumberFormat="1" applyFont="1" applyBorder="1" applyAlignment="1">
      <alignment horizontal="center" vertical="center"/>
    </xf>
    <xf numFmtId="0" fontId="18" fillId="0" borderId="0" xfId="0" applyFont="1" applyAlignment="1">
      <alignment horizontal="center" vertical="center"/>
    </xf>
    <xf numFmtId="0" fontId="6" fillId="0" borderId="25" xfId="0" applyFont="1" applyBorder="1" applyAlignment="1">
      <alignment horizontal="center" vertical="center"/>
    </xf>
    <xf numFmtId="0" fontId="1" fillId="8" borderId="44" xfId="0" applyFont="1" applyFill="1" applyBorder="1" applyAlignment="1">
      <alignment horizontal="center" vertical="center"/>
    </xf>
    <xf numFmtId="0" fontId="1" fillId="8" borderId="45" xfId="0" applyFont="1" applyFill="1" applyBorder="1" applyAlignment="1">
      <alignment horizontal="center" vertical="center"/>
    </xf>
    <xf numFmtId="0" fontId="1" fillId="8" borderId="13" xfId="0" applyFont="1" applyFill="1" applyBorder="1" applyAlignment="1">
      <alignment horizontal="center" vertical="center"/>
    </xf>
  </cellXfs>
  <cellStyles count="2">
    <cellStyle name="Normal" xfId="0" builtinId="0"/>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2.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63" Type="http://schemas.openxmlformats.org/officeDocument/2006/relationships/externalLink" Target="externalLinks/externalLink59.xml"/><Relationship Id="rId68" Type="http://schemas.openxmlformats.org/officeDocument/2006/relationships/externalLink" Target="externalLinks/externalLink64.xml"/><Relationship Id="rId84" Type="http://schemas.openxmlformats.org/officeDocument/2006/relationships/externalLink" Target="externalLinks/externalLink80.xml"/><Relationship Id="rId89" Type="http://schemas.openxmlformats.org/officeDocument/2006/relationships/externalLink" Target="externalLinks/externalLink85.xml"/><Relationship Id="rId16" Type="http://schemas.openxmlformats.org/officeDocument/2006/relationships/externalLink" Target="externalLinks/externalLink12.xml"/><Relationship Id="rId107" Type="http://schemas.openxmlformats.org/officeDocument/2006/relationships/sharedStrings" Target="sharedStrings.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74" Type="http://schemas.openxmlformats.org/officeDocument/2006/relationships/externalLink" Target="externalLinks/externalLink70.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5" Type="http://schemas.openxmlformats.org/officeDocument/2006/relationships/externalLink" Target="externalLinks/externalLink1.xml"/><Relationship Id="rId90" Type="http://schemas.openxmlformats.org/officeDocument/2006/relationships/externalLink" Target="externalLinks/externalLink86.xml"/><Relationship Id="rId95" Type="http://schemas.openxmlformats.org/officeDocument/2006/relationships/externalLink" Target="externalLinks/externalLink91.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64" Type="http://schemas.openxmlformats.org/officeDocument/2006/relationships/externalLink" Target="externalLinks/externalLink60.xml"/><Relationship Id="rId69" Type="http://schemas.openxmlformats.org/officeDocument/2006/relationships/externalLink" Target="externalLinks/externalLink65.xml"/><Relationship Id="rId80" Type="http://schemas.openxmlformats.org/officeDocument/2006/relationships/externalLink" Target="externalLinks/externalLink76.xml"/><Relationship Id="rId85" Type="http://schemas.openxmlformats.org/officeDocument/2006/relationships/externalLink" Target="externalLinks/externalLink81.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08" Type="http://schemas.openxmlformats.org/officeDocument/2006/relationships/calcChain" Target="calcChain.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externalLink" Target="externalLinks/externalLink58.xml"/><Relationship Id="rId70" Type="http://schemas.openxmlformats.org/officeDocument/2006/relationships/externalLink" Target="externalLinks/externalLink66.xml"/><Relationship Id="rId75" Type="http://schemas.openxmlformats.org/officeDocument/2006/relationships/externalLink" Target="externalLinks/externalLink71.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91" Type="http://schemas.openxmlformats.org/officeDocument/2006/relationships/externalLink" Target="externalLinks/externalLink87.xml"/><Relationship Id="rId96" Type="http://schemas.openxmlformats.org/officeDocument/2006/relationships/externalLink" Target="externalLinks/externalLink92.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6" Type="http://schemas.openxmlformats.org/officeDocument/2006/relationships/styles" Target="styles.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81" Type="http://schemas.openxmlformats.org/officeDocument/2006/relationships/externalLink" Target="externalLinks/externalLink77.xml"/><Relationship Id="rId86" Type="http://schemas.openxmlformats.org/officeDocument/2006/relationships/externalLink" Target="externalLinks/externalLink82.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4" Type="http://schemas.openxmlformats.org/officeDocument/2006/relationships/worksheet" Target="worksheets/sheet4.xml"/><Relationship Id="rId9" Type="http://schemas.openxmlformats.org/officeDocument/2006/relationships/externalLink" Target="externalLinks/externalLink5.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04" Type="http://schemas.openxmlformats.org/officeDocument/2006/relationships/externalLink" Target="externalLinks/externalLink100.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 Type="http://schemas.openxmlformats.org/officeDocument/2006/relationships/worksheet" Target="worksheets/sheet2.xml"/><Relationship Id="rId29" Type="http://schemas.openxmlformats.org/officeDocument/2006/relationships/externalLink" Target="externalLinks/externalLink25.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theme" Target="theme/theme1.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3727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5547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531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Normal="100" zoomScaleSheetLayoutView="100" workbookViewId="0">
      <selection activeCell="J18" sqref="J18:J19"/>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19.5" customHeight="1" x14ac:dyDescent="0.3">
      <c r="A1" s="154" t="s">
        <v>0</v>
      </c>
      <c r="B1" s="155"/>
      <c r="C1" s="155"/>
      <c r="D1" s="155"/>
      <c r="E1" s="155"/>
      <c r="F1" s="155"/>
      <c r="G1" s="155"/>
      <c r="H1" s="155"/>
      <c r="I1" s="156"/>
      <c r="J1" s="159">
        <v>46153</v>
      </c>
    </row>
    <row r="2" spans="1:14" ht="19.5" customHeight="1" x14ac:dyDescent="0.3">
      <c r="A2" s="151" t="s">
        <v>15</v>
      </c>
      <c r="B2" s="152"/>
      <c r="C2" s="152"/>
      <c r="D2" s="152"/>
      <c r="E2" s="152"/>
      <c r="F2" s="152"/>
      <c r="G2" s="152"/>
      <c r="H2" s="152"/>
      <c r="I2" s="153"/>
      <c r="J2" s="160"/>
    </row>
    <row r="3" spans="1:14" ht="15" thickBot="1" x14ac:dyDescent="0.35">
      <c r="A3" s="142"/>
      <c r="B3" s="143"/>
      <c r="C3" s="143"/>
      <c r="D3" s="143"/>
      <c r="E3" s="143"/>
      <c r="F3" s="143"/>
      <c r="G3" s="143"/>
      <c r="H3" s="143"/>
      <c r="I3" s="143"/>
      <c r="J3" s="144"/>
    </row>
    <row r="4" spans="1:14" ht="19.5" customHeight="1" x14ac:dyDescent="0.3">
      <c r="A4" s="145" t="s">
        <v>1</v>
      </c>
      <c r="B4" s="147" t="s">
        <v>2</v>
      </c>
      <c r="C4" s="147" t="s">
        <v>19</v>
      </c>
      <c r="D4" s="147" t="s">
        <v>3</v>
      </c>
      <c r="E4" s="149" t="s">
        <v>279</v>
      </c>
      <c r="F4" s="149" t="s">
        <v>445</v>
      </c>
      <c r="G4" s="149" t="s">
        <v>18</v>
      </c>
      <c r="H4" s="149" t="s">
        <v>446</v>
      </c>
      <c r="I4" s="149" t="s">
        <v>24</v>
      </c>
      <c r="J4" s="157" t="s">
        <v>4</v>
      </c>
    </row>
    <row r="5" spans="1:14" ht="23.4" customHeight="1" thickBot="1" x14ac:dyDescent="0.35">
      <c r="A5" s="146"/>
      <c r="B5" s="148"/>
      <c r="C5" s="148"/>
      <c r="D5" s="148"/>
      <c r="E5" s="150"/>
      <c r="F5" s="150"/>
      <c r="G5" s="150"/>
      <c r="H5" s="150"/>
      <c r="I5" s="150"/>
      <c r="J5" s="158"/>
    </row>
    <row r="6" spans="1:14" ht="22.5" customHeight="1" x14ac:dyDescent="0.3">
      <c r="A6" s="136">
        <v>1</v>
      </c>
      <c r="B6" s="138" t="s">
        <v>5</v>
      </c>
      <c r="C6" s="12" t="s">
        <v>16</v>
      </c>
      <c r="D6" s="138" t="s">
        <v>6</v>
      </c>
      <c r="E6" s="12">
        <v>83.14</v>
      </c>
      <c r="F6" s="12">
        <v>83.14</v>
      </c>
      <c r="G6" s="12" t="s">
        <v>7</v>
      </c>
      <c r="H6" s="12" t="s">
        <v>7</v>
      </c>
      <c r="I6" s="13">
        <f>+F6</f>
        <v>83.14</v>
      </c>
      <c r="J6" s="140" t="s">
        <v>302</v>
      </c>
      <c r="N6" s="4"/>
    </row>
    <row r="7" spans="1:14" ht="22.5" customHeight="1" thickBot="1" x14ac:dyDescent="0.35">
      <c r="A7" s="137"/>
      <c r="B7" s="139"/>
      <c r="C7" s="6" t="s">
        <v>17</v>
      </c>
      <c r="D7" s="139"/>
      <c r="E7" s="6">
        <v>83.331000000000003</v>
      </c>
      <c r="F7" s="6">
        <v>83.331000000000003</v>
      </c>
      <c r="G7" s="6" t="s">
        <v>7</v>
      </c>
      <c r="H7" s="6" t="s">
        <v>7</v>
      </c>
      <c r="I7" s="7">
        <f>+F7</f>
        <v>83.331000000000003</v>
      </c>
      <c r="J7" s="141"/>
    </row>
    <row r="8" spans="1:14" ht="25.5" customHeight="1" x14ac:dyDescent="0.3">
      <c r="A8" s="136">
        <v>2</v>
      </c>
      <c r="B8" s="138" t="s">
        <v>8</v>
      </c>
      <c r="C8" s="12" t="s">
        <v>16</v>
      </c>
      <c r="D8" s="138" t="s">
        <v>6</v>
      </c>
      <c r="E8" s="12">
        <v>83.14</v>
      </c>
      <c r="F8" s="13">
        <v>83.14</v>
      </c>
      <c r="G8" s="13" t="s">
        <v>7</v>
      </c>
      <c r="H8" s="13" t="s">
        <v>7</v>
      </c>
      <c r="I8" s="13">
        <f>+F8</f>
        <v>83.14</v>
      </c>
      <c r="J8" s="140" t="s">
        <v>301</v>
      </c>
    </row>
    <row r="9" spans="1:14" ht="25.5" customHeight="1" thickBot="1" x14ac:dyDescent="0.35">
      <c r="A9" s="137"/>
      <c r="B9" s="139"/>
      <c r="C9" s="6" t="s">
        <v>17</v>
      </c>
      <c r="D9" s="139"/>
      <c r="E9" s="6">
        <v>83.331000000000003</v>
      </c>
      <c r="F9" s="6">
        <v>83.331000000000003</v>
      </c>
      <c r="G9" s="6" t="s">
        <v>7</v>
      </c>
      <c r="H9" s="6" t="s">
        <v>7</v>
      </c>
      <c r="I9" s="7">
        <f>+F9</f>
        <v>83.331000000000003</v>
      </c>
      <c r="J9" s="141"/>
    </row>
    <row r="10" spans="1:14" ht="29.25" customHeight="1" x14ac:dyDescent="0.3">
      <c r="A10" s="136">
        <v>3</v>
      </c>
      <c r="B10" s="138" t="s">
        <v>9</v>
      </c>
      <c r="C10" s="12" t="s">
        <v>16</v>
      </c>
      <c r="D10" s="138" t="s">
        <v>6</v>
      </c>
      <c r="E10" s="12">
        <v>83.14</v>
      </c>
      <c r="F10" s="12">
        <v>83.14</v>
      </c>
      <c r="G10" s="13" t="s">
        <v>7</v>
      </c>
      <c r="H10" s="13" t="s">
        <v>7</v>
      </c>
      <c r="I10" s="12">
        <v>83.14</v>
      </c>
      <c r="J10" s="140" t="s">
        <v>441</v>
      </c>
      <c r="L10" s="10"/>
    </row>
    <row r="11" spans="1:14" ht="29.25" customHeight="1" thickBot="1" x14ac:dyDescent="0.35">
      <c r="A11" s="137"/>
      <c r="B11" s="139"/>
      <c r="C11" s="6" t="s">
        <v>17</v>
      </c>
      <c r="D11" s="139"/>
      <c r="E11" s="6">
        <v>83.331000000000003</v>
      </c>
      <c r="F11" s="6">
        <v>83.331000000000003</v>
      </c>
      <c r="G11" s="6" t="s">
        <v>7</v>
      </c>
      <c r="H11" s="6" t="s">
        <v>7</v>
      </c>
      <c r="I11" s="6">
        <v>83.331000000000003</v>
      </c>
      <c r="J11" s="141"/>
      <c r="L11" s="10"/>
      <c r="M11" s="10"/>
    </row>
    <row r="12" spans="1:14" ht="27" customHeight="1" x14ac:dyDescent="0.3">
      <c r="A12" s="136">
        <v>4</v>
      </c>
      <c r="B12" s="138" t="s">
        <v>10</v>
      </c>
      <c r="C12" s="12" t="s">
        <v>16</v>
      </c>
      <c r="D12" s="138" t="s">
        <v>11</v>
      </c>
      <c r="E12" s="12">
        <v>17</v>
      </c>
      <c r="F12" s="14">
        <v>17</v>
      </c>
      <c r="G12" s="14" t="s">
        <v>7</v>
      </c>
      <c r="H12" s="14" t="s">
        <v>7</v>
      </c>
      <c r="I12" s="14">
        <f>+F12</f>
        <v>17</v>
      </c>
      <c r="J12" s="140" t="s">
        <v>442</v>
      </c>
      <c r="L12" s="10"/>
      <c r="M12" s="10"/>
    </row>
    <row r="13" spans="1:14" ht="27" customHeight="1" thickBot="1" x14ac:dyDescent="0.35">
      <c r="A13" s="137"/>
      <c r="B13" s="139"/>
      <c r="C13" s="6" t="s">
        <v>17</v>
      </c>
      <c r="D13" s="139"/>
      <c r="E13" s="6">
        <v>12</v>
      </c>
      <c r="F13" s="11">
        <v>12</v>
      </c>
      <c r="G13" s="11" t="s">
        <v>7</v>
      </c>
      <c r="H13" s="11" t="s">
        <v>7</v>
      </c>
      <c r="I13" s="11">
        <f>+F13</f>
        <v>12</v>
      </c>
      <c r="J13" s="141"/>
    </row>
    <row r="14" spans="1:14" ht="39" customHeight="1" x14ac:dyDescent="0.3">
      <c r="A14" s="136">
        <v>5</v>
      </c>
      <c r="B14" s="138" t="s">
        <v>12</v>
      </c>
      <c r="C14" s="12" t="s">
        <v>16</v>
      </c>
      <c r="D14" s="138" t="s">
        <v>11</v>
      </c>
      <c r="E14" s="12">
        <v>215</v>
      </c>
      <c r="F14" s="14">
        <v>84</v>
      </c>
      <c r="G14" s="14" t="s">
        <v>7</v>
      </c>
      <c r="H14" s="14">
        <v>12</v>
      </c>
      <c r="I14" s="14">
        <f>+H14+F14</f>
        <v>96</v>
      </c>
      <c r="J14" s="140" t="s">
        <v>448</v>
      </c>
    </row>
    <row r="15" spans="1:14" ht="39" customHeight="1" thickBot="1" x14ac:dyDescent="0.35">
      <c r="A15" s="137"/>
      <c r="B15" s="139"/>
      <c r="C15" s="6" t="s">
        <v>17</v>
      </c>
      <c r="D15" s="139"/>
      <c r="E15" s="6">
        <v>217</v>
      </c>
      <c r="F15" s="11">
        <v>8</v>
      </c>
      <c r="G15" s="11" t="s">
        <v>7</v>
      </c>
      <c r="H15" s="11">
        <v>1</v>
      </c>
      <c r="I15" s="11">
        <f>+H15+F15</f>
        <v>9</v>
      </c>
      <c r="J15" s="141"/>
      <c r="L15" s="10"/>
    </row>
    <row r="16" spans="1:14" ht="22.5" customHeight="1" x14ac:dyDescent="0.3">
      <c r="A16" s="136">
        <v>6</v>
      </c>
      <c r="B16" s="138" t="s">
        <v>270</v>
      </c>
      <c r="C16" s="12" t="s">
        <v>16</v>
      </c>
      <c r="D16" s="138" t="s">
        <v>11</v>
      </c>
      <c r="E16" s="12">
        <v>215</v>
      </c>
      <c r="F16" s="14">
        <v>84</v>
      </c>
      <c r="G16" s="14" t="s">
        <v>7</v>
      </c>
      <c r="H16" s="14">
        <v>12</v>
      </c>
      <c r="I16" s="14">
        <f>+H16+F16</f>
        <v>96</v>
      </c>
      <c r="J16" s="140" t="s">
        <v>447</v>
      </c>
      <c r="L16" s="10"/>
    </row>
    <row r="17" spans="1:12" ht="22.5" customHeight="1" thickBot="1" x14ac:dyDescent="0.35">
      <c r="A17" s="137"/>
      <c r="B17" s="139"/>
      <c r="C17" s="6" t="s">
        <v>17</v>
      </c>
      <c r="D17" s="139"/>
      <c r="E17" s="6">
        <v>217</v>
      </c>
      <c r="F17" s="11">
        <v>8</v>
      </c>
      <c r="G17" s="11" t="s">
        <v>7</v>
      </c>
      <c r="H17" s="11">
        <v>1</v>
      </c>
      <c r="I17" s="11">
        <f>+H17+F17</f>
        <v>9</v>
      </c>
      <c r="J17" s="141"/>
      <c r="L17" s="10"/>
    </row>
    <row r="18" spans="1:12" ht="22.5" customHeight="1" x14ac:dyDescent="0.3">
      <c r="A18" s="136">
        <v>7</v>
      </c>
      <c r="B18" s="138" t="s">
        <v>13</v>
      </c>
      <c r="C18" s="12" t="s">
        <v>16</v>
      </c>
      <c r="D18" s="138" t="s">
        <v>11</v>
      </c>
      <c r="E18" s="12">
        <v>215</v>
      </c>
      <c r="F18" s="14">
        <v>60</v>
      </c>
      <c r="G18" s="14" t="s">
        <v>7</v>
      </c>
      <c r="H18" s="14">
        <v>12</v>
      </c>
      <c r="I18" s="14">
        <f>+H18+F18</f>
        <v>72</v>
      </c>
      <c r="J18" s="165" t="s">
        <v>408</v>
      </c>
    </row>
    <row r="19" spans="1:12" ht="22.5" customHeight="1" thickBot="1" x14ac:dyDescent="0.35">
      <c r="A19" s="137"/>
      <c r="B19" s="139"/>
      <c r="C19" s="6" t="s">
        <v>17</v>
      </c>
      <c r="D19" s="139"/>
      <c r="E19" s="6">
        <v>217</v>
      </c>
      <c r="F19" s="11">
        <v>2</v>
      </c>
      <c r="G19" s="7" t="s">
        <v>7</v>
      </c>
      <c r="H19" s="11" t="s">
        <v>7</v>
      </c>
      <c r="I19" s="11">
        <v>2</v>
      </c>
      <c r="J19" s="164"/>
    </row>
    <row r="20" spans="1:12" ht="22.5" customHeight="1" x14ac:dyDescent="0.3">
      <c r="A20" s="161">
        <v>8</v>
      </c>
      <c r="B20" s="162" t="s">
        <v>14</v>
      </c>
      <c r="C20" s="97" t="s">
        <v>16</v>
      </c>
      <c r="D20" s="162" t="s">
        <v>6</v>
      </c>
      <c r="E20" s="97">
        <v>83.14</v>
      </c>
      <c r="F20" s="99">
        <v>8</v>
      </c>
      <c r="G20" s="98" t="s">
        <v>7</v>
      </c>
      <c r="H20" s="99">
        <v>3</v>
      </c>
      <c r="I20" s="99">
        <f>+H20+F20</f>
        <v>11</v>
      </c>
      <c r="J20" s="163"/>
    </row>
    <row r="21" spans="1:12" ht="22.5" customHeight="1" thickBot="1" x14ac:dyDescent="0.35">
      <c r="A21" s="137"/>
      <c r="B21" s="139"/>
      <c r="C21" s="6" t="s">
        <v>17</v>
      </c>
      <c r="D21" s="139"/>
      <c r="E21" s="6">
        <v>83.331000000000003</v>
      </c>
      <c r="F21" s="7" t="s">
        <v>7</v>
      </c>
      <c r="G21" s="7" t="s">
        <v>7</v>
      </c>
      <c r="H21" s="11" t="s">
        <v>7</v>
      </c>
      <c r="I21" s="7" t="s">
        <v>7</v>
      </c>
      <c r="J21" s="164"/>
    </row>
    <row r="22" spans="1:12" ht="19.5" customHeight="1" x14ac:dyDescent="0.3"/>
  </sheetData>
  <mergeCells count="46">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 ref="A10:A11"/>
    <mergeCell ref="B10:B11"/>
    <mergeCell ref="D10:D11"/>
    <mergeCell ref="J10:J11"/>
    <mergeCell ref="A12:A13"/>
    <mergeCell ref="B12:B13"/>
    <mergeCell ref="D12:D13"/>
    <mergeCell ref="J12:J13"/>
    <mergeCell ref="A2:I2"/>
    <mergeCell ref="A1:I1"/>
    <mergeCell ref="J4:J5"/>
    <mergeCell ref="A6:A7"/>
    <mergeCell ref="B6:B7"/>
    <mergeCell ref="D6:D7"/>
    <mergeCell ref="J6:J7"/>
    <mergeCell ref="H4:H5"/>
    <mergeCell ref="G4:G5"/>
    <mergeCell ref="J1:J2"/>
    <mergeCell ref="A8:A9"/>
    <mergeCell ref="B8:B9"/>
    <mergeCell ref="D8:D9"/>
    <mergeCell ref="J8:J9"/>
    <mergeCell ref="A3:J3"/>
    <mergeCell ref="A4:A5"/>
    <mergeCell ref="B4:B5"/>
    <mergeCell ref="C4:C5"/>
    <mergeCell ref="D4:D5"/>
    <mergeCell ref="F4:F5"/>
    <mergeCell ref="I4:I5"/>
    <mergeCell ref="E4:E5"/>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B8" sqref="B8"/>
    </sheetView>
  </sheetViews>
  <sheetFormatPr defaultRowHeight="14.4" x14ac:dyDescent="0.3"/>
  <cols>
    <col min="1" max="1" width="9.109375" style="3"/>
    <col min="2" max="2" width="28.44140625" customWidth="1"/>
    <col min="3" max="3" width="9.109375" style="4"/>
    <col min="4" max="4" width="8.88671875" style="4"/>
    <col min="5" max="5" width="9.88671875" style="4" bestFit="1" customWidth="1"/>
    <col min="6" max="6" width="16.5546875" style="4" customWidth="1"/>
    <col min="7" max="7" width="19.5546875" customWidth="1"/>
    <col min="8" max="8" width="23.5546875" bestFit="1" customWidth="1"/>
  </cols>
  <sheetData>
    <row r="1" spans="1:8" ht="20.399999999999999" customHeight="1" x14ac:dyDescent="0.3">
      <c r="A1" s="154" t="s">
        <v>0</v>
      </c>
      <c r="B1" s="155"/>
      <c r="C1" s="155"/>
      <c r="D1" s="155"/>
      <c r="E1" s="155"/>
      <c r="F1" s="156"/>
      <c r="G1" s="159">
        <f>+DPR!J1</f>
        <v>46153</v>
      </c>
      <c r="H1" s="125"/>
    </row>
    <row r="2" spans="1:8" ht="17.399999999999999" customHeight="1" x14ac:dyDescent="0.3">
      <c r="A2" s="166" t="s">
        <v>20</v>
      </c>
      <c r="B2" s="167"/>
      <c r="C2" s="167"/>
      <c r="D2" s="167"/>
      <c r="E2" s="167"/>
      <c r="F2" s="167"/>
      <c r="G2" s="160"/>
    </row>
    <row r="3" spans="1:8" ht="9" customHeight="1" x14ac:dyDescent="0.3">
      <c r="A3" s="168"/>
      <c r="B3" s="169"/>
      <c r="C3" s="169"/>
      <c r="D3" s="169"/>
      <c r="E3" s="169"/>
      <c r="F3" s="169"/>
      <c r="G3" s="170"/>
      <c r="H3" s="5"/>
    </row>
    <row r="4" spans="1:8" s="5" customFormat="1" ht="19.5" customHeight="1" x14ac:dyDescent="0.3">
      <c r="A4" s="127" t="s">
        <v>1</v>
      </c>
      <c r="B4" s="8" t="s">
        <v>2</v>
      </c>
      <c r="C4" s="8" t="s">
        <v>3</v>
      </c>
      <c r="D4" s="8" t="s">
        <v>443</v>
      </c>
      <c r="E4" s="8" t="s">
        <v>444</v>
      </c>
      <c r="F4" s="8" t="s">
        <v>21</v>
      </c>
      <c r="G4" s="128" t="s">
        <v>4</v>
      </c>
    </row>
    <row r="5" spans="1:8" x14ac:dyDescent="0.3">
      <c r="A5" s="126">
        <v>1</v>
      </c>
      <c r="B5" s="101" t="s">
        <v>398</v>
      </c>
      <c r="C5" s="2" t="s">
        <v>11</v>
      </c>
      <c r="D5" s="1">
        <v>114</v>
      </c>
      <c r="E5" s="1">
        <v>8</v>
      </c>
      <c r="F5" s="1">
        <v>106</v>
      </c>
      <c r="G5" s="129"/>
    </row>
    <row r="6" spans="1:8" x14ac:dyDescent="0.3">
      <c r="A6" s="126">
        <v>2</v>
      </c>
      <c r="B6" s="101" t="s">
        <v>399</v>
      </c>
      <c r="C6" s="2" t="s">
        <v>11</v>
      </c>
      <c r="D6" s="1">
        <v>36</v>
      </c>
      <c r="E6" s="1">
        <v>1</v>
      </c>
      <c r="F6" s="1">
        <f>24+11</f>
        <v>35</v>
      </c>
      <c r="G6" s="129"/>
    </row>
    <row r="7" spans="1:8" x14ac:dyDescent="0.3">
      <c r="A7" s="126">
        <v>3</v>
      </c>
      <c r="B7" s="101" t="s">
        <v>400</v>
      </c>
      <c r="C7" s="2" t="s">
        <v>11</v>
      </c>
      <c r="D7" s="1">
        <v>36</v>
      </c>
      <c r="E7" s="1">
        <v>1</v>
      </c>
      <c r="F7" s="1">
        <f>24+11</f>
        <v>35</v>
      </c>
      <c r="G7" s="129"/>
    </row>
    <row r="8" spans="1:8" x14ac:dyDescent="0.3">
      <c r="A8" s="126"/>
      <c r="B8" s="134" t="s">
        <v>401</v>
      </c>
      <c r="C8" s="2"/>
      <c r="D8" s="1"/>
      <c r="E8" s="1"/>
      <c r="F8" s="1"/>
      <c r="G8" s="129"/>
    </row>
    <row r="9" spans="1:8" x14ac:dyDescent="0.3">
      <c r="A9" s="126">
        <v>4</v>
      </c>
      <c r="B9" s="101" t="s">
        <v>436</v>
      </c>
      <c r="C9" s="2" t="s">
        <v>22</v>
      </c>
      <c r="D9" s="1">
        <v>112</v>
      </c>
      <c r="E9" s="1">
        <v>9</v>
      </c>
      <c r="F9" s="1">
        <f>D9-E9</f>
        <v>103</v>
      </c>
      <c r="G9" s="129"/>
    </row>
    <row r="10" spans="1:8" x14ac:dyDescent="0.3">
      <c r="A10" s="126">
        <v>5</v>
      </c>
      <c r="B10" s="101" t="s">
        <v>437</v>
      </c>
      <c r="C10" s="2" t="s">
        <v>22</v>
      </c>
      <c r="D10" s="1">
        <v>11</v>
      </c>
      <c r="E10" s="1" t="s">
        <v>7</v>
      </c>
      <c r="F10" s="1">
        <v>11</v>
      </c>
      <c r="G10" s="129"/>
    </row>
    <row r="11" spans="1:8" x14ac:dyDescent="0.3">
      <c r="A11" s="126">
        <v>6</v>
      </c>
      <c r="B11" s="101" t="s">
        <v>438</v>
      </c>
      <c r="C11" s="2" t="s">
        <v>22</v>
      </c>
      <c r="D11" s="1">
        <v>3</v>
      </c>
      <c r="E11" s="1" t="s">
        <v>7</v>
      </c>
      <c r="F11" s="1">
        <v>3</v>
      </c>
      <c r="G11" s="129"/>
    </row>
    <row r="12" spans="1:8" x14ac:dyDescent="0.3">
      <c r="A12" s="126">
        <v>7</v>
      </c>
      <c r="B12" s="101" t="s">
        <v>439</v>
      </c>
      <c r="C12" s="2" t="s">
        <v>22</v>
      </c>
      <c r="D12" s="1">
        <v>11</v>
      </c>
      <c r="E12" s="1" t="s">
        <v>7</v>
      </c>
      <c r="F12" s="1">
        <v>11</v>
      </c>
      <c r="G12" s="129"/>
    </row>
    <row r="13" spans="1:8" x14ac:dyDescent="0.3">
      <c r="A13" s="126">
        <v>8</v>
      </c>
      <c r="B13" s="101" t="s">
        <v>440</v>
      </c>
      <c r="C13" s="2" t="s">
        <v>22</v>
      </c>
      <c r="D13" s="1">
        <v>2</v>
      </c>
      <c r="E13" s="1" t="s">
        <v>7</v>
      </c>
      <c r="F13" s="1">
        <v>2</v>
      </c>
      <c r="G13" s="129"/>
    </row>
    <row r="14" spans="1:8" x14ac:dyDescent="0.3">
      <c r="A14" s="126">
        <v>9</v>
      </c>
      <c r="B14" s="101" t="s">
        <v>402</v>
      </c>
      <c r="C14" s="2" t="s">
        <v>23</v>
      </c>
      <c r="D14" s="1">
        <v>1.611</v>
      </c>
      <c r="E14" s="1">
        <v>0.14099999999999999</v>
      </c>
      <c r="F14" s="135">
        <f>D14-E14</f>
        <v>1.47</v>
      </c>
      <c r="G14" s="129"/>
    </row>
    <row r="15" spans="1:8" x14ac:dyDescent="0.3">
      <c r="A15" s="126">
        <v>10</v>
      </c>
      <c r="B15" s="101" t="s">
        <v>403</v>
      </c>
      <c r="C15" s="2" t="s">
        <v>6</v>
      </c>
      <c r="D15" s="1">
        <v>952.08900000000006</v>
      </c>
      <c r="E15" s="1" t="s">
        <v>7</v>
      </c>
      <c r="F15" s="1">
        <v>952.08900000000006</v>
      </c>
      <c r="G15" s="129"/>
    </row>
    <row r="16" spans="1:8" ht="28.8" x14ac:dyDescent="0.3">
      <c r="A16" s="126">
        <v>11</v>
      </c>
      <c r="B16" s="101" t="s">
        <v>303</v>
      </c>
      <c r="C16" s="1" t="s">
        <v>22</v>
      </c>
      <c r="D16" s="1">
        <v>112</v>
      </c>
      <c r="E16" s="1">
        <v>2</v>
      </c>
      <c r="F16" s="1">
        <v>110</v>
      </c>
      <c r="G16" s="133" t="s">
        <v>435</v>
      </c>
    </row>
    <row r="17" spans="1:7" x14ac:dyDescent="0.3">
      <c r="A17" s="126">
        <v>12</v>
      </c>
      <c r="B17" s="101" t="s">
        <v>404</v>
      </c>
      <c r="C17" s="2" t="s">
        <v>23</v>
      </c>
      <c r="D17" s="1">
        <v>164</v>
      </c>
      <c r="E17" s="1">
        <v>2.762</v>
      </c>
      <c r="F17" s="1">
        <f>D17-E17</f>
        <v>161.238</v>
      </c>
      <c r="G17" s="129"/>
    </row>
    <row r="18" spans="1:7" ht="15" thickBot="1" x14ac:dyDescent="0.35">
      <c r="A18" s="124">
        <v>13</v>
      </c>
      <c r="B18" s="130" t="s">
        <v>405</v>
      </c>
      <c r="C18" s="131" t="s">
        <v>6</v>
      </c>
      <c r="D18" s="102">
        <v>61.02</v>
      </c>
      <c r="E18" s="102" t="s">
        <v>7</v>
      </c>
      <c r="F18" s="102">
        <v>61.02</v>
      </c>
      <c r="G18" s="132"/>
    </row>
  </sheetData>
  <mergeCells count="4">
    <mergeCell ref="A2:F2"/>
    <mergeCell ref="A3:G3"/>
    <mergeCell ref="A1:F1"/>
    <mergeCell ref="G1:G2"/>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dimension ref="A1:BG201"/>
  <sheetViews>
    <sheetView view="pageBreakPreview" zoomScale="84" zoomScaleNormal="100" zoomScaleSheetLayoutView="70" workbookViewId="0">
      <selection activeCell="AB21" sqref="AB21"/>
    </sheetView>
  </sheetViews>
  <sheetFormatPr defaultColWidth="8.77734375" defaultRowHeight="13.2" x14ac:dyDescent="0.3"/>
  <cols>
    <col min="1" max="43" width="3.6640625" style="44" customWidth="1"/>
    <col min="44" max="44" width="8" style="44" customWidth="1"/>
    <col min="45" max="53" width="6.5546875" style="44" customWidth="1"/>
    <col min="54" max="54" width="7.21875" style="44" customWidth="1"/>
    <col min="55" max="59" width="6.5546875" style="44" customWidth="1"/>
    <col min="60" max="104" width="3.6640625" style="44" customWidth="1"/>
    <col min="105" max="256" width="8.77734375" style="44"/>
    <col min="257" max="299" width="3.6640625" style="44" customWidth="1"/>
    <col min="300" max="300" width="8" style="44" customWidth="1"/>
    <col min="301" max="309" width="6.5546875" style="44" customWidth="1"/>
    <col min="310" max="310" width="7.21875" style="44" customWidth="1"/>
    <col min="311" max="315" width="6.5546875" style="44" customWidth="1"/>
    <col min="316" max="360" width="3.6640625" style="44" customWidth="1"/>
    <col min="361" max="512" width="8.77734375" style="44"/>
    <col min="513" max="555" width="3.6640625" style="44" customWidth="1"/>
    <col min="556" max="556" width="8" style="44" customWidth="1"/>
    <col min="557" max="565" width="6.5546875" style="44" customWidth="1"/>
    <col min="566" max="566" width="7.21875" style="44" customWidth="1"/>
    <col min="567" max="571" width="6.5546875" style="44" customWidth="1"/>
    <col min="572" max="616" width="3.6640625" style="44" customWidth="1"/>
    <col min="617" max="768" width="8.77734375" style="44"/>
    <col min="769" max="811" width="3.6640625" style="44" customWidth="1"/>
    <col min="812" max="812" width="8" style="44" customWidth="1"/>
    <col min="813" max="821" width="6.5546875" style="44" customWidth="1"/>
    <col min="822" max="822" width="7.21875" style="44" customWidth="1"/>
    <col min="823" max="827" width="6.5546875" style="44" customWidth="1"/>
    <col min="828" max="872" width="3.6640625" style="44" customWidth="1"/>
    <col min="873" max="1024" width="8.77734375" style="44"/>
    <col min="1025" max="1067" width="3.6640625" style="44" customWidth="1"/>
    <col min="1068" max="1068" width="8" style="44" customWidth="1"/>
    <col min="1069" max="1077" width="6.5546875" style="44" customWidth="1"/>
    <col min="1078" max="1078" width="7.21875" style="44" customWidth="1"/>
    <col min="1079" max="1083" width="6.5546875" style="44" customWidth="1"/>
    <col min="1084" max="1128" width="3.6640625" style="44" customWidth="1"/>
    <col min="1129" max="1280" width="8.77734375" style="44"/>
    <col min="1281" max="1323" width="3.6640625" style="44" customWidth="1"/>
    <col min="1324" max="1324" width="8" style="44" customWidth="1"/>
    <col min="1325" max="1333" width="6.5546875" style="44" customWidth="1"/>
    <col min="1334" max="1334" width="7.21875" style="44" customWidth="1"/>
    <col min="1335" max="1339" width="6.5546875" style="44" customWidth="1"/>
    <col min="1340" max="1384" width="3.6640625" style="44" customWidth="1"/>
    <col min="1385" max="1536" width="8.77734375" style="44"/>
    <col min="1537" max="1579" width="3.6640625" style="44" customWidth="1"/>
    <col min="1580" max="1580" width="8" style="44" customWidth="1"/>
    <col min="1581" max="1589" width="6.5546875" style="44" customWidth="1"/>
    <col min="1590" max="1590" width="7.21875" style="44" customWidth="1"/>
    <col min="1591" max="1595" width="6.5546875" style="44" customWidth="1"/>
    <col min="1596" max="1640" width="3.6640625" style="44" customWidth="1"/>
    <col min="1641" max="1792" width="8.77734375" style="44"/>
    <col min="1793" max="1835" width="3.6640625" style="44" customWidth="1"/>
    <col min="1836" max="1836" width="8" style="44" customWidth="1"/>
    <col min="1837" max="1845" width="6.5546875" style="44" customWidth="1"/>
    <col min="1846" max="1846" width="7.21875" style="44" customWidth="1"/>
    <col min="1847" max="1851" width="6.5546875" style="44" customWidth="1"/>
    <col min="1852" max="1896" width="3.6640625" style="44" customWidth="1"/>
    <col min="1897" max="2048" width="8.77734375" style="44"/>
    <col min="2049" max="2091" width="3.6640625" style="44" customWidth="1"/>
    <col min="2092" max="2092" width="8" style="44" customWidth="1"/>
    <col min="2093" max="2101" width="6.5546875" style="44" customWidth="1"/>
    <col min="2102" max="2102" width="7.21875" style="44" customWidth="1"/>
    <col min="2103" max="2107" width="6.5546875" style="44" customWidth="1"/>
    <col min="2108" max="2152" width="3.6640625" style="44" customWidth="1"/>
    <col min="2153" max="2304" width="8.77734375" style="44"/>
    <col min="2305" max="2347" width="3.6640625" style="44" customWidth="1"/>
    <col min="2348" max="2348" width="8" style="44" customWidth="1"/>
    <col min="2349" max="2357" width="6.5546875" style="44" customWidth="1"/>
    <col min="2358" max="2358" width="7.21875" style="44" customWidth="1"/>
    <col min="2359" max="2363" width="6.5546875" style="44" customWidth="1"/>
    <col min="2364" max="2408" width="3.6640625" style="44" customWidth="1"/>
    <col min="2409" max="2560" width="8.77734375" style="44"/>
    <col min="2561" max="2603" width="3.6640625" style="44" customWidth="1"/>
    <col min="2604" max="2604" width="8" style="44" customWidth="1"/>
    <col min="2605" max="2613" width="6.5546875" style="44" customWidth="1"/>
    <col min="2614" max="2614" width="7.21875" style="44" customWidth="1"/>
    <col min="2615" max="2619" width="6.5546875" style="44" customWidth="1"/>
    <col min="2620" max="2664" width="3.6640625" style="44" customWidth="1"/>
    <col min="2665" max="2816" width="8.77734375" style="44"/>
    <col min="2817" max="2859" width="3.6640625" style="44" customWidth="1"/>
    <col min="2860" max="2860" width="8" style="44" customWidth="1"/>
    <col min="2861" max="2869" width="6.5546875" style="44" customWidth="1"/>
    <col min="2870" max="2870" width="7.21875" style="44" customWidth="1"/>
    <col min="2871" max="2875" width="6.5546875" style="44" customWidth="1"/>
    <col min="2876" max="2920" width="3.6640625" style="44" customWidth="1"/>
    <col min="2921" max="3072" width="8.77734375" style="44"/>
    <col min="3073" max="3115" width="3.6640625" style="44" customWidth="1"/>
    <col min="3116" max="3116" width="8" style="44" customWidth="1"/>
    <col min="3117" max="3125" width="6.5546875" style="44" customWidth="1"/>
    <col min="3126" max="3126" width="7.21875" style="44" customWidth="1"/>
    <col min="3127" max="3131" width="6.5546875" style="44" customWidth="1"/>
    <col min="3132" max="3176" width="3.6640625" style="44" customWidth="1"/>
    <col min="3177" max="3328" width="8.77734375" style="44"/>
    <col min="3329" max="3371" width="3.6640625" style="44" customWidth="1"/>
    <col min="3372" max="3372" width="8" style="44" customWidth="1"/>
    <col min="3373" max="3381" width="6.5546875" style="44" customWidth="1"/>
    <col min="3382" max="3382" width="7.21875" style="44" customWidth="1"/>
    <col min="3383" max="3387" width="6.5546875" style="44" customWidth="1"/>
    <col min="3388" max="3432" width="3.6640625" style="44" customWidth="1"/>
    <col min="3433" max="3584" width="8.77734375" style="44"/>
    <col min="3585" max="3627" width="3.6640625" style="44" customWidth="1"/>
    <col min="3628" max="3628" width="8" style="44" customWidth="1"/>
    <col min="3629" max="3637" width="6.5546875" style="44" customWidth="1"/>
    <col min="3638" max="3638" width="7.21875" style="44" customWidth="1"/>
    <col min="3639" max="3643" width="6.5546875" style="44" customWidth="1"/>
    <col min="3644" max="3688" width="3.6640625" style="44" customWidth="1"/>
    <col min="3689" max="3840" width="8.77734375" style="44"/>
    <col min="3841" max="3883" width="3.6640625" style="44" customWidth="1"/>
    <col min="3884" max="3884" width="8" style="44" customWidth="1"/>
    <col min="3885" max="3893" width="6.5546875" style="44" customWidth="1"/>
    <col min="3894" max="3894" width="7.21875" style="44" customWidth="1"/>
    <col min="3895" max="3899" width="6.5546875" style="44" customWidth="1"/>
    <col min="3900" max="3944" width="3.6640625" style="44" customWidth="1"/>
    <col min="3945" max="4096" width="8.77734375" style="44"/>
    <col min="4097" max="4139" width="3.6640625" style="44" customWidth="1"/>
    <col min="4140" max="4140" width="8" style="44" customWidth="1"/>
    <col min="4141" max="4149" width="6.5546875" style="44" customWidth="1"/>
    <col min="4150" max="4150" width="7.21875" style="44" customWidth="1"/>
    <col min="4151" max="4155" width="6.5546875" style="44" customWidth="1"/>
    <col min="4156" max="4200" width="3.6640625" style="44" customWidth="1"/>
    <col min="4201" max="4352" width="8.77734375" style="44"/>
    <col min="4353" max="4395" width="3.6640625" style="44" customWidth="1"/>
    <col min="4396" max="4396" width="8" style="44" customWidth="1"/>
    <col min="4397" max="4405" width="6.5546875" style="44" customWidth="1"/>
    <col min="4406" max="4406" width="7.21875" style="44" customWidth="1"/>
    <col min="4407" max="4411" width="6.5546875" style="44" customWidth="1"/>
    <col min="4412" max="4456" width="3.6640625" style="44" customWidth="1"/>
    <col min="4457" max="4608" width="8.77734375" style="44"/>
    <col min="4609" max="4651" width="3.6640625" style="44" customWidth="1"/>
    <col min="4652" max="4652" width="8" style="44" customWidth="1"/>
    <col min="4653" max="4661" width="6.5546875" style="44" customWidth="1"/>
    <col min="4662" max="4662" width="7.21875" style="44" customWidth="1"/>
    <col min="4663" max="4667" width="6.5546875" style="44" customWidth="1"/>
    <col min="4668" max="4712" width="3.6640625" style="44" customWidth="1"/>
    <col min="4713" max="4864" width="8.77734375" style="44"/>
    <col min="4865" max="4907" width="3.6640625" style="44" customWidth="1"/>
    <col min="4908" max="4908" width="8" style="44" customWidth="1"/>
    <col min="4909" max="4917" width="6.5546875" style="44" customWidth="1"/>
    <col min="4918" max="4918" width="7.21875" style="44" customWidth="1"/>
    <col min="4919" max="4923" width="6.5546875" style="44" customWidth="1"/>
    <col min="4924" max="4968" width="3.6640625" style="44" customWidth="1"/>
    <col min="4969" max="5120" width="8.77734375" style="44"/>
    <col min="5121" max="5163" width="3.6640625" style="44" customWidth="1"/>
    <col min="5164" max="5164" width="8" style="44" customWidth="1"/>
    <col min="5165" max="5173" width="6.5546875" style="44" customWidth="1"/>
    <col min="5174" max="5174" width="7.21875" style="44" customWidth="1"/>
    <col min="5175" max="5179" width="6.5546875" style="44" customWidth="1"/>
    <col min="5180" max="5224" width="3.6640625" style="44" customWidth="1"/>
    <col min="5225" max="5376" width="8.77734375" style="44"/>
    <col min="5377" max="5419" width="3.6640625" style="44" customWidth="1"/>
    <col min="5420" max="5420" width="8" style="44" customWidth="1"/>
    <col min="5421" max="5429" width="6.5546875" style="44" customWidth="1"/>
    <col min="5430" max="5430" width="7.21875" style="44" customWidth="1"/>
    <col min="5431" max="5435" width="6.5546875" style="44" customWidth="1"/>
    <col min="5436" max="5480" width="3.6640625" style="44" customWidth="1"/>
    <col min="5481" max="5632" width="8.77734375" style="44"/>
    <col min="5633" max="5675" width="3.6640625" style="44" customWidth="1"/>
    <col min="5676" max="5676" width="8" style="44" customWidth="1"/>
    <col min="5677" max="5685" width="6.5546875" style="44" customWidth="1"/>
    <col min="5686" max="5686" width="7.21875" style="44" customWidth="1"/>
    <col min="5687" max="5691" width="6.5546875" style="44" customWidth="1"/>
    <col min="5692" max="5736" width="3.6640625" style="44" customWidth="1"/>
    <col min="5737" max="5888" width="8.77734375" style="44"/>
    <col min="5889" max="5931" width="3.6640625" style="44" customWidth="1"/>
    <col min="5932" max="5932" width="8" style="44" customWidth="1"/>
    <col min="5933" max="5941" width="6.5546875" style="44" customWidth="1"/>
    <col min="5942" max="5942" width="7.21875" style="44" customWidth="1"/>
    <col min="5943" max="5947" width="6.5546875" style="44" customWidth="1"/>
    <col min="5948" max="5992" width="3.6640625" style="44" customWidth="1"/>
    <col min="5993" max="6144" width="8.77734375" style="44"/>
    <col min="6145" max="6187" width="3.6640625" style="44" customWidth="1"/>
    <col min="6188" max="6188" width="8" style="44" customWidth="1"/>
    <col min="6189" max="6197" width="6.5546875" style="44" customWidth="1"/>
    <col min="6198" max="6198" width="7.21875" style="44" customWidth="1"/>
    <col min="6199" max="6203" width="6.5546875" style="44" customWidth="1"/>
    <col min="6204" max="6248" width="3.6640625" style="44" customWidth="1"/>
    <col min="6249" max="6400" width="8.77734375" style="44"/>
    <col min="6401" max="6443" width="3.6640625" style="44" customWidth="1"/>
    <col min="6444" max="6444" width="8" style="44" customWidth="1"/>
    <col min="6445" max="6453" width="6.5546875" style="44" customWidth="1"/>
    <col min="6454" max="6454" width="7.21875" style="44" customWidth="1"/>
    <col min="6455" max="6459" width="6.5546875" style="44" customWidth="1"/>
    <col min="6460" max="6504" width="3.6640625" style="44" customWidth="1"/>
    <col min="6505" max="6656" width="8.77734375" style="44"/>
    <col min="6657" max="6699" width="3.6640625" style="44" customWidth="1"/>
    <col min="6700" max="6700" width="8" style="44" customWidth="1"/>
    <col min="6701" max="6709" width="6.5546875" style="44" customWidth="1"/>
    <col min="6710" max="6710" width="7.21875" style="44" customWidth="1"/>
    <col min="6711" max="6715" width="6.5546875" style="44" customWidth="1"/>
    <col min="6716" max="6760" width="3.6640625" style="44" customWidth="1"/>
    <col min="6761" max="6912" width="8.77734375" style="44"/>
    <col min="6913" max="6955" width="3.6640625" style="44" customWidth="1"/>
    <col min="6956" max="6956" width="8" style="44" customWidth="1"/>
    <col min="6957" max="6965" width="6.5546875" style="44" customWidth="1"/>
    <col min="6966" max="6966" width="7.21875" style="44" customWidth="1"/>
    <col min="6967" max="6971" width="6.5546875" style="44" customWidth="1"/>
    <col min="6972" max="7016" width="3.6640625" style="44" customWidth="1"/>
    <col min="7017" max="7168" width="8.77734375" style="44"/>
    <col min="7169" max="7211" width="3.6640625" style="44" customWidth="1"/>
    <col min="7212" max="7212" width="8" style="44" customWidth="1"/>
    <col min="7213" max="7221" width="6.5546875" style="44" customWidth="1"/>
    <col min="7222" max="7222" width="7.21875" style="44" customWidth="1"/>
    <col min="7223" max="7227" width="6.5546875" style="44" customWidth="1"/>
    <col min="7228" max="7272" width="3.6640625" style="44" customWidth="1"/>
    <col min="7273" max="7424" width="8.77734375" style="44"/>
    <col min="7425" max="7467" width="3.6640625" style="44" customWidth="1"/>
    <col min="7468" max="7468" width="8" style="44" customWidth="1"/>
    <col min="7469" max="7477" width="6.5546875" style="44" customWidth="1"/>
    <col min="7478" max="7478" width="7.21875" style="44" customWidth="1"/>
    <col min="7479" max="7483" width="6.5546875" style="44" customWidth="1"/>
    <col min="7484" max="7528" width="3.6640625" style="44" customWidth="1"/>
    <col min="7529" max="7680" width="8.77734375" style="44"/>
    <col min="7681" max="7723" width="3.6640625" style="44" customWidth="1"/>
    <col min="7724" max="7724" width="8" style="44" customWidth="1"/>
    <col min="7725" max="7733" width="6.5546875" style="44" customWidth="1"/>
    <col min="7734" max="7734" width="7.21875" style="44" customWidth="1"/>
    <col min="7735" max="7739" width="6.5546875" style="44" customWidth="1"/>
    <col min="7740" max="7784" width="3.6640625" style="44" customWidth="1"/>
    <col min="7785" max="7936" width="8.77734375" style="44"/>
    <col min="7937" max="7979" width="3.6640625" style="44" customWidth="1"/>
    <col min="7980" max="7980" width="8" style="44" customWidth="1"/>
    <col min="7981" max="7989" width="6.5546875" style="44" customWidth="1"/>
    <col min="7990" max="7990" width="7.21875" style="44" customWidth="1"/>
    <col min="7991" max="7995" width="6.5546875" style="44" customWidth="1"/>
    <col min="7996" max="8040" width="3.6640625" style="44" customWidth="1"/>
    <col min="8041" max="8192" width="8.77734375" style="44"/>
    <col min="8193" max="8235" width="3.6640625" style="44" customWidth="1"/>
    <col min="8236" max="8236" width="8" style="44" customWidth="1"/>
    <col min="8237" max="8245" width="6.5546875" style="44" customWidth="1"/>
    <col min="8246" max="8246" width="7.21875" style="44" customWidth="1"/>
    <col min="8247" max="8251" width="6.5546875" style="44" customWidth="1"/>
    <col min="8252" max="8296" width="3.6640625" style="44" customWidth="1"/>
    <col min="8297" max="8448" width="8.77734375" style="44"/>
    <col min="8449" max="8491" width="3.6640625" style="44" customWidth="1"/>
    <col min="8492" max="8492" width="8" style="44" customWidth="1"/>
    <col min="8493" max="8501" width="6.5546875" style="44" customWidth="1"/>
    <col min="8502" max="8502" width="7.21875" style="44" customWidth="1"/>
    <col min="8503" max="8507" width="6.5546875" style="44" customWidth="1"/>
    <col min="8508" max="8552" width="3.6640625" style="44" customWidth="1"/>
    <col min="8553" max="8704" width="8.77734375" style="44"/>
    <col min="8705" max="8747" width="3.6640625" style="44" customWidth="1"/>
    <col min="8748" max="8748" width="8" style="44" customWidth="1"/>
    <col min="8749" max="8757" width="6.5546875" style="44" customWidth="1"/>
    <col min="8758" max="8758" width="7.21875" style="44" customWidth="1"/>
    <col min="8759" max="8763" width="6.5546875" style="44" customWidth="1"/>
    <col min="8764" max="8808" width="3.6640625" style="44" customWidth="1"/>
    <col min="8809" max="8960" width="8.77734375" style="44"/>
    <col min="8961" max="9003" width="3.6640625" style="44" customWidth="1"/>
    <col min="9004" max="9004" width="8" style="44" customWidth="1"/>
    <col min="9005" max="9013" width="6.5546875" style="44" customWidth="1"/>
    <col min="9014" max="9014" width="7.21875" style="44" customWidth="1"/>
    <col min="9015" max="9019" width="6.5546875" style="44" customWidth="1"/>
    <col min="9020" max="9064" width="3.6640625" style="44" customWidth="1"/>
    <col min="9065" max="9216" width="8.77734375" style="44"/>
    <col min="9217" max="9259" width="3.6640625" style="44" customWidth="1"/>
    <col min="9260" max="9260" width="8" style="44" customWidth="1"/>
    <col min="9261" max="9269" width="6.5546875" style="44" customWidth="1"/>
    <col min="9270" max="9270" width="7.21875" style="44" customWidth="1"/>
    <col min="9271" max="9275" width="6.5546875" style="44" customWidth="1"/>
    <col min="9276" max="9320" width="3.6640625" style="44" customWidth="1"/>
    <col min="9321" max="9472" width="8.77734375" style="44"/>
    <col min="9473" max="9515" width="3.6640625" style="44" customWidth="1"/>
    <col min="9516" max="9516" width="8" style="44" customWidth="1"/>
    <col min="9517" max="9525" width="6.5546875" style="44" customWidth="1"/>
    <col min="9526" max="9526" width="7.21875" style="44" customWidth="1"/>
    <col min="9527" max="9531" width="6.5546875" style="44" customWidth="1"/>
    <col min="9532" max="9576" width="3.6640625" style="44" customWidth="1"/>
    <col min="9577" max="9728" width="8.77734375" style="44"/>
    <col min="9729" max="9771" width="3.6640625" style="44" customWidth="1"/>
    <col min="9772" max="9772" width="8" style="44" customWidth="1"/>
    <col min="9773" max="9781" width="6.5546875" style="44" customWidth="1"/>
    <col min="9782" max="9782" width="7.21875" style="44" customWidth="1"/>
    <col min="9783" max="9787" width="6.5546875" style="44" customWidth="1"/>
    <col min="9788" max="9832" width="3.6640625" style="44" customWidth="1"/>
    <col min="9833" max="9984" width="8.77734375" style="44"/>
    <col min="9985" max="10027" width="3.6640625" style="44" customWidth="1"/>
    <col min="10028" max="10028" width="8" style="44" customWidth="1"/>
    <col min="10029" max="10037" width="6.5546875" style="44" customWidth="1"/>
    <col min="10038" max="10038" width="7.21875" style="44" customWidth="1"/>
    <col min="10039" max="10043" width="6.5546875" style="44" customWidth="1"/>
    <col min="10044" max="10088" width="3.6640625" style="44" customWidth="1"/>
    <col min="10089" max="10240" width="8.77734375" style="44"/>
    <col min="10241" max="10283" width="3.6640625" style="44" customWidth="1"/>
    <col min="10284" max="10284" width="8" style="44" customWidth="1"/>
    <col min="10285" max="10293" width="6.5546875" style="44" customWidth="1"/>
    <col min="10294" max="10294" width="7.21875" style="44" customWidth="1"/>
    <col min="10295" max="10299" width="6.5546875" style="44" customWidth="1"/>
    <col min="10300" max="10344" width="3.6640625" style="44" customWidth="1"/>
    <col min="10345" max="10496" width="8.77734375" style="44"/>
    <col min="10497" max="10539" width="3.6640625" style="44" customWidth="1"/>
    <col min="10540" max="10540" width="8" style="44" customWidth="1"/>
    <col min="10541" max="10549" width="6.5546875" style="44" customWidth="1"/>
    <col min="10550" max="10550" width="7.21875" style="44" customWidth="1"/>
    <col min="10551" max="10555" width="6.5546875" style="44" customWidth="1"/>
    <col min="10556" max="10600" width="3.6640625" style="44" customWidth="1"/>
    <col min="10601" max="10752" width="8.77734375" style="44"/>
    <col min="10753" max="10795" width="3.6640625" style="44" customWidth="1"/>
    <col min="10796" max="10796" width="8" style="44" customWidth="1"/>
    <col min="10797" max="10805" width="6.5546875" style="44" customWidth="1"/>
    <col min="10806" max="10806" width="7.21875" style="44" customWidth="1"/>
    <col min="10807" max="10811" width="6.5546875" style="44" customWidth="1"/>
    <col min="10812" max="10856" width="3.6640625" style="44" customWidth="1"/>
    <col min="10857" max="11008" width="8.77734375" style="44"/>
    <col min="11009" max="11051" width="3.6640625" style="44" customWidth="1"/>
    <col min="11052" max="11052" width="8" style="44" customWidth="1"/>
    <col min="11053" max="11061" width="6.5546875" style="44" customWidth="1"/>
    <col min="11062" max="11062" width="7.21875" style="44" customWidth="1"/>
    <col min="11063" max="11067" width="6.5546875" style="44" customWidth="1"/>
    <col min="11068" max="11112" width="3.6640625" style="44" customWidth="1"/>
    <col min="11113" max="11264" width="8.77734375" style="44"/>
    <col min="11265" max="11307" width="3.6640625" style="44" customWidth="1"/>
    <col min="11308" max="11308" width="8" style="44" customWidth="1"/>
    <col min="11309" max="11317" width="6.5546875" style="44" customWidth="1"/>
    <col min="11318" max="11318" width="7.21875" style="44" customWidth="1"/>
    <col min="11319" max="11323" width="6.5546875" style="44" customWidth="1"/>
    <col min="11324" max="11368" width="3.6640625" style="44" customWidth="1"/>
    <col min="11369" max="11520" width="8.77734375" style="44"/>
    <col min="11521" max="11563" width="3.6640625" style="44" customWidth="1"/>
    <col min="11564" max="11564" width="8" style="44" customWidth="1"/>
    <col min="11565" max="11573" width="6.5546875" style="44" customWidth="1"/>
    <col min="11574" max="11574" width="7.21875" style="44" customWidth="1"/>
    <col min="11575" max="11579" width="6.5546875" style="44" customWidth="1"/>
    <col min="11580" max="11624" width="3.6640625" style="44" customWidth="1"/>
    <col min="11625" max="11776" width="8.77734375" style="44"/>
    <col min="11777" max="11819" width="3.6640625" style="44" customWidth="1"/>
    <col min="11820" max="11820" width="8" style="44" customWidth="1"/>
    <col min="11821" max="11829" width="6.5546875" style="44" customWidth="1"/>
    <col min="11830" max="11830" width="7.21875" style="44" customWidth="1"/>
    <col min="11831" max="11835" width="6.5546875" style="44" customWidth="1"/>
    <col min="11836" max="11880" width="3.6640625" style="44" customWidth="1"/>
    <col min="11881" max="12032" width="8.77734375" style="44"/>
    <col min="12033" max="12075" width="3.6640625" style="44" customWidth="1"/>
    <col min="12076" max="12076" width="8" style="44" customWidth="1"/>
    <col min="12077" max="12085" width="6.5546875" style="44" customWidth="1"/>
    <col min="12086" max="12086" width="7.21875" style="44" customWidth="1"/>
    <col min="12087" max="12091" width="6.5546875" style="44" customWidth="1"/>
    <col min="12092" max="12136" width="3.6640625" style="44" customWidth="1"/>
    <col min="12137" max="12288" width="8.77734375" style="44"/>
    <col min="12289" max="12331" width="3.6640625" style="44" customWidth="1"/>
    <col min="12332" max="12332" width="8" style="44" customWidth="1"/>
    <col min="12333" max="12341" width="6.5546875" style="44" customWidth="1"/>
    <col min="12342" max="12342" width="7.21875" style="44" customWidth="1"/>
    <col min="12343" max="12347" width="6.5546875" style="44" customWidth="1"/>
    <col min="12348" max="12392" width="3.6640625" style="44" customWidth="1"/>
    <col min="12393" max="12544" width="8.77734375" style="44"/>
    <col min="12545" max="12587" width="3.6640625" style="44" customWidth="1"/>
    <col min="12588" max="12588" width="8" style="44" customWidth="1"/>
    <col min="12589" max="12597" width="6.5546875" style="44" customWidth="1"/>
    <col min="12598" max="12598" width="7.21875" style="44" customWidth="1"/>
    <col min="12599" max="12603" width="6.5546875" style="44" customWidth="1"/>
    <col min="12604" max="12648" width="3.6640625" style="44" customWidth="1"/>
    <col min="12649" max="12800" width="8.77734375" style="44"/>
    <col min="12801" max="12843" width="3.6640625" style="44" customWidth="1"/>
    <col min="12844" max="12844" width="8" style="44" customWidth="1"/>
    <col min="12845" max="12853" width="6.5546875" style="44" customWidth="1"/>
    <col min="12854" max="12854" width="7.21875" style="44" customWidth="1"/>
    <col min="12855" max="12859" width="6.5546875" style="44" customWidth="1"/>
    <col min="12860" max="12904" width="3.6640625" style="44" customWidth="1"/>
    <col min="12905" max="13056" width="8.77734375" style="44"/>
    <col min="13057" max="13099" width="3.6640625" style="44" customWidth="1"/>
    <col min="13100" max="13100" width="8" style="44" customWidth="1"/>
    <col min="13101" max="13109" width="6.5546875" style="44" customWidth="1"/>
    <col min="13110" max="13110" width="7.21875" style="44" customWidth="1"/>
    <col min="13111" max="13115" width="6.5546875" style="44" customWidth="1"/>
    <col min="13116" max="13160" width="3.6640625" style="44" customWidth="1"/>
    <col min="13161" max="13312" width="8.77734375" style="44"/>
    <col min="13313" max="13355" width="3.6640625" style="44" customWidth="1"/>
    <col min="13356" max="13356" width="8" style="44" customWidth="1"/>
    <col min="13357" max="13365" width="6.5546875" style="44" customWidth="1"/>
    <col min="13366" max="13366" width="7.21875" style="44" customWidth="1"/>
    <col min="13367" max="13371" width="6.5546875" style="44" customWidth="1"/>
    <col min="13372" max="13416" width="3.6640625" style="44" customWidth="1"/>
    <col min="13417" max="13568" width="8.77734375" style="44"/>
    <col min="13569" max="13611" width="3.6640625" style="44" customWidth="1"/>
    <col min="13612" max="13612" width="8" style="44" customWidth="1"/>
    <col min="13613" max="13621" width="6.5546875" style="44" customWidth="1"/>
    <col min="13622" max="13622" width="7.21875" style="44" customWidth="1"/>
    <col min="13623" max="13627" width="6.5546875" style="44" customWidth="1"/>
    <col min="13628" max="13672" width="3.6640625" style="44" customWidth="1"/>
    <col min="13673" max="13824" width="8.77734375" style="44"/>
    <col min="13825" max="13867" width="3.6640625" style="44" customWidth="1"/>
    <col min="13868" max="13868" width="8" style="44" customWidth="1"/>
    <col min="13869" max="13877" width="6.5546875" style="44" customWidth="1"/>
    <col min="13878" max="13878" width="7.21875" style="44" customWidth="1"/>
    <col min="13879" max="13883" width="6.5546875" style="44" customWidth="1"/>
    <col min="13884" max="13928" width="3.6640625" style="44" customWidth="1"/>
    <col min="13929" max="14080" width="8.77734375" style="44"/>
    <col min="14081" max="14123" width="3.6640625" style="44" customWidth="1"/>
    <col min="14124" max="14124" width="8" style="44" customWidth="1"/>
    <col min="14125" max="14133" width="6.5546875" style="44" customWidth="1"/>
    <col min="14134" max="14134" width="7.21875" style="44" customWidth="1"/>
    <col min="14135" max="14139" width="6.5546875" style="44" customWidth="1"/>
    <col min="14140" max="14184" width="3.6640625" style="44" customWidth="1"/>
    <col min="14185" max="14336" width="8.77734375" style="44"/>
    <col min="14337" max="14379" width="3.6640625" style="44" customWidth="1"/>
    <col min="14380" max="14380" width="8" style="44" customWidth="1"/>
    <col min="14381" max="14389" width="6.5546875" style="44" customWidth="1"/>
    <col min="14390" max="14390" width="7.21875" style="44" customWidth="1"/>
    <col min="14391" max="14395" width="6.5546875" style="44" customWidth="1"/>
    <col min="14396" max="14440" width="3.6640625" style="44" customWidth="1"/>
    <col min="14441" max="14592" width="8.77734375" style="44"/>
    <col min="14593" max="14635" width="3.6640625" style="44" customWidth="1"/>
    <col min="14636" max="14636" width="8" style="44" customWidth="1"/>
    <col min="14637" max="14645" width="6.5546875" style="44" customWidth="1"/>
    <col min="14646" max="14646" width="7.21875" style="44" customWidth="1"/>
    <col min="14647" max="14651" width="6.5546875" style="44" customWidth="1"/>
    <col min="14652" max="14696" width="3.6640625" style="44" customWidth="1"/>
    <col min="14697" max="14848" width="8.77734375" style="44"/>
    <col min="14849" max="14891" width="3.6640625" style="44" customWidth="1"/>
    <col min="14892" max="14892" width="8" style="44" customWidth="1"/>
    <col min="14893" max="14901" width="6.5546875" style="44" customWidth="1"/>
    <col min="14902" max="14902" width="7.21875" style="44" customWidth="1"/>
    <col min="14903" max="14907" width="6.5546875" style="44" customWidth="1"/>
    <col min="14908" max="14952" width="3.6640625" style="44" customWidth="1"/>
    <col min="14953" max="15104" width="8.77734375" style="44"/>
    <col min="15105" max="15147" width="3.6640625" style="44" customWidth="1"/>
    <col min="15148" max="15148" width="8" style="44" customWidth="1"/>
    <col min="15149" max="15157" width="6.5546875" style="44" customWidth="1"/>
    <col min="15158" max="15158" width="7.21875" style="44" customWidth="1"/>
    <col min="15159" max="15163" width="6.5546875" style="44" customWidth="1"/>
    <col min="15164" max="15208" width="3.6640625" style="44" customWidth="1"/>
    <col min="15209" max="15360" width="8.77734375" style="44"/>
    <col min="15361" max="15403" width="3.6640625" style="44" customWidth="1"/>
    <col min="15404" max="15404" width="8" style="44" customWidth="1"/>
    <col min="15405" max="15413" width="6.5546875" style="44" customWidth="1"/>
    <col min="15414" max="15414" width="7.21875" style="44" customWidth="1"/>
    <col min="15415" max="15419" width="6.5546875" style="44" customWidth="1"/>
    <col min="15420" max="15464" width="3.6640625" style="44" customWidth="1"/>
    <col min="15465" max="15616" width="8.77734375" style="44"/>
    <col min="15617" max="15659" width="3.6640625" style="44" customWidth="1"/>
    <col min="15660" max="15660" width="8" style="44" customWidth="1"/>
    <col min="15661" max="15669" width="6.5546875" style="44" customWidth="1"/>
    <col min="15670" max="15670" width="7.21875" style="44" customWidth="1"/>
    <col min="15671" max="15675" width="6.5546875" style="44" customWidth="1"/>
    <col min="15676" max="15720" width="3.6640625" style="44" customWidth="1"/>
    <col min="15721" max="15872" width="8.77734375" style="44"/>
    <col min="15873" max="15915" width="3.6640625" style="44" customWidth="1"/>
    <col min="15916" max="15916" width="8" style="44" customWidth="1"/>
    <col min="15917" max="15925" width="6.5546875" style="44" customWidth="1"/>
    <col min="15926" max="15926" width="7.21875" style="44" customWidth="1"/>
    <col min="15927" max="15931" width="6.5546875" style="44" customWidth="1"/>
    <col min="15932" max="15976" width="3.6640625" style="44" customWidth="1"/>
    <col min="15977" max="16128" width="8.77734375" style="44"/>
    <col min="16129" max="16171" width="3.6640625" style="44" customWidth="1"/>
    <col min="16172" max="16172" width="8" style="44" customWidth="1"/>
    <col min="16173" max="16181" width="6.5546875" style="44" customWidth="1"/>
    <col min="16182" max="16182" width="7.21875" style="44" customWidth="1"/>
    <col min="16183" max="16187" width="6.5546875" style="44" customWidth="1"/>
    <col min="16188" max="16232" width="3.6640625" style="44" customWidth="1"/>
    <col min="16233" max="16384" width="8.77734375" style="44"/>
  </cols>
  <sheetData>
    <row r="1" spans="1:43" s="37" customFormat="1" ht="21.6" thickBot="1" x14ac:dyDescent="0.35">
      <c r="A1" s="171" t="s">
        <v>300</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c r="AQ1" s="173"/>
    </row>
    <row r="2" spans="1:43" ht="24" customHeight="1" x14ac:dyDescent="0.3">
      <c r="A2" s="38" t="s">
        <v>329</v>
      </c>
      <c r="B2" s="39"/>
      <c r="C2" s="40"/>
      <c r="D2" s="41" t="s">
        <v>330</v>
      </c>
      <c r="E2" s="39"/>
      <c r="F2" s="40"/>
      <c r="G2" s="41"/>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3"/>
    </row>
    <row r="3" spans="1:43" ht="24" customHeight="1" x14ac:dyDescent="0.3">
      <c r="A3" s="45" t="s">
        <v>331</v>
      </c>
      <c r="B3" s="46"/>
      <c r="C3" s="46"/>
      <c r="D3" s="46" t="s">
        <v>298</v>
      </c>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7"/>
    </row>
    <row r="4" spans="1:43" ht="24" customHeight="1" thickBot="1" x14ac:dyDescent="0.35">
      <c r="A4" s="48" t="s">
        <v>332</v>
      </c>
      <c r="B4" s="49"/>
      <c r="C4" s="49"/>
      <c r="D4" s="49"/>
      <c r="E4" s="49"/>
      <c r="F4" s="49"/>
      <c r="G4" s="49" t="s">
        <v>288</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50"/>
    </row>
    <row r="5" spans="1:43" ht="16.95" customHeight="1" x14ac:dyDescent="0.3">
      <c r="A5" s="51"/>
    </row>
    <row r="6" spans="1:43" ht="16.95" customHeight="1" x14ac:dyDescent="0.3">
      <c r="A6" s="51"/>
      <c r="C6" s="174" t="s">
        <v>283</v>
      </c>
      <c r="D6" s="174"/>
      <c r="E6" s="174"/>
      <c r="F6" s="174"/>
      <c r="G6" s="174"/>
      <c r="H6" s="174"/>
      <c r="I6" s="174"/>
      <c r="J6" s="174"/>
      <c r="K6" s="174"/>
      <c r="L6" s="174"/>
      <c r="M6" s="174"/>
      <c r="N6" s="174"/>
      <c r="O6" s="174"/>
      <c r="P6" s="174"/>
      <c r="Q6" s="174"/>
      <c r="R6" s="174"/>
      <c r="S6" s="174"/>
      <c r="T6" s="174"/>
      <c r="U6" s="175" t="s">
        <v>282</v>
      </c>
      <c r="V6" s="176"/>
      <c r="W6" s="176"/>
      <c r="X6" s="176"/>
      <c r="Y6" s="176"/>
      <c r="Z6" s="176"/>
      <c r="AA6" s="176"/>
      <c r="AB6" s="176"/>
      <c r="AC6" s="176"/>
      <c r="AD6" s="176"/>
      <c r="AE6" s="177"/>
      <c r="AF6" s="178" t="s">
        <v>333</v>
      </c>
      <c r="AG6" s="179"/>
      <c r="AH6" s="179"/>
      <c r="AI6" s="179"/>
      <c r="AJ6" s="179"/>
      <c r="AK6" s="179"/>
      <c r="AL6" s="179"/>
      <c r="AM6" s="179"/>
      <c r="AN6" s="179"/>
      <c r="AO6" s="179"/>
      <c r="AP6" s="179"/>
      <c r="AQ6" s="180"/>
    </row>
    <row r="7" spans="1:43" ht="16.95" customHeight="1" x14ac:dyDescent="0.3">
      <c r="A7" s="51"/>
      <c r="C7" s="181" t="s">
        <v>277</v>
      </c>
      <c r="D7" s="182" t="s">
        <v>281</v>
      </c>
      <c r="E7" s="182"/>
      <c r="F7" s="182"/>
      <c r="G7" s="182"/>
      <c r="H7" s="182"/>
      <c r="I7" s="182"/>
      <c r="J7" s="181" t="s">
        <v>280</v>
      </c>
      <c r="K7" s="181"/>
      <c r="L7" s="183" t="s">
        <v>279</v>
      </c>
      <c r="M7" s="183"/>
      <c r="N7" s="183"/>
      <c r="O7" s="181" t="s">
        <v>278</v>
      </c>
      <c r="P7" s="181"/>
      <c r="Q7" s="181"/>
      <c r="R7" s="183" t="s">
        <v>275</v>
      </c>
      <c r="S7" s="183"/>
      <c r="T7" s="183"/>
      <c r="U7" s="184" t="s">
        <v>277</v>
      </c>
      <c r="V7" s="184"/>
      <c r="W7" s="185" t="s">
        <v>276</v>
      </c>
      <c r="X7" s="185"/>
      <c r="Y7" s="185"/>
      <c r="Z7" s="185" t="s">
        <v>334</v>
      </c>
      <c r="AA7" s="185"/>
      <c r="AB7" s="186" t="s">
        <v>335</v>
      </c>
      <c r="AC7" s="187"/>
      <c r="AD7" s="190" t="s">
        <v>275</v>
      </c>
      <c r="AE7" s="191"/>
      <c r="AF7" s="52"/>
      <c r="AG7" s="53"/>
      <c r="AH7" s="53"/>
      <c r="AI7" s="53"/>
      <c r="AJ7" s="53"/>
      <c r="AK7" s="53"/>
      <c r="AL7" s="53"/>
      <c r="AM7" s="53"/>
      <c r="AN7" s="53"/>
      <c r="AO7" s="53"/>
      <c r="AP7" s="53"/>
      <c r="AQ7" s="54"/>
    </row>
    <row r="8" spans="1:43" ht="13.8" thickBot="1" x14ac:dyDescent="0.35">
      <c r="C8" s="181"/>
      <c r="D8" s="182"/>
      <c r="E8" s="182"/>
      <c r="F8" s="182"/>
      <c r="G8" s="182"/>
      <c r="H8" s="182"/>
      <c r="I8" s="182"/>
      <c r="J8" s="181"/>
      <c r="K8" s="181"/>
      <c r="L8" s="183"/>
      <c r="M8" s="183"/>
      <c r="N8" s="183"/>
      <c r="O8" s="181"/>
      <c r="P8" s="181"/>
      <c r="Q8" s="181"/>
      <c r="R8" s="183"/>
      <c r="S8" s="183"/>
      <c r="T8" s="183"/>
      <c r="U8" s="184"/>
      <c r="V8" s="184"/>
      <c r="W8" s="185"/>
      <c r="X8" s="185"/>
      <c r="Y8" s="185"/>
      <c r="Z8" s="185"/>
      <c r="AA8" s="185"/>
      <c r="AB8" s="188"/>
      <c r="AC8" s="189"/>
      <c r="AD8" s="192"/>
      <c r="AE8" s="193"/>
      <c r="AF8" s="55"/>
      <c r="AQ8" s="56"/>
    </row>
    <row r="9" spans="1:43" ht="17.399999999999999" x14ac:dyDescent="0.3">
      <c r="C9" s="57">
        <v>1</v>
      </c>
      <c r="D9" s="58" t="s">
        <v>8</v>
      </c>
      <c r="E9" s="59"/>
      <c r="F9" s="59"/>
      <c r="G9" s="60"/>
      <c r="H9" s="60"/>
      <c r="I9" s="61"/>
      <c r="J9" s="194" t="s">
        <v>263</v>
      </c>
      <c r="K9" s="194"/>
      <c r="L9" s="195">
        <f>AR199</f>
        <v>83.330939999999998</v>
      </c>
      <c r="M9" s="195"/>
      <c r="N9" s="195"/>
      <c r="O9" s="195">
        <f>AR199</f>
        <v>83.330939999999998</v>
      </c>
      <c r="P9" s="195"/>
      <c r="Q9" s="195"/>
      <c r="R9" s="196">
        <v>0</v>
      </c>
      <c r="S9" s="196"/>
      <c r="T9" s="196"/>
      <c r="U9" s="197">
        <v>1</v>
      </c>
      <c r="V9" s="197"/>
      <c r="W9" s="198" t="s">
        <v>336</v>
      </c>
      <c r="X9" s="198"/>
      <c r="Y9" s="198"/>
      <c r="Z9" s="199">
        <v>17</v>
      </c>
      <c r="AA9" s="199"/>
      <c r="AB9" s="197">
        <v>11</v>
      </c>
      <c r="AC9" s="197"/>
      <c r="AD9" s="200">
        <f>Z9-AB9</f>
        <v>6</v>
      </c>
      <c r="AE9" s="200"/>
      <c r="AF9" s="62"/>
      <c r="AK9" s="51"/>
      <c r="AQ9" s="56"/>
    </row>
    <row r="10" spans="1:43" ht="17.399999999999999" x14ac:dyDescent="0.3">
      <c r="C10" s="57">
        <v>2</v>
      </c>
      <c r="D10" s="58" t="s">
        <v>9</v>
      </c>
      <c r="E10" s="59"/>
      <c r="F10" s="59"/>
      <c r="G10" s="60"/>
      <c r="H10" s="60"/>
      <c r="I10" s="61"/>
      <c r="J10" s="194" t="s">
        <v>263</v>
      </c>
      <c r="K10" s="194"/>
      <c r="L10" s="195">
        <f>L9</f>
        <v>83.330939999999998</v>
      </c>
      <c r="M10" s="195"/>
      <c r="N10" s="195"/>
      <c r="O10" s="195">
        <f>AS199</f>
        <v>83.330939999999998</v>
      </c>
      <c r="P10" s="195"/>
      <c r="Q10" s="195"/>
      <c r="R10" s="196">
        <v>0</v>
      </c>
      <c r="S10" s="196"/>
      <c r="T10" s="196"/>
      <c r="U10" s="197" t="s">
        <v>337</v>
      </c>
      <c r="V10" s="197"/>
      <c r="W10" s="198" t="s">
        <v>274</v>
      </c>
      <c r="X10" s="198"/>
      <c r="Y10" s="198"/>
      <c r="Z10" s="201">
        <v>9</v>
      </c>
      <c r="AA10" s="201"/>
      <c r="AB10" s="197">
        <v>8</v>
      </c>
      <c r="AC10" s="197"/>
      <c r="AD10" s="200">
        <f t="shared" ref="AD10:AD18" si="0">Z10-AB10</f>
        <v>1</v>
      </c>
      <c r="AE10" s="200"/>
      <c r="AF10" s="62"/>
      <c r="AQ10" s="56"/>
    </row>
    <row r="11" spans="1:43" ht="16.95" customHeight="1" thickBot="1" x14ac:dyDescent="0.35">
      <c r="C11" s="57">
        <v>3</v>
      </c>
      <c r="D11" s="58" t="s">
        <v>10</v>
      </c>
      <c r="E11" s="59"/>
      <c r="F11" s="59"/>
      <c r="G11" s="60"/>
      <c r="H11" s="60"/>
      <c r="I11" s="61"/>
      <c r="J11" s="194" t="s">
        <v>267</v>
      </c>
      <c r="K11" s="194"/>
      <c r="L11" s="202">
        <v>12</v>
      </c>
      <c r="M11" s="202"/>
      <c r="N11" s="202"/>
      <c r="O11" s="202">
        <v>12</v>
      </c>
      <c r="P11" s="202"/>
      <c r="Q11" s="202"/>
      <c r="R11" s="203">
        <f>L11-O11</f>
        <v>0</v>
      </c>
      <c r="S11" s="203"/>
      <c r="T11" s="203"/>
      <c r="U11" s="197" t="s">
        <v>338</v>
      </c>
      <c r="V11" s="197"/>
      <c r="W11" s="198" t="s">
        <v>273</v>
      </c>
      <c r="X11" s="198"/>
      <c r="Y11" s="198"/>
      <c r="Z11" s="204" t="s">
        <v>7</v>
      </c>
      <c r="AA11" s="201"/>
      <c r="AB11" s="197"/>
      <c r="AC11" s="197"/>
      <c r="AD11" s="200">
        <v>0</v>
      </c>
      <c r="AE11" s="200"/>
      <c r="AF11" s="62"/>
      <c r="AQ11" s="56"/>
    </row>
    <row r="12" spans="1:43" ht="16.95" customHeight="1" thickBot="1" x14ac:dyDescent="0.35">
      <c r="C12" s="57">
        <v>4</v>
      </c>
      <c r="D12" s="58" t="s">
        <v>272</v>
      </c>
      <c r="E12" s="59"/>
      <c r="F12" s="59"/>
      <c r="G12" s="60"/>
      <c r="H12" s="60"/>
      <c r="I12" s="61"/>
      <c r="J12" s="194" t="s">
        <v>267</v>
      </c>
      <c r="K12" s="194"/>
      <c r="L12" s="202">
        <f>AU199</f>
        <v>217</v>
      </c>
      <c r="M12" s="202"/>
      <c r="N12" s="202"/>
      <c r="O12" s="202">
        <v>9</v>
      </c>
      <c r="P12" s="202"/>
      <c r="Q12" s="202"/>
      <c r="R12" s="203">
        <f t="shared" ref="R12:R17" si="1">L12-O12</f>
        <v>208</v>
      </c>
      <c r="S12" s="203"/>
      <c r="T12" s="203"/>
      <c r="U12" s="197" t="s">
        <v>339</v>
      </c>
      <c r="V12" s="197"/>
      <c r="W12" s="198" t="s">
        <v>271</v>
      </c>
      <c r="X12" s="198"/>
      <c r="Y12" s="198"/>
      <c r="Z12" s="201">
        <v>5</v>
      </c>
      <c r="AA12" s="201"/>
      <c r="AB12" s="197">
        <v>3</v>
      </c>
      <c r="AC12" s="197"/>
      <c r="AD12" s="200">
        <f t="shared" si="0"/>
        <v>2</v>
      </c>
      <c r="AE12" s="200"/>
      <c r="AF12" s="62"/>
      <c r="AI12" s="63" t="s">
        <v>340</v>
      </c>
      <c r="AJ12" s="63" t="s">
        <v>341</v>
      </c>
      <c r="AK12" s="64" t="s">
        <v>342</v>
      </c>
      <c r="AL12" s="65"/>
      <c r="AM12" s="66" t="s">
        <v>340</v>
      </c>
      <c r="AN12" s="66" t="s">
        <v>341</v>
      </c>
      <c r="AQ12" s="56"/>
    </row>
    <row r="13" spans="1:43" ht="16.95" customHeight="1" thickBot="1" x14ac:dyDescent="0.35">
      <c r="C13" s="57">
        <v>5</v>
      </c>
      <c r="D13" s="58" t="s">
        <v>270</v>
      </c>
      <c r="E13" s="59"/>
      <c r="F13" s="59"/>
      <c r="G13" s="60"/>
      <c r="H13" s="60"/>
      <c r="I13" s="61"/>
      <c r="J13" s="194" t="s">
        <v>267</v>
      </c>
      <c r="K13" s="194"/>
      <c r="L13" s="202">
        <f>L12</f>
        <v>217</v>
      </c>
      <c r="M13" s="202"/>
      <c r="N13" s="202"/>
      <c r="O13" s="202">
        <v>9</v>
      </c>
      <c r="P13" s="202"/>
      <c r="Q13" s="202"/>
      <c r="R13" s="203">
        <f t="shared" si="1"/>
        <v>208</v>
      </c>
      <c r="S13" s="203"/>
      <c r="T13" s="203"/>
      <c r="U13" s="197" t="s">
        <v>343</v>
      </c>
      <c r="V13" s="197"/>
      <c r="W13" s="198" t="s">
        <v>269</v>
      </c>
      <c r="X13" s="198"/>
      <c r="Y13" s="198"/>
      <c r="Z13" s="201">
        <v>3</v>
      </c>
      <c r="AA13" s="201"/>
      <c r="AB13" s="197"/>
      <c r="AC13" s="197"/>
      <c r="AD13" s="200">
        <f t="shared" si="0"/>
        <v>3</v>
      </c>
      <c r="AE13" s="200"/>
      <c r="AF13" s="205" t="s">
        <v>344</v>
      </c>
      <c r="AG13" s="206"/>
      <c r="AH13" s="207"/>
      <c r="AI13" s="63" t="s">
        <v>345</v>
      </c>
      <c r="AJ13" s="63" t="s">
        <v>346</v>
      </c>
      <c r="AK13" s="67"/>
      <c r="AL13" s="68"/>
      <c r="AM13" s="66" t="s">
        <v>345</v>
      </c>
      <c r="AN13" s="66" t="s">
        <v>346</v>
      </c>
      <c r="AO13" s="206" t="s">
        <v>347</v>
      </c>
      <c r="AP13" s="206"/>
      <c r="AQ13" s="207"/>
    </row>
    <row r="14" spans="1:43" ht="16.95" customHeight="1" x14ac:dyDescent="0.3">
      <c r="C14" s="57">
        <v>6</v>
      </c>
      <c r="D14" s="58" t="s">
        <v>13</v>
      </c>
      <c r="E14" s="59"/>
      <c r="F14" s="59"/>
      <c r="G14" s="60"/>
      <c r="H14" s="60"/>
      <c r="I14" s="61"/>
      <c r="J14" s="194" t="s">
        <v>267</v>
      </c>
      <c r="K14" s="194"/>
      <c r="L14" s="202">
        <f>L13</f>
        <v>217</v>
      </c>
      <c r="M14" s="202"/>
      <c r="N14" s="202"/>
      <c r="O14" s="202">
        <v>2</v>
      </c>
      <c r="P14" s="202"/>
      <c r="Q14" s="202"/>
      <c r="R14" s="203">
        <f t="shared" si="1"/>
        <v>215</v>
      </c>
      <c r="S14" s="203"/>
      <c r="T14" s="203"/>
      <c r="U14" s="197" t="s">
        <v>348</v>
      </c>
      <c r="V14" s="197"/>
      <c r="W14" s="198" t="s">
        <v>349</v>
      </c>
      <c r="X14" s="198"/>
      <c r="Y14" s="198"/>
      <c r="Z14" s="204" t="s">
        <v>7</v>
      </c>
      <c r="AA14" s="201"/>
      <c r="AB14" s="197"/>
      <c r="AC14" s="197"/>
      <c r="AD14" s="200">
        <v>0</v>
      </c>
      <c r="AE14" s="200"/>
      <c r="AF14" s="205"/>
      <c r="AG14" s="206"/>
      <c r="AH14" s="206"/>
      <c r="AI14" s="69"/>
      <c r="AO14" s="206"/>
      <c r="AP14" s="206"/>
      <c r="AQ14" s="207"/>
    </row>
    <row r="15" spans="1:43" ht="16.95" customHeight="1" x14ac:dyDescent="0.3">
      <c r="C15" s="57">
        <v>7</v>
      </c>
      <c r="D15" s="58" t="s">
        <v>268</v>
      </c>
      <c r="E15" s="59"/>
      <c r="F15" s="59"/>
      <c r="G15" s="60"/>
      <c r="H15" s="60"/>
      <c r="I15" s="61"/>
      <c r="J15" s="194" t="s">
        <v>267</v>
      </c>
      <c r="K15" s="194"/>
      <c r="L15" s="202">
        <f>L14</f>
        <v>217</v>
      </c>
      <c r="M15" s="202"/>
      <c r="N15" s="202"/>
      <c r="O15" s="202">
        <f>BC199</f>
        <v>0</v>
      </c>
      <c r="P15" s="202"/>
      <c r="Q15" s="202"/>
      <c r="R15" s="203">
        <f t="shared" si="1"/>
        <v>217</v>
      </c>
      <c r="S15" s="203"/>
      <c r="T15" s="203"/>
      <c r="U15" s="208">
        <v>2</v>
      </c>
      <c r="V15" s="197"/>
      <c r="W15" s="198" t="s">
        <v>350</v>
      </c>
      <c r="X15" s="198"/>
      <c r="Y15" s="198"/>
      <c r="Z15" s="201">
        <v>3</v>
      </c>
      <c r="AA15" s="201"/>
      <c r="AB15" s="197"/>
      <c r="AC15" s="197"/>
      <c r="AD15" s="200">
        <f t="shared" si="0"/>
        <v>3</v>
      </c>
      <c r="AE15" s="200"/>
      <c r="AF15" s="62"/>
      <c r="AQ15" s="56"/>
    </row>
    <row r="16" spans="1:43" ht="16.95" customHeight="1" x14ac:dyDescent="0.3">
      <c r="C16" s="57">
        <v>8</v>
      </c>
      <c r="D16" s="58" t="s">
        <v>266</v>
      </c>
      <c r="E16" s="59"/>
      <c r="F16" s="59"/>
      <c r="G16" s="60"/>
      <c r="H16" s="60"/>
      <c r="I16" s="61"/>
      <c r="J16" s="194" t="s">
        <v>263</v>
      </c>
      <c r="K16" s="194"/>
      <c r="L16" s="209">
        <v>83.331000000000003</v>
      </c>
      <c r="M16" s="210"/>
      <c r="N16" s="211"/>
      <c r="O16" s="195">
        <f>BE199</f>
        <v>0</v>
      </c>
      <c r="P16" s="195"/>
      <c r="Q16" s="195"/>
      <c r="R16" s="196">
        <f t="shared" si="1"/>
        <v>83.331000000000003</v>
      </c>
      <c r="S16" s="196"/>
      <c r="T16" s="196"/>
      <c r="U16" s="208">
        <v>3</v>
      </c>
      <c r="V16" s="197"/>
      <c r="W16" s="198" t="s">
        <v>351</v>
      </c>
      <c r="X16" s="198"/>
      <c r="Y16" s="198"/>
      <c r="Z16" s="201">
        <v>1</v>
      </c>
      <c r="AA16" s="201"/>
      <c r="AB16" s="197"/>
      <c r="AC16" s="197"/>
      <c r="AD16" s="200">
        <f t="shared" si="0"/>
        <v>1</v>
      </c>
      <c r="AE16" s="200"/>
      <c r="AF16" s="62"/>
      <c r="AQ16" s="56"/>
    </row>
    <row r="17" spans="3:59" ht="16.95" customHeight="1" x14ac:dyDescent="0.3">
      <c r="C17" s="57">
        <v>9</v>
      </c>
      <c r="D17" s="58" t="s">
        <v>265</v>
      </c>
      <c r="E17" s="59"/>
      <c r="F17" s="59"/>
      <c r="G17" s="60"/>
      <c r="H17" s="60"/>
      <c r="I17" s="61"/>
      <c r="J17" s="194" t="s">
        <v>263</v>
      </c>
      <c r="K17" s="194"/>
      <c r="L17" s="195">
        <v>83.331000000000003</v>
      </c>
      <c r="M17" s="195"/>
      <c r="N17" s="195"/>
      <c r="O17" s="195">
        <f>BF199</f>
        <v>0</v>
      </c>
      <c r="P17" s="195"/>
      <c r="Q17" s="195"/>
      <c r="R17" s="196">
        <f t="shared" si="1"/>
        <v>83.331000000000003</v>
      </c>
      <c r="S17" s="196"/>
      <c r="T17" s="196"/>
      <c r="U17" s="208">
        <v>4</v>
      </c>
      <c r="V17" s="197"/>
      <c r="W17" s="198" t="s">
        <v>352</v>
      </c>
      <c r="X17" s="198"/>
      <c r="Y17" s="198"/>
      <c r="Z17" s="201">
        <v>2</v>
      </c>
      <c r="AA17" s="201"/>
      <c r="AB17" s="197"/>
      <c r="AC17" s="197"/>
      <c r="AD17" s="200">
        <f t="shared" si="0"/>
        <v>2</v>
      </c>
      <c r="AE17" s="200"/>
      <c r="AF17" s="70"/>
      <c r="AQ17" s="56"/>
    </row>
    <row r="18" spans="3:59" ht="16.95" customHeight="1" thickBot="1" x14ac:dyDescent="0.35">
      <c r="C18" s="57">
        <v>10</v>
      </c>
      <c r="D18" s="58" t="s">
        <v>264</v>
      </c>
      <c r="E18" s="59"/>
      <c r="F18" s="59"/>
      <c r="G18" s="60"/>
      <c r="H18" s="60"/>
      <c r="I18" s="61"/>
      <c r="J18" s="194" t="s">
        <v>263</v>
      </c>
      <c r="K18" s="194"/>
      <c r="L18" s="195">
        <v>83.331000000000003</v>
      </c>
      <c r="M18" s="195"/>
      <c r="N18" s="195"/>
      <c r="O18" s="195">
        <f>BG199</f>
        <v>0</v>
      </c>
      <c r="P18" s="195"/>
      <c r="Q18" s="195"/>
      <c r="R18" s="196">
        <f>L18-O18</f>
        <v>83.331000000000003</v>
      </c>
      <c r="S18" s="196"/>
      <c r="T18" s="196"/>
      <c r="U18" s="208">
        <v>5</v>
      </c>
      <c r="V18" s="197"/>
      <c r="W18" s="198" t="s">
        <v>353</v>
      </c>
      <c r="X18" s="198"/>
      <c r="Y18" s="198"/>
      <c r="Z18" s="212">
        <v>2</v>
      </c>
      <c r="AA18" s="212"/>
      <c r="AB18" s="197"/>
      <c r="AC18" s="197"/>
      <c r="AD18" s="200">
        <f t="shared" si="0"/>
        <v>2</v>
      </c>
      <c r="AE18" s="200"/>
      <c r="AF18" s="217" t="s">
        <v>354</v>
      </c>
      <c r="AG18" s="218"/>
      <c r="AH18" s="218" t="s">
        <v>355</v>
      </c>
      <c r="AI18" s="218"/>
      <c r="AJ18" s="218" t="s">
        <v>356</v>
      </c>
      <c r="AK18" s="218"/>
      <c r="AL18" s="218" t="s">
        <v>357</v>
      </c>
      <c r="AM18" s="218"/>
      <c r="AN18" s="218"/>
      <c r="AO18" s="218" t="s">
        <v>358</v>
      </c>
      <c r="AP18" s="218"/>
      <c r="AQ18" s="219"/>
    </row>
    <row r="19" spans="3:59" x14ac:dyDescent="0.3">
      <c r="AR19" s="220" t="s">
        <v>299</v>
      </c>
      <c r="AS19" s="220"/>
      <c r="AT19" s="220"/>
      <c r="AU19" s="220"/>
      <c r="AV19" s="220"/>
      <c r="AW19" s="220"/>
      <c r="AX19" s="220"/>
      <c r="AY19" s="220"/>
      <c r="AZ19" s="220"/>
      <c r="BA19" s="220"/>
      <c r="BB19" s="220"/>
      <c r="BC19" s="220"/>
      <c r="BD19" s="220"/>
      <c r="BE19" s="220"/>
      <c r="BF19" s="220"/>
      <c r="BG19" s="220"/>
    </row>
    <row r="20" spans="3:59" x14ac:dyDescent="0.3">
      <c r="AR20" s="221" t="s">
        <v>297</v>
      </c>
      <c r="AS20" s="221" t="s">
        <v>296</v>
      </c>
      <c r="AT20" s="221" t="s">
        <v>359</v>
      </c>
      <c r="AU20" s="220" t="s">
        <v>295</v>
      </c>
      <c r="AV20" s="220"/>
      <c r="AW20" s="220"/>
      <c r="AX20" s="220" t="s">
        <v>294</v>
      </c>
      <c r="AY20" s="220"/>
      <c r="AZ20" s="220"/>
      <c r="BA20" s="220"/>
      <c r="BB20" s="221" t="s">
        <v>360</v>
      </c>
      <c r="BC20" s="220" t="s">
        <v>293</v>
      </c>
      <c r="BD20" s="221" t="s">
        <v>292</v>
      </c>
      <c r="BE20" s="221" t="s">
        <v>291</v>
      </c>
      <c r="BF20" s="221" t="s">
        <v>290</v>
      </c>
      <c r="BG20" s="221" t="s">
        <v>289</v>
      </c>
    </row>
    <row r="21" spans="3:59" x14ac:dyDescent="0.3">
      <c r="AR21" s="221"/>
      <c r="AS21" s="221"/>
      <c r="AT21" s="221"/>
      <c r="AU21" s="220"/>
      <c r="AV21" s="220"/>
      <c r="AW21" s="220"/>
      <c r="AX21" s="220"/>
      <c r="AY21" s="220"/>
      <c r="AZ21" s="220"/>
      <c r="BA21" s="220"/>
      <c r="BB21" s="221"/>
      <c r="BC21" s="220"/>
      <c r="BD21" s="221"/>
      <c r="BE21" s="221"/>
      <c r="BF21" s="221"/>
      <c r="BG21" s="221"/>
    </row>
    <row r="22" spans="3:59" x14ac:dyDescent="0.3">
      <c r="AR22" s="221"/>
      <c r="AS22" s="221"/>
      <c r="AT22" s="221"/>
      <c r="AU22" s="71" t="s">
        <v>286</v>
      </c>
      <c r="AV22" s="71" t="s">
        <v>285</v>
      </c>
      <c r="AW22" s="71" t="s">
        <v>284</v>
      </c>
      <c r="AX22" s="71" t="s">
        <v>287</v>
      </c>
      <c r="AY22" s="71" t="s">
        <v>286</v>
      </c>
      <c r="AZ22" s="71" t="s">
        <v>285</v>
      </c>
      <c r="BA22" s="71" t="s">
        <v>284</v>
      </c>
      <c r="BB22" s="221"/>
      <c r="BC22" s="220"/>
      <c r="BD22" s="221"/>
      <c r="BE22" s="221"/>
      <c r="BF22" s="221"/>
      <c r="BG22" s="221"/>
    </row>
    <row r="23" spans="3:59" ht="16.95" customHeight="1" x14ac:dyDescent="0.3">
      <c r="C23" s="72" t="s">
        <v>262</v>
      </c>
      <c r="D23" s="72"/>
      <c r="G23" s="72" t="s">
        <v>261</v>
      </c>
      <c r="H23" s="72"/>
      <c r="K23" s="72" t="s">
        <v>260</v>
      </c>
      <c r="L23" s="72"/>
      <c r="O23" s="72" t="s">
        <v>259</v>
      </c>
      <c r="P23" s="72"/>
      <c r="S23" s="72" t="s">
        <v>258</v>
      </c>
      <c r="T23" s="72"/>
      <c r="W23" s="72" t="s">
        <v>257</v>
      </c>
      <c r="X23" s="72"/>
      <c r="AA23" s="72" t="s">
        <v>256</v>
      </c>
      <c r="AB23" s="72"/>
      <c r="AE23" s="72" t="s">
        <v>255</v>
      </c>
      <c r="AF23" s="72"/>
      <c r="AI23" s="72" t="s">
        <v>254</v>
      </c>
      <c r="AJ23" s="72"/>
      <c r="AM23" s="72" t="s">
        <v>253</v>
      </c>
      <c r="AN23" s="72"/>
      <c r="AR23" s="226">
        <f>E26+I26+M26+Q26+U26+Y26+AC26+AG26+AK26+AO26</f>
        <v>4216.6239999999998</v>
      </c>
      <c r="AS23" s="226">
        <f>AR23</f>
        <v>4216.6239999999998</v>
      </c>
      <c r="AT23" s="213"/>
      <c r="AU23" s="213">
        <f>COUNTA(C23:AN23)</f>
        <v>10</v>
      </c>
      <c r="AV23" s="213">
        <v>1</v>
      </c>
      <c r="AW23" s="213">
        <f>AU23-AV23</f>
        <v>9</v>
      </c>
      <c r="AX23" s="213">
        <f>AV23</f>
        <v>1</v>
      </c>
      <c r="AY23" s="213">
        <f>AU23</f>
        <v>10</v>
      </c>
      <c r="AZ23" s="213"/>
      <c r="BA23" s="213">
        <f>AY23-AZ23</f>
        <v>10</v>
      </c>
      <c r="BB23" s="213"/>
      <c r="BC23" s="213"/>
      <c r="BD23" s="213"/>
      <c r="BE23" s="213"/>
      <c r="BF23" s="213"/>
      <c r="BG23" s="213"/>
    </row>
    <row r="24" spans="3:59" ht="16.95" customHeight="1" x14ac:dyDescent="0.3">
      <c r="AR24" s="214"/>
      <c r="AS24" s="214"/>
      <c r="AT24" s="214"/>
      <c r="AU24" s="214"/>
      <c r="AV24" s="214"/>
      <c r="AW24" s="214"/>
      <c r="AX24" s="214"/>
      <c r="AY24" s="214"/>
      <c r="AZ24" s="214"/>
      <c r="BA24" s="214"/>
      <c r="BB24" s="214"/>
      <c r="BC24" s="214"/>
      <c r="BD24" s="214"/>
      <c r="BE24" s="214"/>
      <c r="BF24" s="214"/>
      <c r="BG24" s="214"/>
    </row>
    <row r="25" spans="3:59" ht="16.95" customHeight="1" thickBot="1" x14ac:dyDescent="0.35">
      <c r="AR25" s="214"/>
      <c r="AS25" s="214"/>
      <c r="AT25" s="214"/>
      <c r="AU25" s="214"/>
      <c r="AV25" s="214"/>
      <c r="AW25" s="214"/>
      <c r="AX25" s="214"/>
      <c r="AY25" s="214"/>
      <c r="AZ25" s="214"/>
      <c r="BA25" s="214"/>
      <c r="BB25" s="214"/>
      <c r="BC25" s="214"/>
      <c r="BD25" s="214"/>
      <c r="BE25" s="214"/>
      <c r="BF25" s="214"/>
      <c r="BG25" s="214"/>
    </row>
    <row r="26" spans="3:59" ht="16.95" customHeight="1" thickBot="1" x14ac:dyDescent="0.35">
      <c r="C26" s="73" t="s">
        <v>340</v>
      </c>
      <c r="D26" s="73" t="s">
        <v>341</v>
      </c>
      <c r="E26" s="222">
        <v>528</v>
      </c>
      <c r="F26" s="223"/>
      <c r="G26" s="73" t="s">
        <v>340</v>
      </c>
      <c r="H26" s="74" t="s">
        <v>341</v>
      </c>
      <c r="I26" s="222">
        <v>515.35299999999995</v>
      </c>
      <c r="J26" s="223"/>
      <c r="K26" s="73" t="s">
        <v>340</v>
      </c>
      <c r="L26" s="73" t="s">
        <v>341</v>
      </c>
      <c r="M26" s="224">
        <v>388</v>
      </c>
      <c r="N26" s="225"/>
      <c r="O26" s="73" t="s">
        <v>340</v>
      </c>
      <c r="P26" s="73" t="s">
        <v>341</v>
      </c>
      <c r="Q26" s="224">
        <v>386.21100000000001</v>
      </c>
      <c r="R26" s="225"/>
      <c r="S26" s="73" t="s">
        <v>340</v>
      </c>
      <c r="T26" s="73" t="s">
        <v>341</v>
      </c>
      <c r="U26" s="224">
        <v>381.06</v>
      </c>
      <c r="V26" s="225"/>
      <c r="W26" s="73" t="s">
        <v>340</v>
      </c>
      <c r="X26" s="73" t="s">
        <v>341</v>
      </c>
      <c r="Y26" s="224">
        <v>390</v>
      </c>
      <c r="Z26" s="225"/>
      <c r="AA26" s="63" t="s">
        <v>340</v>
      </c>
      <c r="AB26" s="63" t="s">
        <v>341</v>
      </c>
      <c r="AC26" s="224">
        <v>393</v>
      </c>
      <c r="AD26" s="225"/>
      <c r="AE26" s="73" t="s">
        <v>340</v>
      </c>
      <c r="AF26" s="73" t="s">
        <v>341</v>
      </c>
      <c r="AG26" s="224">
        <v>395</v>
      </c>
      <c r="AH26" s="225"/>
      <c r="AI26" s="73" t="s">
        <v>340</v>
      </c>
      <c r="AJ26" s="73" t="s">
        <v>341</v>
      </c>
      <c r="AK26" s="224">
        <v>431</v>
      </c>
      <c r="AL26" s="225"/>
      <c r="AM26" s="73" t="s">
        <v>340</v>
      </c>
      <c r="AN26" s="73" t="s">
        <v>341</v>
      </c>
      <c r="AO26" s="224">
        <v>409</v>
      </c>
      <c r="AP26" s="227"/>
      <c r="AR26" s="214"/>
      <c r="AS26" s="214"/>
      <c r="AT26" s="214"/>
      <c r="AU26" s="214"/>
      <c r="AV26" s="214"/>
      <c r="AW26" s="214"/>
      <c r="AX26" s="214"/>
      <c r="AY26" s="214"/>
      <c r="AZ26" s="214"/>
      <c r="BA26" s="214"/>
      <c r="BB26" s="214"/>
      <c r="BC26" s="214"/>
      <c r="BD26" s="214"/>
      <c r="BE26" s="214"/>
      <c r="BF26" s="214"/>
      <c r="BG26" s="214"/>
    </row>
    <row r="27" spans="3:59" ht="16.95" customHeight="1" thickBot="1" x14ac:dyDescent="0.35">
      <c r="C27" s="73" t="s">
        <v>345</v>
      </c>
      <c r="D27" s="73" t="s">
        <v>346</v>
      </c>
      <c r="G27" s="75" t="s">
        <v>345</v>
      </c>
      <c r="H27" s="65" t="s">
        <v>346</v>
      </c>
      <c r="K27" s="73" t="s">
        <v>345</v>
      </c>
      <c r="L27" s="73" t="s">
        <v>346</v>
      </c>
      <c r="O27" s="73" t="s">
        <v>345</v>
      </c>
      <c r="P27" s="73" t="s">
        <v>346</v>
      </c>
      <c r="S27" s="73" t="s">
        <v>345</v>
      </c>
      <c r="T27" s="73" t="s">
        <v>346</v>
      </c>
      <c r="W27" s="73" t="s">
        <v>345</v>
      </c>
      <c r="X27" s="73" t="s">
        <v>346</v>
      </c>
      <c r="AA27" s="63" t="s">
        <v>345</v>
      </c>
      <c r="AB27" s="63" t="s">
        <v>346</v>
      </c>
      <c r="AE27" s="73" t="s">
        <v>345</v>
      </c>
      <c r="AF27" s="73" t="s">
        <v>346</v>
      </c>
      <c r="AI27" s="73" t="s">
        <v>345</v>
      </c>
      <c r="AJ27" s="73" t="s">
        <v>346</v>
      </c>
      <c r="AM27" s="73" t="s">
        <v>345</v>
      </c>
      <c r="AN27" s="73" t="s">
        <v>346</v>
      </c>
      <c r="AR27" s="214"/>
      <c r="AS27" s="214"/>
      <c r="AT27" s="214"/>
      <c r="AU27" s="214"/>
      <c r="AV27" s="214"/>
      <c r="AW27" s="214"/>
      <c r="AX27" s="214"/>
      <c r="AY27" s="214"/>
      <c r="AZ27" s="214"/>
      <c r="BA27" s="214"/>
      <c r="BB27" s="214"/>
      <c r="BC27" s="214"/>
      <c r="BD27" s="214"/>
      <c r="BE27" s="214"/>
      <c r="BF27" s="214"/>
      <c r="BG27" s="214"/>
    </row>
    <row r="28" spans="3:59" ht="16.95" customHeight="1" x14ac:dyDescent="0.3">
      <c r="C28" s="216" t="s">
        <v>74</v>
      </c>
      <c r="D28" s="216"/>
      <c r="G28" s="216" t="s">
        <v>118</v>
      </c>
      <c r="H28" s="216"/>
      <c r="K28" s="216" t="s">
        <v>361</v>
      </c>
      <c r="L28" s="216"/>
      <c r="O28" s="216" t="s">
        <v>27</v>
      </c>
      <c r="P28" s="216"/>
      <c r="S28" s="216" t="s">
        <v>107</v>
      </c>
      <c r="T28" s="216"/>
      <c r="W28" s="216" t="s">
        <v>107</v>
      </c>
      <c r="X28" s="216"/>
      <c r="AA28" s="216" t="s">
        <v>27</v>
      </c>
      <c r="AB28" s="216"/>
      <c r="AE28" s="216" t="s">
        <v>27</v>
      </c>
      <c r="AF28" s="216"/>
      <c r="AI28" s="216" t="s">
        <v>27</v>
      </c>
      <c r="AJ28" s="216"/>
      <c r="AM28" s="216" t="s">
        <v>27</v>
      </c>
      <c r="AN28" s="216"/>
      <c r="AR28" s="214"/>
      <c r="AS28" s="214"/>
      <c r="AT28" s="214"/>
      <c r="AU28" s="214"/>
      <c r="AV28" s="214"/>
      <c r="AW28" s="214"/>
      <c r="AX28" s="214"/>
      <c r="AY28" s="214"/>
      <c r="AZ28" s="214"/>
      <c r="BA28" s="214"/>
      <c r="BB28" s="214"/>
      <c r="BC28" s="214"/>
      <c r="BD28" s="214"/>
      <c r="BE28" s="214"/>
      <c r="BF28" s="214"/>
      <c r="BG28" s="214"/>
    </row>
    <row r="29" spans="3:59" ht="16.95" customHeight="1" x14ac:dyDescent="0.3">
      <c r="C29" s="72"/>
      <c r="D29" s="72"/>
      <c r="G29" s="72"/>
      <c r="H29" s="72"/>
      <c r="K29" s="72"/>
      <c r="L29" s="72"/>
      <c r="O29" s="72"/>
      <c r="P29" s="72"/>
      <c r="S29" s="72"/>
      <c r="T29" s="72"/>
      <c r="W29" s="72"/>
      <c r="X29" s="72"/>
      <c r="AA29" s="72"/>
      <c r="AB29" s="72"/>
      <c r="AE29" s="72"/>
      <c r="AF29" s="72"/>
      <c r="AI29" s="72"/>
      <c r="AJ29" s="72"/>
      <c r="AL29" s="76"/>
      <c r="AM29" s="77"/>
      <c r="AN29" s="77"/>
      <c r="AO29" s="76"/>
      <c r="AP29" s="76"/>
      <c r="AQ29" s="78" t="s">
        <v>362</v>
      </c>
      <c r="AR29" s="214"/>
      <c r="AS29" s="214"/>
      <c r="AT29" s="214"/>
      <c r="AU29" s="214"/>
      <c r="AV29" s="214"/>
      <c r="AW29" s="214"/>
      <c r="AX29" s="214"/>
      <c r="AY29" s="214"/>
      <c r="AZ29" s="214"/>
      <c r="BA29" s="214"/>
      <c r="BB29" s="214"/>
      <c r="BC29" s="214"/>
      <c r="BD29" s="214"/>
      <c r="BE29" s="214"/>
      <c r="BF29" s="214"/>
      <c r="BG29" s="214"/>
    </row>
    <row r="30" spans="3:59" ht="16.95" customHeight="1" x14ac:dyDescent="0.3">
      <c r="F30" s="79"/>
      <c r="H30" s="79"/>
      <c r="I30" s="80"/>
      <c r="J30" s="80"/>
      <c r="K30" s="80"/>
      <c r="L30" s="79"/>
      <c r="M30" s="80"/>
      <c r="N30" s="79"/>
      <c r="O30" s="80"/>
      <c r="P30" s="80"/>
      <c r="Q30" s="80"/>
      <c r="R30" s="80"/>
      <c r="S30" s="80"/>
      <c r="T30" s="80"/>
      <c r="U30" s="80"/>
      <c r="V30" s="80"/>
      <c r="W30" s="80"/>
      <c r="AR30" s="215"/>
      <c r="AS30" s="215"/>
      <c r="AT30" s="215"/>
      <c r="AU30" s="215"/>
      <c r="AV30" s="215"/>
      <c r="AW30" s="215"/>
      <c r="AX30" s="215"/>
      <c r="AY30" s="215"/>
      <c r="AZ30" s="215"/>
      <c r="BA30" s="215"/>
      <c r="BB30" s="215"/>
      <c r="BC30" s="215"/>
      <c r="BD30" s="215"/>
      <c r="BE30" s="215"/>
      <c r="BF30" s="215"/>
      <c r="BG30" s="215"/>
    </row>
    <row r="31" spans="3:59" ht="16.95" customHeight="1" x14ac:dyDescent="0.3">
      <c r="AR31" s="226">
        <f>E35+I35+M35+Q35+U35+Y35+AC35+AG35+AK35+AO35</f>
        <v>3605.8879999999995</v>
      </c>
      <c r="AS31" s="226">
        <f>AR31</f>
        <v>3605.8879999999995</v>
      </c>
      <c r="AT31" s="213"/>
      <c r="AU31" s="213">
        <f>COUNTA(C32:AN32)</f>
        <v>10</v>
      </c>
      <c r="AV31" s="213">
        <v>1</v>
      </c>
      <c r="AW31" s="213">
        <f>AU31-AV31</f>
        <v>9</v>
      </c>
      <c r="AX31" s="213">
        <f t="shared" ref="AX31" si="2">AV31</f>
        <v>1</v>
      </c>
      <c r="AY31" s="213">
        <f>AU31</f>
        <v>10</v>
      </c>
      <c r="AZ31" s="213">
        <v>1</v>
      </c>
      <c r="BA31" s="213">
        <f>AY31-AZ31</f>
        <v>9</v>
      </c>
      <c r="BB31" s="213"/>
      <c r="BC31" s="213"/>
      <c r="BD31" s="213"/>
      <c r="BE31" s="213"/>
      <c r="BF31" s="213"/>
      <c r="BG31" s="213"/>
    </row>
    <row r="32" spans="3:59" ht="16.95" customHeight="1" x14ac:dyDescent="0.3">
      <c r="C32" s="72" t="s">
        <v>252</v>
      </c>
      <c r="D32" s="72"/>
      <c r="G32" s="72" t="s">
        <v>251</v>
      </c>
      <c r="H32" s="72"/>
      <c r="K32" s="72" t="s">
        <v>250</v>
      </c>
      <c r="L32" s="72"/>
      <c r="O32" s="72" t="s">
        <v>249</v>
      </c>
      <c r="P32" s="72"/>
      <c r="S32" s="72" t="s">
        <v>248</v>
      </c>
      <c r="T32" s="72"/>
      <c r="W32" s="44" t="s">
        <v>247</v>
      </c>
      <c r="AA32" s="72" t="s">
        <v>246</v>
      </c>
      <c r="AB32" s="72"/>
      <c r="AE32" s="72" t="s">
        <v>245</v>
      </c>
      <c r="AF32" s="72"/>
      <c r="AI32" s="72" t="s">
        <v>244</v>
      </c>
      <c r="AJ32" s="72"/>
      <c r="AM32" s="72" t="s">
        <v>243</v>
      </c>
      <c r="AN32" s="72"/>
      <c r="AR32" s="214"/>
      <c r="AS32" s="214"/>
      <c r="AT32" s="214"/>
      <c r="AU32" s="214"/>
      <c r="AV32" s="214"/>
      <c r="AW32" s="214"/>
      <c r="AX32" s="214"/>
      <c r="AY32" s="214"/>
      <c r="AZ32" s="214"/>
      <c r="BA32" s="214"/>
      <c r="BB32" s="214"/>
      <c r="BC32" s="214"/>
      <c r="BD32" s="214"/>
      <c r="BE32" s="214"/>
      <c r="BF32" s="214"/>
      <c r="BG32" s="214"/>
    </row>
    <row r="33" spans="3:59" ht="16.95" customHeight="1" x14ac:dyDescent="0.3">
      <c r="AR33" s="214"/>
      <c r="AS33" s="214"/>
      <c r="AT33" s="214"/>
      <c r="AU33" s="214"/>
      <c r="AV33" s="214"/>
      <c r="AW33" s="214"/>
      <c r="AX33" s="214"/>
      <c r="AY33" s="214"/>
      <c r="AZ33" s="214"/>
      <c r="BA33" s="214"/>
      <c r="BB33" s="214"/>
      <c r="BC33" s="214"/>
      <c r="BD33" s="214"/>
      <c r="BE33" s="214"/>
      <c r="BF33" s="214"/>
      <c r="BG33" s="214"/>
    </row>
    <row r="34" spans="3:59" ht="16.95" customHeight="1" thickBot="1" x14ac:dyDescent="0.35">
      <c r="AR34" s="214"/>
      <c r="AS34" s="214"/>
      <c r="AT34" s="214"/>
      <c r="AU34" s="214"/>
      <c r="AV34" s="214"/>
      <c r="AW34" s="214"/>
      <c r="AX34" s="214"/>
      <c r="AY34" s="214"/>
      <c r="AZ34" s="214"/>
      <c r="BA34" s="214"/>
      <c r="BB34" s="214"/>
      <c r="BC34" s="214"/>
      <c r="BD34" s="214"/>
      <c r="BE34" s="214"/>
      <c r="BF34" s="214"/>
      <c r="BG34" s="214"/>
    </row>
    <row r="35" spans="3:59" ht="16.95" customHeight="1" thickBot="1" x14ac:dyDescent="0.35">
      <c r="C35" s="73" t="s">
        <v>340</v>
      </c>
      <c r="D35" s="73" t="s">
        <v>341</v>
      </c>
      <c r="E35" s="224">
        <v>430</v>
      </c>
      <c r="F35" s="225"/>
      <c r="G35" s="73" t="s">
        <v>340</v>
      </c>
      <c r="H35" s="74" t="s">
        <v>341</v>
      </c>
      <c r="I35" s="224">
        <v>392</v>
      </c>
      <c r="J35" s="225"/>
      <c r="K35" s="73" t="s">
        <v>340</v>
      </c>
      <c r="L35" s="73" t="s">
        <v>341</v>
      </c>
      <c r="M35" s="224">
        <v>399</v>
      </c>
      <c r="N35" s="225"/>
      <c r="O35" s="73" t="s">
        <v>340</v>
      </c>
      <c r="P35" s="73" t="s">
        <v>341</v>
      </c>
      <c r="Q35" s="224">
        <v>307</v>
      </c>
      <c r="R35" s="225"/>
      <c r="S35" s="63" t="s">
        <v>340</v>
      </c>
      <c r="T35" s="63" t="s">
        <v>341</v>
      </c>
      <c r="U35" s="224">
        <v>364</v>
      </c>
      <c r="V35" s="225"/>
      <c r="W35" s="73" t="s">
        <v>340</v>
      </c>
      <c r="X35" s="73" t="s">
        <v>341</v>
      </c>
      <c r="Y35" s="224">
        <v>375.56799999999998</v>
      </c>
      <c r="Z35" s="225"/>
      <c r="AA35" s="73" t="s">
        <v>340</v>
      </c>
      <c r="AB35" s="73" t="s">
        <v>341</v>
      </c>
      <c r="AC35" s="224">
        <v>368.61500000000001</v>
      </c>
      <c r="AD35" s="225"/>
      <c r="AE35" s="73" t="s">
        <v>340</v>
      </c>
      <c r="AF35" s="73" t="s">
        <v>341</v>
      </c>
      <c r="AG35" s="224">
        <v>357.56599999999997</v>
      </c>
      <c r="AH35" s="225"/>
      <c r="AI35" s="73" t="s">
        <v>340</v>
      </c>
      <c r="AJ35" s="73" t="s">
        <v>341</v>
      </c>
      <c r="AK35" s="224">
        <v>414.74900000000002</v>
      </c>
      <c r="AL35" s="225"/>
      <c r="AM35" s="73" t="s">
        <v>340</v>
      </c>
      <c r="AN35" s="73" t="s">
        <v>341</v>
      </c>
      <c r="AO35" s="224">
        <v>197.39</v>
      </c>
      <c r="AP35" s="227"/>
      <c r="AR35" s="214"/>
      <c r="AS35" s="214"/>
      <c r="AT35" s="214"/>
      <c r="AU35" s="214"/>
      <c r="AV35" s="214"/>
      <c r="AW35" s="214"/>
      <c r="AX35" s="214"/>
      <c r="AY35" s="214"/>
      <c r="AZ35" s="214"/>
      <c r="BA35" s="214"/>
      <c r="BB35" s="214"/>
      <c r="BC35" s="214"/>
      <c r="BD35" s="214"/>
      <c r="BE35" s="214"/>
      <c r="BF35" s="214"/>
      <c r="BG35" s="214"/>
    </row>
    <row r="36" spans="3:59" ht="16.95" customHeight="1" thickBot="1" x14ac:dyDescent="0.35">
      <c r="C36" s="73" t="s">
        <v>345</v>
      </c>
      <c r="D36" s="73" t="s">
        <v>346</v>
      </c>
      <c r="G36" s="75" t="s">
        <v>345</v>
      </c>
      <c r="H36" s="65" t="s">
        <v>346</v>
      </c>
      <c r="K36" s="73" t="s">
        <v>345</v>
      </c>
      <c r="L36" s="73" t="s">
        <v>346</v>
      </c>
      <c r="O36" s="73" t="s">
        <v>345</v>
      </c>
      <c r="P36" s="73" t="s">
        <v>346</v>
      </c>
      <c r="S36" s="63" t="s">
        <v>345</v>
      </c>
      <c r="T36" s="63" t="s">
        <v>346</v>
      </c>
      <c r="W36" s="73" t="s">
        <v>345</v>
      </c>
      <c r="X36" s="73" t="s">
        <v>346</v>
      </c>
      <c r="AA36" s="73" t="s">
        <v>345</v>
      </c>
      <c r="AB36" s="73" t="s">
        <v>346</v>
      </c>
      <c r="AE36" s="73" t="s">
        <v>345</v>
      </c>
      <c r="AF36" s="73" t="s">
        <v>346</v>
      </c>
      <c r="AI36" s="73" t="s">
        <v>345</v>
      </c>
      <c r="AJ36" s="73" t="s">
        <v>346</v>
      </c>
      <c r="AM36" s="73" t="s">
        <v>345</v>
      </c>
      <c r="AN36" s="73" t="s">
        <v>346</v>
      </c>
      <c r="AR36" s="214"/>
      <c r="AS36" s="214"/>
      <c r="AT36" s="214"/>
      <c r="AU36" s="214"/>
      <c r="AV36" s="214"/>
      <c r="AW36" s="214"/>
      <c r="AX36" s="214"/>
      <c r="AY36" s="214"/>
      <c r="AZ36" s="214"/>
      <c r="BA36" s="214"/>
      <c r="BB36" s="214"/>
      <c r="BC36" s="214"/>
      <c r="BD36" s="214"/>
      <c r="BE36" s="214"/>
      <c r="BF36" s="214"/>
      <c r="BG36" s="214"/>
    </row>
    <row r="37" spans="3:59" s="51" customFormat="1" ht="16.95" customHeight="1" x14ac:dyDescent="0.3">
      <c r="C37" s="51" t="s">
        <v>28</v>
      </c>
      <c r="G37" s="51" t="s">
        <v>27</v>
      </c>
      <c r="K37" s="51" t="s">
        <v>27</v>
      </c>
      <c r="O37" s="51" t="s">
        <v>27</v>
      </c>
      <c r="S37" s="51" t="s">
        <v>27</v>
      </c>
      <c r="W37" s="51" t="s">
        <v>27</v>
      </c>
      <c r="AA37" s="51" t="s">
        <v>107</v>
      </c>
      <c r="AE37" s="51" t="s">
        <v>27</v>
      </c>
      <c r="AI37" s="51" t="s">
        <v>27</v>
      </c>
      <c r="AM37" s="51" t="s">
        <v>50</v>
      </c>
      <c r="AR37" s="214"/>
      <c r="AS37" s="214"/>
      <c r="AT37" s="214"/>
      <c r="AU37" s="214"/>
      <c r="AV37" s="214"/>
      <c r="AW37" s="214"/>
      <c r="AX37" s="214"/>
      <c r="AY37" s="214"/>
      <c r="AZ37" s="214"/>
      <c r="BA37" s="214"/>
      <c r="BB37" s="214"/>
      <c r="BC37" s="214"/>
      <c r="BD37" s="214"/>
      <c r="BE37" s="214"/>
      <c r="BF37" s="214"/>
      <c r="BG37" s="214"/>
    </row>
    <row r="38" spans="3:59" ht="16.95" customHeight="1" x14ac:dyDescent="0.3">
      <c r="C38" s="72"/>
      <c r="D38" s="72"/>
      <c r="G38" s="72"/>
      <c r="H38" s="72"/>
      <c r="K38" s="72"/>
      <c r="L38" s="72"/>
      <c r="O38" s="72"/>
      <c r="P38" s="72"/>
      <c r="S38" s="72"/>
      <c r="T38" s="72"/>
      <c r="W38" s="72"/>
      <c r="X38" s="72"/>
      <c r="AA38" s="72"/>
      <c r="AB38" s="72"/>
      <c r="AE38" s="72"/>
      <c r="AF38" s="72"/>
      <c r="AI38" s="72"/>
      <c r="AJ38" s="72"/>
      <c r="AL38" s="81"/>
      <c r="AM38" s="82"/>
      <c r="AN38" s="82"/>
      <c r="AO38" s="81"/>
      <c r="AP38" s="81"/>
      <c r="AQ38" s="78" t="s">
        <v>363</v>
      </c>
      <c r="AR38" s="215"/>
      <c r="AS38" s="215"/>
      <c r="AT38" s="215"/>
      <c r="AU38" s="215"/>
      <c r="AV38" s="215"/>
      <c r="AW38" s="215"/>
      <c r="AX38" s="215"/>
      <c r="AY38" s="215"/>
      <c r="AZ38" s="215"/>
      <c r="BA38" s="215"/>
      <c r="BB38" s="215"/>
      <c r="BC38" s="215"/>
      <c r="BD38" s="215"/>
      <c r="BE38" s="215"/>
      <c r="BF38" s="215"/>
      <c r="BG38" s="215"/>
    </row>
    <row r="39" spans="3:59" ht="16.95" customHeight="1" x14ac:dyDescent="0.3">
      <c r="C39" s="80"/>
      <c r="D39" s="80"/>
      <c r="E39" s="80"/>
      <c r="F39" s="80"/>
      <c r="G39" s="80"/>
      <c r="H39" s="80"/>
      <c r="I39" s="80"/>
      <c r="J39" s="80"/>
      <c r="K39" s="80"/>
      <c r="L39" s="80"/>
      <c r="M39" s="80"/>
      <c r="N39" s="79"/>
      <c r="O39" s="79"/>
      <c r="P39" s="79"/>
      <c r="Q39" s="79"/>
      <c r="R39" s="79"/>
      <c r="S39" s="79"/>
      <c r="T39" s="79"/>
      <c r="U39" s="79"/>
      <c r="AR39" s="226">
        <f>E43+I43+M43+Q43+U43+Y43+AC43+AG43+AK43+AO43</f>
        <v>3848.2499999999995</v>
      </c>
      <c r="AS39" s="226">
        <f>AR39</f>
        <v>3848.2499999999995</v>
      </c>
      <c r="AT39" s="213"/>
      <c r="AU39" s="213">
        <f>COUNTA(C40:AN40)</f>
        <v>10</v>
      </c>
      <c r="AV39" s="213">
        <v>1</v>
      </c>
      <c r="AW39" s="213">
        <f>AU39-AV39</f>
        <v>9</v>
      </c>
      <c r="AX39" s="213">
        <f t="shared" ref="AX39" si="3">AV39</f>
        <v>1</v>
      </c>
      <c r="AY39" s="213">
        <f>AU39</f>
        <v>10</v>
      </c>
      <c r="AZ39" s="213"/>
      <c r="BA39" s="213">
        <f>AY39-AZ39</f>
        <v>10</v>
      </c>
      <c r="BB39" s="213"/>
      <c r="BC39" s="213"/>
      <c r="BD39" s="213"/>
      <c r="BE39" s="213"/>
      <c r="BF39" s="213"/>
      <c r="BG39" s="213"/>
    </row>
    <row r="40" spans="3:59" s="51" customFormat="1" ht="16.95" customHeight="1" x14ac:dyDescent="0.3">
      <c r="C40" s="51" t="s">
        <v>242</v>
      </c>
      <c r="G40" s="51" t="s">
        <v>241</v>
      </c>
      <c r="K40" s="51" t="s">
        <v>240</v>
      </c>
      <c r="O40" s="51" t="s">
        <v>239</v>
      </c>
      <c r="S40" s="51" t="s">
        <v>238</v>
      </c>
      <c r="W40" s="51" t="s">
        <v>237</v>
      </c>
      <c r="AA40" s="51" t="s">
        <v>236</v>
      </c>
      <c r="AE40" s="51" t="s">
        <v>235</v>
      </c>
      <c r="AI40" s="51" t="s">
        <v>234</v>
      </c>
      <c r="AM40" s="51" t="s">
        <v>233</v>
      </c>
      <c r="AN40" s="72"/>
      <c r="AO40" s="44"/>
      <c r="AP40" s="44"/>
      <c r="AQ40" s="44"/>
      <c r="AR40" s="214"/>
      <c r="AS40" s="214"/>
      <c r="AT40" s="214"/>
      <c r="AU40" s="214"/>
      <c r="AV40" s="214"/>
      <c r="AW40" s="214"/>
      <c r="AX40" s="214"/>
      <c r="AY40" s="214"/>
      <c r="AZ40" s="214"/>
      <c r="BA40" s="214"/>
      <c r="BB40" s="214"/>
      <c r="BC40" s="214"/>
      <c r="BD40" s="214"/>
      <c r="BE40" s="214"/>
      <c r="BF40" s="214"/>
      <c r="BG40" s="214"/>
    </row>
    <row r="41" spans="3:59" ht="16.95" customHeight="1" x14ac:dyDescent="0.3">
      <c r="AR41" s="214"/>
      <c r="AS41" s="214"/>
      <c r="AT41" s="214"/>
      <c r="AU41" s="214"/>
      <c r="AV41" s="214"/>
      <c r="AW41" s="214"/>
      <c r="AX41" s="214"/>
      <c r="AY41" s="214"/>
      <c r="AZ41" s="214"/>
      <c r="BA41" s="214"/>
      <c r="BB41" s="214"/>
      <c r="BC41" s="214"/>
      <c r="BD41" s="214"/>
      <c r="BE41" s="214"/>
      <c r="BF41" s="214"/>
      <c r="BG41" s="214"/>
    </row>
    <row r="42" spans="3:59" ht="16.95" customHeight="1" thickBot="1" x14ac:dyDescent="0.35">
      <c r="AR42" s="214"/>
      <c r="AS42" s="214"/>
      <c r="AT42" s="214"/>
      <c r="AU42" s="214"/>
      <c r="AV42" s="214"/>
      <c r="AW42" s="214"/>
      <c r="AX42" s="214"/>
      <c r="AY42" s="214"/>
      <c r="AZ42" s="214"/>
      <c r="BA42" s="214"/>
      <c r="BB42" s="214"/>
      <c r="BC42" s="214"/>
      <c r="BD42" s="214"/>
      <c r="BE42" s="214"/>
      <c r="BF42" s="214"/>
      <c r="BG42" s="214"/>
    </row>
    <row r="43" spans="3:59" ht="16.95" customHeight="1" thickBot="1" x14ac:dyDescent="0.35">
      <c r="C43" s="73" t="s">
        <v>340</v>
      </c>
      <c r="D43" s="73" t="s">
        <v>341</v>
      </c>
      <c r="E43" s="224">
        <v>477</v>
      </c>
      <c r="F43" s="225"/>
      <c r="G43" s="73" t="s">
        <v>340</v>
      </c>
      <c r="H43" s="74" t="s">
        <v>341</v>
      </c>
      <c r="I43" s="224">
        <v>420</v>
      </c>
      <c r="J43" s="225"/>
      <c r="K43" s="73" t="s">
        <v>340</v>
      </c>
      <c r="L43" s="73" t="s">
        <v>341</v>
      </c>
      <c r="M43" s="224">
        <v>419</v>
      </c>
      <c r="N43" s="225"/>
      <c r="O43" s="73" t="s">
        <v>340</v>
      </c>
      <c r="P43" s="73" t="s">
        <v>341</v>
      </c>
      <c r="Q43" s="224">
        <v>418</v>
      </c>
      <c r="R43" s="225"/>
      <c r="S43" s="73" t="s">
        <v>340</v>
      </c>
      <c r="T43" s="73" t="s">
        <v>341</v>
      </c>
      <c r="U43" s="224">
        <v>254.68600000000001</v>
      </c>
      <c r="V43" s="225"/>
      <c r="W43" s="73" t="s">
        <v>340</v>
      </c>
      <c r="X43" s="73" t="s">
        <v>341</v>
      </c>
      <c r="Y43" s="224">
        <v>343</v>
      </c>
      <c r="Z43" s="225"/>
      <c r="AA43" s="63" t="s">
        <v>340</v>
      </c>
      <c r="AB43" s="63" t="s">
        <v>341</v>
      </c>
      <c r="AC43" s="224">
        <v>357</v>
      </c>
      <c r="AD43" s="225"/>
      <c r="AE43" s="73" t="s">
        <v>340</v>
      </c>
      <c r="AF43" s="73" t="s">
        <v>341</v>
      </c>
      <c r="AG43" s="224">
        <v>318.423</v>
      </c>
      <c r="AH43" s="225"/>
      <c r="AI43" s="73" t="s">
        <v>340</v>
      </c>
      <c r="AJ43" s="73" t="s">
        <v>341</v>
      </c>
      <c r="AK43" s="224">
        <v>440</v>
      </c>
      <c r="AL43" s="225"/>
      <c r="AM43" s="73" t="s">
        <v>340</v>
      </c>
      <c r="AN43" s="73" t="s">
        <v>341</v>
      </c>
      <c r="AO43" s="224">
        <v>401.14100000000002</v>
      </c>
      <c r="AP43" s="227"/>
      <c r="AR43" s="214"/>
      <c r="AS43" s="214"/>
      <c r="AT43" s="214"/>
      <c r="AU43" s="214"/>
      <c r="AV43" s="214"/>
      <c r="AW43" s="214"/>
      <c r="AX43" s="214"/>
      <c r="AY43" s="214"/>
      <c r="AZ43" s="214"/>
      <c r="BA43" s="214"/>
      <c r="BB43" s="214"/>
      <c r="BC43" s="214"/>
      <c r="BD43" s="214"/>
      <c r="BE43" s="214"/>
      <c r="BF43" s="214"/>
      <c r="BG43" s="214"/>
    </row>
    <row r="44" spans="3:59" ht="16.95" customHeight="1" thickBot="1" x14ac:dyDescent="0.35">
      <c r="C44" s="73" t="s">
        <v>345</v>
      </c>
      <c r="D44" s="73" t="s">
        <v>346</v>
      </c>
      <c r="G44" s="75" t="s">
        <v>345</v>
      </c>
      <c r="H44" s="65" t="s">
        <v>346</v>
      </c>
      <c r="K44" s="73" t="s">
        <v>345</v>
      </c>
      <c r="L44" s="73" t="s">
        <v>346</v>
      </c>
      <c r="O44" s="73" t="s">
        <v>345</v>
      </c>
      <c r="P44" s="73" t="s">
        <v>346</v>
      </c>
      <c r="S44" s="73" t="s">
        <v>345</v>
      </c>
      <c r="T44" s="73" t="s">
        <v>346</v>
      </c>
      <c r="W44" s="73" t="s">
        <v>345</v>
      </c>
      <c r="X44" s="73" t="s">
        <v>346</v>
      </c>
      <c r="AA44" s="63" t="s">
        <v>345</v>
      </c>
      <c r="AB44" s="63" t="s">
        <v>346</v>
      </c>
      <c r="AE44" s="73" t="s">
        <v>345</v>
      </c>
      <c r="AF44" s="73" t="s">
        <v>346</v>
      </c>
      <c r="AI44" s="73" t="s">
        <v>345</v>
      </c>
      <c r="AJ44" s="73" t="s">
        <v>346</v>
      </c>
      <c r="AM44" s="73" t="s">
        <v>345</v>
      </c>
      <c r="AN44" s="73" t="s">
        <v>346</v>
      </c>
      <c r="AR44" s="214"/>
      <c r="AS44" s="214"/>
      <c r="AT44" s="214"/>
      <c r="AU44" s="214"/>
      <c r="AV44" s="214"/>
      <c r="AW44" s="214"/>
      <c r="AX44" s="214"/>
      <c r="AY44" s="214"/>
      <c r="AZ44" s="214"/>
      <c r="BA44" s="214"/>
      <c r="BB44" s="214"/>
      <c r="BC44" s="214"/>
      <c r="BD44" s="214"/>
      <c r="BE44" s="214"/>
      <c r="BF44" s="214"/>
      <c r="BG44" s="214"/>
    </row>
    <row r="45" spans="3:59" ht="16.95" customHeight="1" x14ac:dyDescent="0.3">
      <c r="C45" s="51" t="s">
        <v>361</v>
      </c>
      <c r="D45" s="51"/>
      <c r="E45" s="51"/>
      <c r="F45" s="51"/>
      <c r="G45" s="51" t="s">
        <v>25</v>
      </c>
      <c r="H45" s="51"/>
      <c r="I45" s="51"/>
      <c r="J45" s="51"/>
      <c r="K45" s="51" t="s">
        <v>26</v>
      </c>
      <c r="L45" s="51"/>
      <c r="M45" s="51"/>
      <c r="N45" s="51"/>
      <c r="O45" s="51" t="s">
        <v>26</v>
      </c>
      <c r="P45" s="51"/>
      <c r="Q45" s="51"/>
      <c r="R45" s="51"/>
      <c r="S45" s="51" t="s">
        <v>27</v>
      </c>
      <c r="T45" s="51"/>
      <c r="U45" s="51"/>
      <c r="V45" s="51"/>
      <c r="W45" s="51" t="s">
        <v>107</v>
      </c>
      <c r="X45" s="51"/>
      <c r="Y45" s="51"/>
      <c r="Z45" s="51"/>
      <c r="AA45" s="51" t="s">
        <v>27</v>
      </c>
      <c r="AB45" s="51"/>
      <c r="AC45" s="51"/>
      <c r="AD45" s="51"/>
      <c r="AE45" s="51" t="s">
        <v>27</v>
      </c>
      <c r="AF45" s="51"/>
      <c r="AG45" s="51"/>
      <c r="AH45" s="51"/>
      <c r="AI45" s="51" t="s">
        <v>29</v>
      </c>
      <c r="AJ45" s="51"/>
      <c r="AK45" s="51"/>
      <c r="AL45" s="51"/>
      <c r="AM45" s="51" t="s">
        <v>38</v>
      </c>
      <c r="AN45" s="51"/>
      <c r="AO45" s="51"/>
      <c r="AP45" s="51"/>
      <c r="AQ45" s="51"/>
      <c r="AR45" s="214"/>
      <c r="AS45" s="214"/>
      <c r="AT45" s="214"/>
      <c r="AU45" s="214"/>
      <c r="AV45" s="214"/>
      <c r="AW45" s="214"/>
      <c r="AX45" s="214"/>
      <c r="AY45" s="214"/>
      <c r="AZ45" s="214"/>
      <c r="BA45" s="214"/>
      <c r="BB45" s="214"/>
      <c r="BC45" s="214"/>
      <c r="BD45" s="214"/>
      <c r="BE45" s="214"/>
      <c r="BF45" s="214"/>
      <c r="BG45" s="214"/>
    </row>
    <row r="46" spans="3:59" ht="16.95" customHeight="1" x14ac:dyDescent="0.3">
      <c r="C46" s="72"/>
      <c r="D46" s="72"/>
      <c r="G46" s="72"/>
      <c r="H46" s="72"/>
      <c r="K46" s="72"/>
      <c r="L46" s="72"/>
      <c r="O46" s="72"/>
      <c r="P46" s="72"/>
      <c r="S46" s="72"/>
      <c r="T46" s="72"/>
      <c r="W46" s="72"/>
      <c r="X46" s="72"/>
      <c r="AA46" s="72"/>
      <c r="AB46" s="72"/>
      <c r="AE46" s="72"/>
      <c r="AF46" s="72"/>
      <c r="AI46" s="72"/>
      <c r="AJ46" s="72"/>
      <c r="AM46" s="72"/>
      <c r="AN46" s="72"/>
      <c r="AR46" s="215"/>
      <c r="AS46" s="215"/>
      <c r="AT46" s="215"/>
      <c r="AU46" s="215"/>
      <c r="AV46" s="215"/>
      <c r="AW46" s="215"/>
      <c r="AX46" s="215"/>
      <c r="AY46" s="215"/>
      <c r="AZ46" s="215"/>
      <c r="BA46" s="215"/>
      <c r="BB46" s="215"/>
      <c r="BC46" s="215"/>
      <c r="BD46" s="215"/>
      <c r="BE46" s="215"/>
      <c r="BF46" s="215"/>
      <c r="BG46" s="215"/>
    </row>
    <row r="47" spans="3:59" ht="16.95" customHeight="1" x14ac:dyDescent="0.3">
      <c r="C47" s="79"/>
      <c r="D47" s="79"/>
      <c r="E47" s="79"/>
      <c r="F47" s="79"/>
      <c r="G47" s="79"/>
      <c r="H47" s="79"/>
      <c r="I47" s="79"/>
      <c r="J47" s="79"/>
      <c r="K47" s="79"/>
      <c r="L47" s="79"/>
      <c r="M47" s="79"/>
      <c r="N47" s="79"/>
      <c r="O47" s="79"/>
      <c r="P47" s="79"/>
      <c r="Q47" s="79"/>
      <c r="R47" s="79"/>
      <c r="S47" s="79"/>
      <c r="T47" s="79"/>
      <c r="U47" s="79"/>
      <c r="AR47" s="226">
        <f>E51+I51+M51+Q51+U51+Y51+AC51+AG51+AK51+AO51</f>
        <v>3924.6080000000002</v>
      </c>
      <c r="AS47" s="226">
        <f>AR47</f>
        <v>3924.6080000000002</v>
      </c>
      <c r="AT47" s="213"/>
      <c r="AU47" s="213">
        <f>COUNTA(C48:AN48)</f>
        <v>10</v>
      </c>
      <c r="AV47" s="213"/>
      <c r="AW47" s="213">
        <f>AU47-AV47</f>
        <v>10</v>
      </c>
      <c r="AX47" s="213">
        <f t="shared" ref="AX47" si="4">AV47</f>
        <v>0</v>
      </c>
      <c r="AY47" s="213">
        <f>AU47</f>
        <v>10</v>
      </c>
      <c r="AZ47" s="213"/>
      <c r="BA47" s="213">
        <f>AY47-AZ47</f>
        <v>10</v>
      </c>
      <c r="BB47" s="213"/>
      <c r="BC47" s="213"/>
      <c r="BD47" s="213"/>
      <c r="BE47" s="213"/>
      <c r="BF47" s="213"/>
      <c r="BG47" s="213"/>
    </row>
    <row r="48" spans="3:59" s="51" customFormat="1" ht="16.95" customHeight="1" x14ac:dyDescent="0.3">
      <c r="C48" s="51" t="s">
        <v>232</v>
      </c>
      <c r="G48" s="51" t="s">
        <v>231</v>
      </c>
      <c r="K48" s="51" t="s">
        <v>230</v>
      </c>
      <c r="O48" s="51" t="s">
        <v>229</v>
      </c>
      <c r="S48" s="51" t="s">
        <v>228</v>
      </c>
      <c r="W48" s="51" t="s">
        <v>227</v>
      </c>
      <c r="AA48" s="51" t="s">
        <v>226</v>
      </c>
      <c r="AE48" s="51" t="s">
        <v>225</v>
      </c>
      <c r="AI48" s="51" t="s">
        <v>224</v>
      </c>
      <c r="AM48" s="51" t="s">
        <v>223</v>
      </c>
      <c r="AN48" s="72"/>
      <c r="AO48" s="44"/>
      <c r="AP48" s="44"/>
      <c r="AQ48" s="44"/>
      <c r="AR48" s="214"/>
      <c r="AS48" s="214"/>
      <c r="AT48" s="214"/>
      <c r="AU48" s="214"/>
      <c r="AV48" s="214"/>
      <c r="AW48" s="214"/>
      <c r="AX48" s="214"/>
      <c r="AY48" s="214"/>
      <c r="AZ48" s="214"/>
      <c r="BA48" s="214"/>
      <c r="BB48" s="214"/>
      <c r="BC48" s="214"/>
      <c r="BD48" s="214"/>
      <c r="BE48" s="214"/>
      <c r="BF48" s="214"/>
      <c r="BG48" s="214"/>
    </row>
    <row r="49" spans="3:59" ht="16.95" customHeight="1" x14ac:dyDescent="0.3">
      <c r="AR49" s="214"/>
      <c r="AS49" s="214"/>
      <c r="AT49" s="214"/>
      <c r="AU49" s="214"/>
      <c r="AV49" s="214"/>
      <c r="AW49" s="214"/>
      <c r="AX49" s="214"/>
      <c r="AY49" s="214"/>
      <c r="AZ49" s="214"/>
      <c r="BA49" s="214"/>
      <c r="BB49" s="214"/>
      <c r="BC49" s="214"/>
      <c r="BD49" s="214"/>
      <c r="BE49" s="214"/>
      <c r="BF49" s="214"/>
      <c r="BG49" s="214"/>
    </row>
    <row r="50" spans="3:59" ht="16.95" customHeight="1" thickBot="1" x14ac:dyDescent="0.35">
      <c r="AR50" s="214"/>
      <c r="AS50" s="214"/>
      <c r="AT50" s="214"/>
      <c r="AU50" s="214"/>
      <c r="AV50" s="214"/>
      <c r="AW50" s="214"/>
      <c r="AX50" s="214"/>
      <c r="AY50" s="214"/>
      <c r="AZ50" s="214"/>
      <c r="BA50" s="214"/>
      <c r="BB50" s="214"/>
      <c r="BC50" s="214"/>
      <c r="BD50" s="214"/>
      <c r="BE50" s="214"/>
      <c r="BF50" s="214"/>
      <c r="BG50" s="214"/>
    </row>
    <row r="51" spans="3:59" ht="16.95" customHeight="1" thickBot="1" x14ac:dyDescent="0.35">
      <c r="C51" s="73" t="s">
        <v>340</v>
      </c>
      <c r="D51" s="73" t="s">
        <v>341</v>
      </c>
      <c r="E51" s="224">
        <v>375</v>
      </c>
      <c r="F51" s="225"/>
      <c r="G51" s="73" t="s">
        <v>340</v>
      </c>
      <c r="H51" s="74" t="s">
        <v>341</v>
      </c>
      <c r="I51" s="224">
        <v>364.13200000000001</v>
      </c>
      <c r="J51" s="225"/>
      <c r="K51" s="73" t="s">
        <v>340</v>
      </c>
      <c r="L51" s="73" t="s">
        <v>341</v>
      </c>
      <c r="M51" s="224">
        <v>387</v>
      </c>
      <c r="N51" s="225"/>
      <c r="O51" s="73" t="s">
        <v>340</v>
      </c>
      <c r="P51" s="73" t="s">
        <v>341</v>
      </c>
      <c r="Q51" s="224">
        <v>427</v>
      </c>
      <c r="R51" s="225"/>
      <c r="S51" s="73" t="s">
        <v>340</v>
      </c>
      <c r="T51" s="73" t="s">
        <v>341</v>
      </c>
      <c r="U51" s="224">
        <v>413</v>
      </c>
      <c r="V51" s="225"/>
      <c r="W51" s="73" t="s">
        <v>340</v>
      </c>
      <c r="X51" s="73" t="s">
        <v>341</v>
      </c>
      <c r="Y51" s="224">
        <v>386.64499999999998</v>
      </c>
      <c r="Z51" s="225"/>
      <c r="AA51" s="73" t="s">
        <v>340</v>
      </c>
      <c r="AB51" s="73" t="s">
        <v>341</v>
      </c>
      <c r="AC51" s="224">
        <v>411</v>
      </c>
      <c r="AD51" s="225"/>
      <c r="AE51" s="73" t="s">
        <v>340</v>
      </c>
      <c r="AF51" s="73" t="s">
        <v>341</v>
      </c>
      <c r="AG51" s="224">
        <v>430</v>
      </c>
      <c r="AH51" s="225"/>
      <c r="AI51" s="73" t="s">
        <v>340</v>
      </c>
      <c r="AJ51" s="73" t="s">
        <v>341</v>
      </c>
      <c r="AK51" s="224">
        <v>398</v>
      </c>
      <c r="AL51" s="225"/>
      <c r="AM51" s="73" t="s">
        <v>340</v>
      </c>
      <c r="AN51" s="73" t="s">
        <v>341</v>
      </c>
      <c r="AO51" s="224">
        <v>332.83100000000002</v>
      </c>
      <c r="AP51" s="227"/>
      <c r="AR51" s="214"/>
      <c r="AS51" s="214"/>
      <c r="AT51" s="214"/>
      <c r="AU51" s="214"/>
      <c r="AV51" s="214"/>
      <c r="AW51" s="214"/>
      <c r="AX51" s="214"/>
      <c r="AY51" s="214"/>
      <c r="AZ51" s="214"/>
      <c r="BA51" s="214"/>
      <c r="BB51" s="214"/>
      <c r="BC51" s="214"/>
      <c r="BD51" s="214"/>
      <c r="BE51" s="214"/>
      <c r="BF51" s="214"/>
      <c r="BG51" s="214"/>
    </row>
    <row r="52" spans="3:59" ht="16.95" customHeight="1" thickBot="1" x14ac:dyDescent="0.35">
      <c r="C52" s="73" t="s">
        <v>345</v>
      </c>
      <c r="D52" s="73" t="s">
        <v>346</v>
      </c>
      <c r="G52" s="75" t="s">
        <v>345</v>
      </c>
      <c r="H52" s="65" t="s">
        <v>346</v>
      </c>
      <c r="K52" s="73" t="s">
        <v>345</v>
      </c>
      <c r="L52" s="73" t="s">
        <v>346</v>
      </c>
      <c r="O52" s="73" t="s">
        <v>345</v>
      </c>
      <c r="P52" s="73" t="s">
        <v>346</v>
      </c>
      <c r="S52" s="73" t="s">
        <v>345</v>
      </c>
      <c r="T52" s="73" t="s">
        <v>346</v>
      </c>
      <c r="W52" s="73" t="s">
        <v>345</v>
      </c>
      <c r="X52" s="73" t="s">
        <v>346</v>
      </c>
      <c r="AA52" s="73" t="s">
        <v>345</v>
      </c>
      <c r="AB52" s="73" t="s">
        <v>346</v>
      </c>
      <c r="AE52" s="73" t="s">
        <v>345</v>
      </c>
      <c r="AF52" s="73" t="s">
        <v>346</v>
      </c>
      <c r="AI52" s="73" t="s">
        <v>345</v>
      </c>
      <c r="AJ52" s="73" t="s">
        <v>346</v>
      </c>
      <c r="AM52" s="73" t="s">
        <v>345</v>
      </c>
      <c r="AN52" s="73" t="s">
        <v>346</v>
      </c>
      <c r="AR52" s="214"/>
      <c r="AS52" s="214"/>
      <c r="AT52" s="214"/>
      <c r="AU52" s="214"/>
      <c r="AV52" s="214"/>
      <c r="AW52" s="214"/>
      <c r="AX52" s="214"/>
      <c r="AY52" s="214"/>
      <c r="AZ52" s="214"/>
      <c r="BA52" s="214"/>
      <c r="BB52" s="214"/>
      <c r="BC52" s="214"/>
      <c r="BD52" s="214"/>
      <c r="BE52" s="214"/>
      <c r="BF52" s="214"/>
      <c r="BG52" s="214"/>
    </row>
    <row r="53" spans="3:59" s="51" customFormat="1" ht="16.95" customHeight="1" x14ac:dyDescent="0.3">
      <c r="C53" s="51" t="s">
        <v>25</v>
      </c>
      <c r="G53" s="51" t="s">
        <v>27</v>
      </c>
      <c r="K53" s="51" t="s">
        <v>107</v>
      </c>
      <c r="O53" s="51" t="s">
        <v>26</v>
      </c>
      <c r="S53" s="51" t="s">
        <v>26</v>
      </c>
      <c r="W53" s="51" t="s">
        <v>27</v>
      </c>
      <c r="AA53" s="51" t="s">
        <v>140</v>
      </c>
      <c r="AE53" s="51" t="s">
        <v>26</v>
      </c>
      <c r="AI53" s="51" t="s">
        <v>27</v>
      </c>
      <c r="AM53" s="51" t="s">
        <v>27</v>
      </c>
      <c r="AR53" s="214"/>
      <c r="AS53" s="214"/>
      <c r="AT53" s="214"/>
      <c r="AU53" s="214"/>
      <c r="AV53" s="214"/>
      <c r="AW53" s="214"/>
      <c r="AX53" s="214"/>
      <c r="AY53" s="214"/>
      <c r="AZ53" s="214"/>
      <c r="BA53" s="214"/>
      <c r="BB53" s="214"/>
      <c r="BC53" s="214"/>
      <c r="BD53" s="214"/>
      <c r="BE53" s="214"/>
      <c r="BF53" s="214"/>
      <c r="BG53" s="214"/>
    </row>
    <row r="54" spans="3:59" ht="16.95" customHeight="1" x14ac:dyDescent="0.3">
      <c r="AR54" s="215"/>
      <c r="AS54" s="215"/>
      <c r="AT54" s="215"/>
      <c r="AU54" s="215"/>
      <c r="AV54" s="215"/>
      <c r="AW54" s="215"/>
      <c r="AX54" s="215"/>
      <c r="AY54" s="215"/>
      <c r="AZ54" s="215"/>
      <c r="BA54" s="215"/>
      <c r="BB54" s="215"/>
      <c r="BC54" s="215"/>
      <c r="BD54" s="215"/>
      <c r="BE54" s="215"/>
      <c r="BF54" s="215"/>
      <c r="BG54" s="215"/>
    </row>
    <row r="55" spans="3:59" ht="16.95" customHeight="1" x14ac:dyDescent="0.3">
      <c r="D55" s="79"/>
      <c r="E55" s="79"/>
      <c r="F55" s="79"/>
      <c r="G55" s="79"/>
      <c r="H55" s="79"/>
      <c r="I55" s="79"/>
      <c r="J55" s="79"/>
      <c r="K55" s="79"/>
      <c r="L55" s="79"/>
      <c r="M55" s="79"/>
      <c r="N55" s="79"/>
      <c r="O55" s="79"/>
      <c r="P55" s="79"/>
      <c r="Q55" s="79"/>
      <c r="R55" s="79"/>
      <c r="S55" s="79"/>
      <c r="T55" s="79"/>
      <c r="U55" s="79"/>
      <c r="V55" s="79"/>
      <c r="AR55" s="226">
        <f>E59+I59+M59+Q59+U59+Y59+AC59+AG59+AK59+AO59</f>
        <v>3777.8369999999995</v>
      </c>
      <c r="AS55" s="226">
        <f>AR55</f>
        <v>3777.8369999999995</v>
      </c>
      <c r="AT55" s="213"/>
      <c r="AU55" s="213">
        <f>COUNTA(C56:AN56)</f>
        <v>10</v>
      </c>
      <c r="AV55" s="213">
        <v>1</v>
      </c>
      <c r="AW55" s="213">
        <f>AU55-AV55</f>
        <v>9</v>
      </c>
      <c r="AX55" s="213">
        <f t="shared" ref="AX55" si="5">AV55</f>
        <v>1</v>
      </c>
      <c r="AY55" s="213">
        <f>AU55</f>
        <v>10</v>
      </c>
      <c r="AZ55" s="213"/>
      <c r="BA55" s="213">
        <f>AY55-AZ55</f>
        <v>10</v>
      </c>
      <c r="BB55" s="213"/>
      <c r="BC55" s="213"/>
      <c r="BD55" s="213"/>
      <c r="BE55" s="213"/>
      <c r="BF55" s="213"/>
      <c r="BG55" s="213"/>
    </row>
    <row r="56" spans="3:59" ht="16.95" customHeight="1" x14ac:dyDescent="0.3">
      <c r="C56" s="51" t="s">
        <v>222</v>
      </c>
      <c r="D56" s="51"/>
      <c r="E56" s="51"/>
      <c r="F56" s="51"/>
      <c r="G56" s="51" t="s">
        <v>221</v>
      </c>
      <c r="H56" s="51"/>
      <c r="I56" s="51"/>
      <c r="J56" s="51"/>
      <c r="K56" s="51" t="s">
        <v>220</v>
      </c>
      <c r="L56" s="51"/>
      <c r="M56" s="51"/>
      <c r="N56" s="51"/>
      <c r="O56" s="51" t="s">
        <v>219</v>
      </c>
      <c r="P56" s="51"/>
      <c r="Q56" s="51"/>
      <c r="R56" s="51"/>
      <c r="S56" s="51" t="s">
        <v>218</v>
      </c>
      <c r="T56" s="51"/>
      <c r="U56" s="51"/>
      <c r="V56" s="51"/>
      <c r="W56" s="51" t="s">
        <v>217</v>
      </c>
      <c r="X56" s="51"/>
      <c r="Y56" s="51"/>
      <c r="Z56" s="51"/>
      <c r="AA56" s="51" t="s">
        <v>216</v>
      </c>
      <c r="AB56" s="51"/>
      <c r="AC56" s="51"/>
      <c r="AD56" s="51"/>
      <c r="AE56" s="51" t="s">
        <v>215</v>
      </c>
      <c r="AF56" s="51"/>
      <c r="AG56" s="51"/>
      <c r="AH56" s="51"/>
      <c r="AI56" s="51" t="s">
        <v>214</v>
      </c>
      <c r="AJ56" s="51"/>
      <c r="AK56" s="51"/>
      <c r="AL56" s="51"/>
      <c r="AM56" s="51" t="s">
        <v>213</v>
      </c>
      <c r="AN56" s="72"/>
      <c r="AR56" s="214"/>
      <c r="AS56" s="214"/>
      <c r="AT56" s="214"/>
      <c r="AU56" s="214"/>
      <c r="AV56" s="214"/>
      <c r="AW56" s="214"/>
      <c r="AX56" s="214"/>
      <c r="AY56" s="214"/>
      <c r="AZ56" s="214"/>
      <c r="BA56" s="214"/>
      <c r="BB56" s="214"/>
      <c r="BC56" s="214"/>
      <c r="BD56" s="214"/>
      <c r="BE56" s="214"/>
      <c r="BF56" s="214"/>
      <c r="BG56" s="214"/>
    </row>
    <row r="57" spans="3:59" ht="16.95" customHeight="1" x14ac:dyDescent="0.3">
      <c r="AR57" s="214"/>
      <c r="AS57" s="214"/>
      <c r="AT57" s="214"/>
      <c r="AU57" s="214"/>
      <c r="AV57" s="214"/>
      <c r="AW57" s="214"/>
      <c r="AX57" s="214"/>
      <c r="AY57" s="214"/>
      <c r="AZ57" s="214"/>
      <c r="BA57" s="214"/>
      <c r="BB57" s="214"/>
      <c r="BC57" s="214"/>
      <c r="BD57" s="214"/>
      <c r="BE57" s="214"/>
      <c r="BF57" s="214"/>
      <c r="BG57" s="214"/>
    </row>
    <row r="58" spans="3:59" ht="16.95" customHeight="1" thickBot="1" x14ac:dyDescent="0.35">
      <c r="AR58" s="214"/>
      <c r="AS58" s="214"/>
      <c r="AT58" s="214"/>
      <c r="AU58" s="214"/>
      <c r="AV58" s="214"/>
      <c r="AW58" s="214"/>
      <c r="AX58" s="214"/>
      <c r="AY58" s="214"/>
      <c r="AZ58" s="214"/>
      <c r="BA58" s="214"/>
      <c r="BB58" s="214"/>
      <c r="BC58" s="214"/>
      <c r="BD58" s="214"/>
      <c r="BE58" s="214"/>
      <c r="BF58" s="214"/>
      <c r="BG58" s="214"/>
    </row>
    <row r="59" spans="3:59" ht="16.95" customHeight="1" thickBot="1" x14ac:dyDescent="0.35">
      <c r="C59" s="73" t="s">
        <v>340</v>
      </c>
      <c r="D59" s="73" t="s">
        <v>341</v>
      </c>
      <c r="E59" s="224">
        <v>375</v>
      </c>
      <c r="F59" s="225"/>
      <c r="G59" s="73" t="s">
        <v>340</v>
      </c>
      <c r="H59" s="74" t="s">
        <v>341</v>
      </c>
      <c r="I59" s="224">
        <v>315</v>
      </c>
      <c r="J59" s="225"/>
      <c r="K59" s="73" t="s">
        <v>340</v>
      </c>
      <c r="L59" s="73" t="s">
        <v>341</v>
      </c>
      <c r="M59" s="224">
        <v>420.30900000000003</v>
      </c>
      <c r="N59" s="225"/>
      <c r="O59" s="73" t="s">
        <v>340</v>
      </c>
      <c r="P59" s="73" t="s">
        <v>341</v>
      </c>
      <c r="Q59" s="224">
        <v>373.65899999999999</v>
      </c>
      <c r="R59" s="225"/>
      <c r="S59" s="73" t="s">
        <v>340</v>
      </c>
      <c r="T59" s="73" t="s">
        <v>341</v>
      </c>
      <c r="U59" s="224">
        <v>391.99900000000002</v>
      </c>
      <c r="V59" s="225"/>
      <c r="W59" s="63" t="s">
        <v>340</v>
      </c>
      <c r="X59" s="63" t="s">
        <v>341</v>
      </c>
      <c r="Y59" s="224">
        <v>416</v>
      </c>
      <c r="Z59" s="225"/>
      <c r="AA59" s="73" t="s">
        <v>340</v>
      </c>
      <c r="AB59" s="73" t="s">
        <v>341</v>
      </c>
      <c r="AC59" s="224">
        <v>399</v>
      </c>
      <c r="AD59" s="225"/>
      <c r="AE59" s="73" t="s">
        <v>340</v>
      </c>
      <c r="AF59" s="73" t="s">
        <v>341</v>
      </c>
      <c r="AG59" s="224">
        <v>358</v>
      </c>
      <c r="AH59" s="225"/>
      <c r="AI59" s="73" t="s">
        <v>340</v>
      </c>
      <c r="AJ59" s="73" t="s">
        <v>341</v>
      </c>
      <c r="AK59" s="224">
        <v>288.19200000000001</v>
      </c>
      <c r="AL59" s="225"/>
      <c r="AM59" s="73" t="s">
        <v>340</v>
      </c>
      <c r="AN59" s="73" t="s">
        <v>341</v>
      </c>
      <c r="AO59" s="224">
        <v>440.678</v>
      </c>
      <c r="AP59" s="227"/>
      <c r="AR59" s="214"/>
      <c r="AS59" s="214"/>
      <c r="AT59" s="214"/>
      <c r="AU59" s="214"/>
      <c r="AV59" s="214"/>
      <c r="AW59" s="214"/>
      <c r="AX59" s="214"/>
      <c r="AY59" s="214"/>
      <c r="AZ59" s="214"/>
      <c r="BA59" s="214"/>
      <c r="BB59" s="214"/>
      <c r="BC59" s="214"/>
      <c r="BD59" s="214"/>
      <c r="BE59" s="214"/>
      <c r="BF59" s="214"/>
      <c r="BG59" s="214"/>
    </row>
    <row r="60" spans="3:59" ht="16.95" customHeight="1" thickBot="1" x14ac:dyDescent="0.35">
      <c r="C60" s="73" t="s">
        <v>345</v>
      </c>
      <c r="D60" s="73" t="s">
        <v>346</v>
      </c>
      <c r="G60" s="75" t="s">
        <v>345</v>
      </c>
      <c r="H60" s="65" t="s">
        <v>346</v>
      </c>
      <c r="K60" s="73" t="s">
        <v>345</v>
      </c>
      <c r="L60" s="73" t="s">
        <v>346</v>
      </c>
      <c r="O60" s="73" t="s">
        <v>345</v>
      </c>
      <c r="P60" s="73" t="s">
        <v>346</v>
      </c>
      <c r="S60" s="73" t="s">
        <v>345</v>
      </c>
      <c r="T60" s="73" t="s">
        <v>346</v>
      </c>
      <c r="W60" s="63" t="s">
        <v>345</v>
      </c>
      <c r="X60" s="63" t="s">
        <v>346</v>
      </c>
      <c r="AA60" s="73" t="s">
        <v>345</v>
      </c>
      <c r="AB60" s="73" t="s">
        <v>346</v>
      </c>
      <c r="AE60" s="73" t="s">
        <v>345</v>
      </c>
      <c r="AF60" s="73" t="s">
        <v>346</v>
      </c>
      <c r="AI60" s="73" t="s">
        <v>345</v>
      </c>
      <c r="AJ60" s="73" t="s">
        <v>346</v>
      </c>
      <c r="AM60" s="73" t="s">
        <v>345</v>
      </c>
      <c r="AN60" s="73" t="s">
        <v>346</v>
      </c>
      <c r="AR60" s="214"/>
      <c r="AS60" s="214"/>
      <c r="AT60" s="214"/>
      <c r="AU60" s="214"/>
      <c r="AV60" s="214"/>
      <c r="AW60" s="214"/>
      <c r="AX60" s="214"/>
      <c r="AY60" s="214"/>
      <c r="AZ60" s="214"/>
      <c r="BA60" s="214"/>
      <c r="BB60" s="214"/>
      <c r="BC60" s="214"/>
      <c r="BD60" s="214"/>
      <c r="BE60" s="214"/>
      <c r="BF60" s="214"/>
      <c r="BG60" s="214"/>
    </row>
    <row r="61" spans="3:59" ht="16.95" customHeight="1" x14ac:dyDescent="0.3">
      <c r="C61" s="51" t="s">
        <v>29</v>
      </c>
      <c r="D61" s="51"/>
      <c r="E61" s="51"/>
      <c r="F61" s="51"/>
      <c r="G61" s="51" t="s">
        <v>27</v>
      </c>
      <c r="H61" s="51"/>
      <c r="I61" s="51"/>
      <c r="J61" s="51"/>
      <c r="K61" s="51" t="s">
        <v>26</v>
      </c>
      <c r="L61" s="51"/>
      <c r="M61" s="51"/>
      <c r="N61" s="51"/>
      <c r="O61" s="51" t="s">
        <v>62</v>
      </c>
      <c r="P61" s="51"/>
      <c r="Q61" s="51"/>
      <c r="R61" s="51"/>
      <c r="S61" s="51" t="s">
        <v>29</v>
      </c>
      <c r="T61" s="51"/>
      <c r="U61" s="51"/>
      <c r="V61" s="51"/>
      <c r="W61" s="51" t="s">
        <v>26</v>
      </c>
      <c r="X61" s="51"/>
      <c r="Y61" s="51"/>
      <c r="Z61" s="51"/>
      <c r="AA61" s="51" t="s">
        <v>26</v>
      </c>
      <c r="AB61" s="51"/>
      <c r="AC61" s="51"/>
      <c r="AD61" s="51"/>
      <c r="AE61" s="51" t="s">
        <v>27</v>
      </c>
      <c r="AF61" s="51"/>
      <c r="AG61" s="51"/>
      <c r="AH61" s="51"/>
      <c r="AI61" s="51" t="s">
        <v>26</v>
      </c>
      <c r="AJ61" s="51"/>
      <c r="AK61" s="51"/>
      <c r="AL61" s="51"/>
      <c r="AM61" s="51" t="s">
        <v>361</v>
      </c>
      <c r="AR61" s="214"/>
      <c r="AS61" s="214"/>
      <c r="AT61" s="214"/>
      <c r="AU61" s="214"/>
      <c r="AV61" s="214"/>
      <c r="AW61" s="214"/>
      <c r="AX61" s="214"/>
      <c r="AY61" s="214"/>
      <c r="AZ61" s="214"/>
      <c r="BA61" s="214"/>
      <c r="BB61" s="214"/>
      <c r="BC61" s="214"/>
      <c r="BD61" s="214"/>
      <c r="BE61" s="214"/>
      <c r="BF61" s="214"/>
      <c r="BG61" s="214"/>
    </row>
    <row r="62" spans="3:59" ht="16.95" customHeight="1" x14ac:dyDescent="0.3">
      <c r="C62" s="79"/>
      <c r="D62" s="79"/>
      <c r="E62" s="79"/>
      <c r="F62" s="79"/>
      <c r="G62" s="79"/>
      <c r="H62" s="79"/>
      <c r="I62" s="79"/>
      <c r="J62" s="83"/>
      <c r="K62" s="83"/>
      <c r="L62" s="83"/>
      <c r="M62" s="83"/>
      <c r="N62" s="83"/>
      <c r="O62" s="83" t="s">
        <v>364</v>
      </c>
      <c r="P62" s="83"/>
      <c r="Q62" s="83"/>
      <c r="R62" s="83"/>
      <c r="S62" s="83"/>
      <c r="T62" s="83"/>
      <c r="U62" s="79"/>
      <c r="W62" s="72"/>
      <c r="X62" s="72"/>
      <c r="Y62" s="44">
        <v>0</v>
      </c>
      <c r="AA62" s="72"/>
      <c r="AB62" s="72"/>
      <c r="AE62" s="72"/>
      <c r="AF62" s="72"/>
      <c r="AI62" s="72"/>
      <c r="AJ62" s="72"/>
      <c r="AM62" s="72"/>
      <c r="AN62" s="72"/>
      <c r="AR62" s="215"/>
      <c r="AS62" s="215"/>
      <c r="AT62" s="215"/>
      <c r="AU62" s="215"/>
      <c r="AV62" s="215"/>
      <c r="AW62" s="215"/>
      <c r="AX62" s="215"/>
      <c r="AY62" s="215"/>
      <c r="AZ62" s="215"/>
      <c r="BA62" s="215"/>
      <c r="BB62" s="215"/>
      <c r="BC62" s="215"/>
      <c r="BD62" s="215"/>
      <c r="BE62" s="215"/>
      <c r="BF62" s="215"/>
      <c r="BG62" s="215"/>
    </row>
    <row r="63" spans="3:59" ht="16.95" customHeight="1" x14ac:dyDescent="0.3">
      <c r="AR63" s="226">
        <f>E67+I67+M67+Q67+U67+Y67+AC67+AG67+AK67+AO67</f>
        <v>3687.154</v>
      </c>
      <c r="AS63" s="226">
        <f>AR63</f>
        <v>3687.154</v>
      </c>
      <c r="AT63" s="213"/>
      <c r="AU63" s="213">
        <f>COUNTA(C64:AN64)</f>
        <v>10</v>
      </c>
      <c r="AV63" s="213"/>
      <c r="AW63" s="213">
        <f>AU63-AV63</f>
        <v>10</v>
      </c>
      <c r="AX63" s="213">
        <f t="shared" ref="AX63" si="6">AV63</f>
        <v>0</v>
      </c>
      <c r="AY63" s="213">
        <f>AU63</f>
        <v>10</v>
      </c>
      <c r="AZ63" s="213"/>
      <c r="BA63" s="213">
        <f>AY63-AZ63</f>
        <v>10</v>
      </c>
      <c r="BB63" s="213"/>
      <c r="BC63" s="213"/>
      <c r="BD63" s="213"/>
      <c r="BE63" s="213"/>
      <c r="BF63" s="213"/>
      <c r="BG63" s="213"/>
    </row>
    <row r="64" spans="3:59" ht="16.95" customHeight="1" x14ac:dyDescent="0.3">
      <c r="C64" s="51" t="s">
        <v>212</v>
      </c>
      <c r="D64" s="51"/>
      <c r="E64" s="51"/>
      <c r="F64" s="51"/>
      <c r="G64" s="51" t="s">
        <v>211</v>
      </c>
      <c r="H64" s="51"/>
      <c r="I64" s="51"/>
      <c r="J64" s="51"/>
      <c r="K64" s="51" t="s">
        <v>210</v>
      </c>
      <c r="L64" s="51"/>
      <c r="M64" s="51"/>
      <c r="N64" s="51"/>
      <c r="O64" s="51" t="s">
        <v>209</v>
      </c>
      <c r="P64" s="51"/>
      <c r="Q64" s="51"/>
      <c r="R64" s="51"/>
      <c r="S64" s="51" t="s">
        <v>208</v>
      </c>
      <c r="T64" s="51"/>
      <c r="U64" s="51"/>
      <c r="V64" s="51"/>
      <c r="W64" s="51" t="s">
        <v>207</v>
      </c>
      <c r="X64" s="51"/>
      <c r="Y64" s="51"/>
      <c r="Z64" s="51"/>
      <c r="AA64" s="51" t="s">
        <v>206</v>
      </c>
      <c r="AB64" s="51"/>
      <c r="AC64" s="51"/>
      <c r="AD64" s="51"/>
      <c r="AE64" s="51" t="s">
        <v>205</v>
      </c>
      <c r="AF64" s="51"/>
      <c r="AG64" s="51"/>
      <c r="AH64" s="51"/>
      <c r="AI64" s="84" t="s">
        <v>204</v>
      </c>
      <c r="AJ64" s="51"/>
      <c r="AK64" s="51"/>
      <c r="AL64" s="51"/>
      <c r="AM64" s="84" t="s">
        <v>203</v>
      </c>
      <c r="AN64" s="72"/>
      <c r="AR64" s="214"/>
      <c r="AS64" s="214"/>
      <c r="AT64" s="214"/>
      <c r="AU64" s="214"/>
      <c r="AV64" s="214"/>
      <c r="AW64" s="214"/>
      <c r="AX64" s="214"/>
      <c r="AY64" s="214"/>
      <c r="AZ64" s="214"/>
      <c r="BA64" s="214"/>
      <c r="BB64" s="214"/>
      <c r="BC64" s="214"/>
      <c r="BD64" s="214"/>
      <c r="BE64" s="214"/>
      <c r="BF64" s="214"/>
      <c r="BG64" s="214"/>
    </row>
    <row r="65" spans="3:59" ht="16.95" customHeight="1" x14ac:dyDescent="0.3">
      <c r="AR65" s="214"/>
      <c r="AS65" s="214"/>
      <c r="AT65" s="214"/>
      <c r="AU65" s="214"/>
      <c r="AV65" s="214"/>
      <c r="AW65" s="214"/>
      <c r="AX65" s="214"/>
      <c r="AY65" s="214"/>
      <c r="AZ65" s="214"/>
      <c r="BA65" s="214"/>
      <c r="BB65" s="214"/>
      <c r="BC65" s="214"/>
      <c r="BD65" s="214"/>
      <c r="BE65" s="214"/>
      <c r="BF65" s="214"/>
      <c r="BG65" s="214"/>
    </row>
    <row r="66" spans="3:59" ht="16.95" customHeight="1" thickBot="1" x14ac:dyDescent="0.35">
      <c r="AR66" s="214"/>
      <c r="AS66" s="214"/>
      <c r="AT66" s="214"/>
      <c r="AU66" s="214"/>
      <c r="AV66" s="214"/>
      <c r="AW66" s="214"/>
      <c r="AX66" s="214"/>
      <c r="AY66" s="214"/>
      <c r="AZ66" s="214"/>
      <c r="BA66" s="214"/>
      <c r="BB66" s="214"/>
      <c r="BC66" s="214"/>
      <c r="BD66" s="214"/>
      <c r="BE66" s="214"/>
      <c r="BF66" s="214"/>
      <c r="BG66" s="214"/>
    </row>
    <row r="67" spans="3:59" ht="16.95" customHeight="1" thickBot="1" x14ac:dyDescent="0.35">
      <c r="C67" s="73" t="s">
        <v>340</v>
      </c>
      <c r="D67" s="73" t="s">
        <v>341</v>
      </c>
      <c r="E67" s="224">
        <v>275.26</v>
      </c>
      <c r="F67" s="225"/>
      <c r="G67" s="73" t="s">
        <v>340</v>
      </c>
      <c r="H67" s="74" t="s">
        <v>341</v>
      </c>
      <c r="I67" s="224">
        <v>366.15699999999998</v>
      </c>
      <c r="J67" s="225"/>
      <c r="K67" s="73" t="s">
        <v>340</v>
      </c>
      <c r="L67" s="73" t="s">
        <v>341</v>
      </c>
      <c r="M67" s="224">
        <v>357</v>
      </c>
      <c r="N67" s="225"/>
      <c r="O67" s="73" t="s">
        <v>340</v>
      </c>
      <c r="P67" s="73" t="s">
        <v>341</v>
      </c>
      <c r="Q67" s="224">
        <v>380</v>
      </c>
      <c r="R67" s="225"/>
      <c r="S67" s="73" t="s">
        <v>340</v>
      </c>
      <c r="T67" s="73" t="s">
        <v>341</v>
      </c>
      <c r="U67" s="224">
        <v>413</v>
      </c>
      <c r="V67" s="225"/>
      <c r="W67" s="73" t="s">
        <v>340</v>
      </c>
      <c r="X67" s="73" t="s">
        <v>341</v>
      </c>
      <c r="Y67" s="224">
        <v>410.11200000000002</v>
      </c>
      <c r="Z67" s="225"/>
      <c r="AA67" s="73" t="s">
        <v>340</v>
      </c>
      <c r="AB67" s="73" t="s">
        <v>341</v>
      </c>
      <c r="AC67" s="224">
        <v>388.81299999999999</v>
      </c>
      <c r="AD67" s="225"/>
      <c r="AE67" s="73" t="s">
        <v>340</v>
      </c>
      <c r="AF67" s="73" t="s">
        <v>341</v>
      </c>
      <c r="AG67" s="224">
        <v>415.81200000000001</v>
      </c>
      <c r="AH67" s="225"/>
      <c r="AI67" s="73" t="s">
        <v>340</v>
      </c>
      <c r="AJ67" s="73" t="s">
        <v>341</v>
      </c>
      <c r="AK67" s="224">
        <v>178</v>
      </c>
      <c r="AL67" s="225"/>
      <c r="AM67" s="73" t="s">
        <v>340</v>
      </c>
      <c r="AN67" s="73" t="s">
        <v>341</v>
      </c>
      <c r="AO67" s="224">
        <v>503</v>
      </c>
      <c r="AP67" s="227"/>
      <c r="AR67" s="214"/>
      <c r="AS67" s="214"/>
      <c r="AT67" s="214"/>
      <c r="AU67" s="214"/>
      <c r="AV67" s="214"/>
      <c r="AW67" s="214"/>
      <c r="AX67" s="214"/>
      <c r="AY67" s="214"/>
      <c r="AZ67" s="214"/>
      <c r="BA67" s="214"/>
      <c r="BB67" s="214"/>
      <c r="BC67" s="214"/>
      <c r="BD67" s="214"/>
      <c r="BE67" s="214"/>
      <c r="BF67" s="214"/>
      <c r="BG67" s="214"/>
    </row>
    <row r="68" spans="3:59" ht="16.95" customHeight="1" thickBot="1" x14ac:dyDescent="0.35">
      <c r="C68" s="73" t="s">
        <v>345</v>
      </c>
      <c r="D68" s="73" t="s">
        <v>346</v>
      </c>
      <c r="G68" s="75" t="s">
        <v>345</v>
      </c>
      <c r="H68" s="65" t="s">
        <v>346</v>
      </c>
      <c r="K68" s="73" t="s">
        <v>345</v>
      </c>
      <c r="L68" s="73" t="s">
        <v>346</v>
      </c>
      <c r="O68" s="73" t="s">
        <v>345</v>
      </c>
      <c r="P68" s="73" t="s">
        <v>346</v>
      </c>
      <c r="S68" s="73" t="s">
        <v>345</v>
      </c>
      <c r="T68" s="73" t="s">
        <v>346</v>
      </c>
      <c r="W68" s="73" t="s">
        <v>345</v>
      </c>
      <c r="X68" s="73" t="s">
        <v>346</v>
      </c>
      <c r="AA68" s="73" t="s">
        <v>345</v>
      </c>
      <c r="AB68" s="73" t="s">
        <v>346</v>
      </c>
      <c r="AE68" s="73" t="s">
        <v>345</v>
      </c>
      <c r="AF68" s="73" t="s">
        <v>346</v>
      </c>
      <c r="AI68" s="73" t="s">
        <v>345</v>
      </c>
      <c r="AJ68" s="73" t="s">
        <v>346</v>
      </c>
      <c r="AM68" s="73" t="s">
        <v>345</v>
      </c>
      <c r="AN68" s="73" t="s">
        <v>346</v>
      </c>
      <c r="AR68" s="214"/>
      <c r="AS68" s="214"/>
      <c r="AT68" s="214"/>
      <c r="AU68" s="214"/>
      <c r="AV68" s="214"/>
      <c r="AW68" s="214"/>
      <c r="AX68" s="214"/>
      <c r="AY68" s="214"/>
      <c r="AZ68" s="214"/>
      <c r="BA68" s="214"/>
      <c r="BB68" s="214"/>
      <c r="BC68" s="214"/>
      <c r="BD68" s="214"/>
      <c r="BE68" s="214"/>
      <c r="BF68" s="214"/>
      <c r="BG68" s="214"/>
    </row>
    <row r="69" spans="3:59" ht="16.95" customHeight="1" x14ac:dyDescent="0.3">
      <c r="C69" s="51" t="s">
        <v>365</v>
      </c>
      <c r="D69" s="51"/>
      <c r="E69" s="51"/>
      <c r="F69" s="51"/>
      <c r="G69" s="51" t="s">
        <v>129</v>
      </c>
      <c r="H69" s="51"/>
      <c r="I69" s="51"/>
      <c r="J69" s="51"/>
      <c r="K69" s="51" t="s">
        <v>85</v>
      </c>
      <c r="L69" s="51"/>
      <c r="M69" s="51"/>
      <c r="N69" s="51"/>
      <c r="O69" s="51" t="s">
        <v>27</v>
      </c>
      <c r="P69" s="51"/>
      <c r="Q69" s="51"/>
      <c r="R69" s="51"/>
      <c r="S69" s="51" t="s">
        <v>27</v>
      </c>
      <c r="T69" s="51"/>
      <c r="U69" s="51"/>
      <c r="V69" s="51"/>
      <c r="W69" s="51" t="s">
        <v>26</v>
      </c>
      <c r="X69" s="51"/>
      <c r="Y69" s="51"/>
      <c r="Z69" s="51"/>
      <c r="AA69" s="51" t="s">
        <v>27</v>
      </c>
      <c r="AB69" s="51"/>
      <c r="AC69" s="51"/>
      <c r="AD69" s="51"/>
      <c r="AE69" s="51" t="s">
        <v>29</v>
      </c>
      <c r="AF69" s="51"/>
      <c r="AG69" s="51"/>
      <c r="AH69" s="51"/>
      <c r="AI69" s="84" t="s">
        <v>151</v>
      </c>
      <c r="AJ69" s="51"/>
      <c r="AK69" s="51"/>
      <c r="AL69" s="51"/>
      <c r="AM69" s="84" t="s">
        <v>38</v>
      </c>
      <c r="AR69" s="214"/>
      <c r="AS69" s="214"/>
      <c r="AT69" s="214"/>
      <c r="AU69" s="214"/>
      <c r="AV69" s="214"/>
      <c r="AW69" s="214"/>
      <c r="AX69" s="214"/>
      <c r="AY69" s="214"/>
      <c r="AZ69" s="214"/>
      <c r="BA69" s="214"/>
      <c r="BB69" s="214"/>
      <c r="BC69" s="214"/>
      <c r="BD69" s="214"/>
      <c r="BE69" s="214"/>
      <c r="BF69" s="214"/>
      <c r="BG69" s="214"/>
    </row>
    <row r="70" spans="3:59" ht="16.95" customHeight="1" x14ac:dyDescent="0.3">
      <c r="C70" s="85" t="s">
        <v>366</v>
      </c>
      <c r="D70" s="72"/>
      <c r="G70" s="72"/>
      <c r="H70" s="72"/>
      <c r="K70" s="72"/>
      <c r="L70" s="72"/>
      <c r="O70" s="72"/>
      <c r="P70" s="72"/>
      <c r="S70" s="72"/>
      <c r="T70" s="72"/>
      <c r="W70" s="72"/>
      <c r="X70" s="72"/>
      <c r="AA70" s="72"/>
      <c r="AB70" s="72"/>
      <c r="AE70" s="85" t="s">
        <v>367</v>
      </c>
      <c r="AF70" s="72"/>
      <c r="AI70" s="72"/>
      <c r="AJ70" s="72"/>
      <c r="AM70" s="72"/>
      <c r="AN70" s="72"/>
      <c r="AR70" s="215"/>
      <c r="AS70" s="215"/>
      <c r="AT70" s="215"/>
      <c r="AU70" s="215"/>
      <c r="AV70" s="215"/>
      <c r="AW70" s="215"/>
      <c r="AX70" s="215"/>
      <c r="AY70" s="215"/>
      <c r="AZ70" s="215"/>
      <c r="BA70" s="215"/>
      <c r="BB70" s="215"/>
      <c r="BC70" s="215"/>
      <c r="BD70" s="215"/>
      <c r="BE70" s="215"/>
      <c r="BF70" s="215"/>
      <c r="BG70" s="215"/>
    </row>
    <row r="71" spans="3:59" ht="16.95" customHeight="1" x14ac:dyDescent="0.3">
      <c r="D71" s="79"/>
      <c r="E71" s="79"/>
      <c r="F71" s="79"/>
      <c r="G71" s="79"/>
      <c r="H71" s="79"/>
      <c r="I71" s="79"/>
      <c r="J71" s="79"/>
      <c r="K71" s="79"/>
      <c r="L71" s="79"/>
      <c r="M71" s="79"/>
      <c r="N71" s="79"/>
      <c r="O71" s="79"/>
      <c r="P71" s="79"/>
      <c r="Q71" s="79"/>
      <c r="R71" s="86"/>
      <c r="S71" s="86"/>
      <c r="T71" s="86"/>
      <c r="U71" s="86"/>
      <c r="V71" s="86"/>
      <c r="AR71" s="226">
        <f>E75+I75+M75+Q75+U75+Y75+AC75+AG75+AK75+AO75</f>
        <v>3979.3209999999999</v>
      </c>
      <c r="AS71" s="226">
        <f>AR71</f>
        <v>3979.3209999999999</v>
      </c>
      <c r="AT71" s="213"/>
      <c r="AU71" s="213">
        <f>COUNTA(C72:AN72)</f>
        <v>10</v>
      </c>
      <c r="AV71" s="213"/>
      <c r="AW71" s="213">
        <f>AU71-AV71</f>
        <v>10</v>
      </c>
      <c r="AX71" s="213">
        <f t="shared" ref="AX71" si="7">AV71</f>
        <v>0</v>
      </c>
      <c r="AY71" s="213">
        <f>AU71</f>
        <v>10</v>
      </c>
      <c r="AZ71" s="213"/>
      <c r="BA71" s="213">
        <f>AY71-AZ71</f>
        <v>10</v>
      </c>
      <c r="BB71" s="213"/>
      <c r="BC71" s="213"/>
      <c r="BD71" s="213"/>
      <c r="BE71" s="213"/>
      <c r="BF71" s="213"/>
      <c r="BG71" s="213"/>
    </row>
    <row r="72" spans="3:59" ht="16.95" customHeight="1" x14ac:dyDescent="0.3">
      <c r="C72" s="84" t="s">
        <v>201</v>
      </c>
      <c r="D72" s="84"/>
      <c r="E72" s="84"/>
      <c r="F72" s="84"/>
      <c r="G72" s="84" t="s">
        <v>200</v>
      </c>
      <c r="H72" s="84"/>
      <c r="I72" s="84"/>
      <c r="J72" s="84"/>
      <c r="K72" s="51" t="s">
        <v>199</v>
      </c>
      <c r="L72" s="51"/>
      <c r="M72" s="51"/>
      <c r="N72" s="51"/>
      <c r="O72" s="51" t="s">
        <v>198</v>
      </c>
      <c r="P72" s="51"/>
      <c r="Q72" s="51"/>
      <c r="R72" s="51"/>
      <c r="S72" s="51" t="s">
        <v>197</v>
      </c>
      <c r="T72" s="51"/>
      <c r="U72" s="51"/>
      <c r="V72" s="51"/>
      <c r="W72" s="51" t="s">
        <v>196</v>
      </c>
      <c r="X72" s="51"/>
      <c r="Y72" s="51"/>
      <c r="Z72" s="51"/>
      <c r="AA72" s="51" t="s">
        <v>195</v>
      </c>
      <c r="AB72" s="51"/>
      <c r="AC72" s="51"/>
      <c r="AD72" s="51"/>
      <c r="AE72" s="51" t="s">
        <v>194</v>
      </c>
      <c r="AF72" s="51"/>
      <c r="AG72" s="51"/>
      <c r="AH72" s="51"/>
      <c r="AI72" s="51" t="s">
        <v>193</v>
      </c>
      <c r="AJ72" s="51"/>
      <c r="AK72" s="51"/>
      <c r="AL72" s="51"/>
      <c r="AM72" s="51" t="s">
        <v>192</v>
      </c>
      <c r="AN72" s="72"/>
      <c r="AR72" s="214"/>
      <c r="AS72" s="214"/>
      <c r="AT72" s="214"/>
      <c r="AU72" s="214"/>
      <c r="AV72" s="214"/>
      <c r="AW72" s="214"/>
      <c r="AX72" s="214"/>
      <c r="AY72" s="214"/>
      <c r="AZ72" s="214"/>
      <c r="BA72" s="214"/>
      <c r="BB72" s="214"/>
      <c r="BC72" s="214"/>
      <c r="BD72" s="214"/>
      <c r="BE72" s="214"/>
      <c r="BF72" s="214"/>
      <c r="BG72" s="214"/>
    </row>
    <row r="73" spans="3:59" ht="16.95" customHeight="1" x14ac:dyDescent="0.3">
      <c r="AR73" s="214"/>
      <c r="AS73" s="214"/>
      <c r="AT73" s="214"/>
      <c r="AU73" s="214"/>
      <c r="AV73" s="214"/>
      <c r="AW73" s="214"/>
      <c r="AX73" s="214"/>
      <c r="AY73" s="214"/>
      <c r="AZ73" s="214"/>
      <c r="BA73" s="214"/>
      <c r="BB73" s="214"/>
      <c r="BC73" s="214"/>
      <c r="BD73" s="214"/>
      <c r="BE73" s="214"/>
      <c r="BF73" s="214"/>
      <c r="BG73" s="214"/>
    </row>
    <row r="74" spans="3:59" ht="16.95" customHeight="1" thickBot="1" x14ac:dyDescent="0.35">
      <c r="AR74" s="214"/>
      <c r="AS74" s="214"/>
      <c r="AT74" s="214"/>
      <c r="AU74" s="214"/>
      <c r="AV74" s="214"/>
      <c r="AW74" s="214"/>
      <c r="AX74" s="214"/>
      <c r="AY74" s="214"/>
      <c r="AZ74" s="214"/>
      <c r="BA74" s="214"/>
      <c r="BB74" s="214"/>
      <c r="BC74" s="214"/>
      <c r="BD74" s="214"/>
      <c r="BE74" s="214"/>
      <c r="BF74" s="214"/>
      <c r="BG74" s="214"/>
    </row>
    <row r="75" spans="3:59" ht="16.95" customHeight="1" thickBot="1" x14ac:dyDescent="0.35">
      <c r="C75" s="73" t="s">
        <v>340</v>
      </c>
      <c r="D75" s="73" t="s">
        <v>341</v>
      </c>
      <c r="E75" s="224">
        <v>338</v>
      </c>
      <c r="F75" s="225"/>
      <c r="G75" s="73" t="s">
        <v>340</v>
      </c>
      <c r="H75" s="74" t="s">
        <v>341</v>
      </c>
      <c r="I75" s="224">
        <v>501.32100000000003</v>
      </c>
      <c r="J75" s="225"/>
      <c r="K75" s="73" t="s">
        <v>340</v>
      </c>
      <c r="L75" s="73" t="s">
        <v>341</v>
      </c>
      <c r="M75" s="224">
        <v>343</v>
      </c>
      <c r="N75" s="225"/>
      <c r="O75" s="73" t="s">
        <v>340</v>
      </c>
      <c r="P75" s="73" t="s">
        <v>341</v>
      </c>
      <c r="Q75" s="224">
        <v>287</v>
      </c>
      <c r="R75" s="225"/>
      <c r="S75" s="73" t="s">
        <v>340</v>
      </c>
      <c r="T75" s="73" t="s">
        <v>341</v>
      </c>
      <c r="U75" s="224">
        <v>416</v>
      </c>
      <c r="V75" s="225"/>
      <c r="W75" s="73" t="s">
        <v>340</v>
      </c>
      <c r="X75" s="73" t="s">
        <v>341</v>
      </c>
      <c r="Y75" s="224">
        <v>418</v>
      </c>
      <c r="Z75" s="225"/>
      <c r="AA75" s="73" t="s">
        <v>340</v>
      </c>
      <c r="AB75" s="73" t="s">
        <v>341</v>
      </c>
      <c r="AC75" s="224">
        <v>418</v>
      </c>
      <c r="AD75" s="225"/>
      <c r="AE75" s="73" t="s">
        <v>340</v>
      </c>
      <c r="AF75" s="73" t="s">
        <v>341</v>
      </c>
      <c r="AG75" s="224">
        <v>417</v>
      </c>
      <c r="AH75" s="225"/>
      <c r="AI75" s="73" t="s">
        <v>340</v>
      </c>
      <c r="AJ75" s="73" t="s">
        <v>341</v>
      </c>
      <c r="AK75" s="224">
        <v>391</v>
      </c>
      <c r="AL75" s="225"/>
      <c r="AM75" s="73" t="s">
        <v>340</v>
      </c>
      <c r="AN75" s="73" t="s">
        <v>341</v>
      </c>
      <c r="AO75" s="224">
        <v>450</v>
      </c>
      <c r="AP75" s="227"/>
      <c r="AR75" s="214"/>
      <c r="AS75" s="214"/>
      <c r="AT75" s="214"/>
      <c r="AU75" s="214"/>
      <c r="AV75" s="214"/>
      <c r="AW75" s="214"/>
      <c r="AX75" s="214"/>
      <c r="AY75" s="214"/>
      <c r="AZ75" s="214"/>
      <c r="BA75" s="214"/>
      <c r="BB75" s="214"/>
      <c r="BC75" s="214"/>
      <c r="BD75" s="214"/>
      <c r="BE75" s="214"/>
      <c r="BF75" s="214"/>
      <c r="BG75" s="214"/>
    </row>
    <row r="76" spans="3:59" ht="16.95" customHeight="1" thickBot="1" x14ac:dyDescent="0.35">
      <c r="C76" s="73" t="s">
        <v>345</v>
      </c>
      <c r="D76" s="73" t="s">
        <v>346</v>
      </c>
      <c r="G76" s="75" t="s">
        <v>345</v>
      </c>
      <c r="H76" s="65" t="s">
        <v>346</v>
      </c>
      <c r="K76" s="73" t="s">
        <v>345</v>
      </c>
      <c r="L76" s="73" t="s">
        <v>346</v>
      </c>
      <c r="O76" s="73" t="s">
        <v>345</v>
      </c>
      <c r="P76" s="73" t="s">
        <v>346</v>
      </c>
      <c r="S76" s="73" t="s">
        <v>345</v>
      </c>
      <c r="T76" s="73" t="s">
        <v>346</v>
      </c>
      <c r="W76" s="73" t="s">
        <v>345</v>
      </c>
      <c r="X76" s="73" t="s">
        <v>346</v>
      </c>
      <c r="AA76" s="73" t="s">
        <v>345</v>
      </c>
      <c r="AB76" s="73" t="s">
        <v>346</v>
      </c>
      <c r="AE76" s="73" t="s">
        <v>345</v>
      </c>
      <c r="AF76" s="73" t="s">
        <v>346</v>
      </c>
      <c r="AI76" s="73" t="s">
        <v>345</v>
      </c>
      <c r="AJ76" s="73" t="s">
        <v>346</v>
      </c>
      <c r="AM76" s="73" t="s">
        <v>345</v>
      </c>
      <c r="AN76" s="73" t="s">
        <v>346</v>
      </c>
      <c r="AR76" s="214"/>
      <c r="AS76" s="214"/>
      <c r="AT76" s="214"/>
      <c r="AU76" s="214"/>
      <c r="AV76" s="214"/>
      <c r="AW76" s="214"/>
      <c r="AX76" s="214"/>
      <c r="AY76" s="214"/>
      <c r="AZ76" s="214"/>
      <c r="BA76" s="214"/>
      <c r="BB76" s="214"/>
      <c r="BC76" s="214"/>
      <c r="BD76" s="214"/>
      <c r="BE76" s="214"/>
      <c r="BF76" s="214"/>
      <c r="BG76" s="214"/>
    </row>
    <row r="77" spans="3:59" ht="16.95" customHeight="1" x14ac:dyDescent="0.3">
      <c r="C77" s="84" t="s">
        <v>38</v>
      </c>
      <c r="D77" s="84"/>
      <c r="E77" s="84"/>
      <c r="F77" s="84"/>
      <c r="G77" s="84" t="s">
        <v>38</v>
      </c>
      <c r="H77" s="84"/>
      <c r="I77" s="84"/>
      <c r="J77" s="84"/>
      <c r="K77" s="51" t="s">
        <v>63</v>
      </c>
      <c r="L77" s="51"/>
      <c r="M77" s="51"/>
      <c r="N77" s="51"/>
      <c r="O77" s="51" t="s">
        <v>368</v>
      </c>
      <c r="P77" s="51"/>
      <c r="Q77" s="51"/>
      <c r="R77" s="51"/>
      <c r="S77" s="51" t="s">
        <v>27</v>
      </c>
      <c r="T77" s="51"/>
      <c r="U77" s="51"/>
      <c r="V77" s="51"/>
      <c r="W77" s="51" t="s">
        <v>26</v>
      </c>
      <c r="X77" s="51"/>
      <c r="Y77" s="51"/>
      <c r="Z77" s="51"/>
      <c r="AA77" s="51" t="s">
        <v>27</v>
      </c>
      <c r="AB77" s="51"/>
      <c r="AC77" s="51"/>
      <c r="AD77" s="51"/>
      <c r="AE77" s="51" t="s">
        <v>26</v>
      </c>
      <c r="AF77" s="51"/>
      <c r="AG77" s="51"/>
      <c r="AH77" s="51"/>
      <c r="AI77" s="51" t="s">
        <v>27</v>
      </c>
      <c r="AJ77" s="51"/>
      <c r="AK77" s="51"/>
      <c r="AL77" s="51"/>
      <c r="AM77" s="51" t="s">
        <v>28</v>
      </c>
      <c r="AR77" s="214"/>
      <c r="AS77" s="214"/>
      <c r="AT77" s="214"/>
      <c r="AU77" s="214"/>
      <c r="AV77" s="214"/>
      <c r="AW77" s="214"/>
      <c r="AX77" s="214"/>
      <c r="AY77" s="214"/>
      <c r="AZ77" s="214"/>
      <c r="BA77" s="214"/>
      <c r="BB77" s="214"/>
      <c r="BC77" s="214"/>
      <c r="BD77" s="214"/>
      <c r="BE77" s="214"/>
      <c r="BF77" s="214"/>
      <c r="BG77" s="214"/>
    </row>
    <row r="78" spans="3:59" ht="16.95" customHeight="1" x14ac:dyDescent="0.3">
      <c r="AR78" s="215"/>
      <c r="AS78" s="215"/>
      <c r="AT78" s="215"/>
      <c r="AU78" s="215"/>
      <c r="AV78" s="215"/>
      <c r="AW78" s="215"/>
      <c r="AX78" s="215"/>
      <c r="AY78" s="215"/>
      <c r="AZ78" s="215"/>
      <c r="BA78" s="215"/>
      <c r="BB78" s="215"/>
      <c r="BC78" s="215"/>
      <c r="BD78" s="215"/>
      <c r="BE78" s="215"/>
      <c r="BF78" s="215"/>
      <c r="BG78" s="215"/>
    </row>
    <row r="79" spans="3:59" ht="16.95" customHeight="1" x14ac:dyDescent="0.3">
      <c r="C79" s="86"/>
      <c r="D79" s="86"/>
      <c r="E79" s="86"/>
      <c r="F79" s="79"/>
      <c r="G79" s="79"/>
      <c r="H79" s="79"/>
      <c r="I79" s="79"/>
      <c r="J79" s="79"/>
      <c r="K79" s="79"/>
      <c r="L79" s="79"/>
      <c r="M79" s="79"/>
      <c r="N79" s="79"/>
      <c r="O79" s="79"/>
      <c r="P79" s="79"/>
      <c r="Q79" s="79"/>
      <c r="R79" s="79"/>
      <c r="S79" s="79"/>
      <c r="T79" s="79"/>
      <c r="U79" s="79"/>
      <c r="AR79" s="226">
        <f>E83+I83+M83+Q83+U83+Y83+AC83+AG83+AK83+AO83</f>
        <v>3614.1469999999999</v>
      </c>
      <c r="AS79" s="226">
        <f>AR79</f>
        <v>3614.1469999999999</v>
      </c>
      <c r="AT79" s="213"/>
      <c r="AU79" s="213">
        <f>COUNTA(C80:AN80)</f>
        <v>10</v>
      </c>
      <c r="AV79" s="213"/>
      <c r="AW79" s="213">
        <f>AU79-AV79</f>
        <v>10</v>
      </c>
      <c r="AX79" s="213">
        <f t="shared" ref="AX79" si="8">AV79</f>
        <v>0</v>
      </c>
      <c r="AY79" s="213">
        <f>AU79</f>
        <v>10</v>
      </c>
      <c r="AZ79" s="213"/>
      <c r="BA79" s="213">
        <f>AY79-AZ79</f>
        <v>10</v>
      </c>
      <c r="BB79" s="213"/>
      <c r="BC79" s="213"/>
      <c r="BD79" s="213"/>
      <c r="BE79" s="213"/>
      <c r="BF79" s="213"/>
      <c r="BG79" s="213"/>
    </row>
    <row r="80" spans="3:59" ht="16.95" customHeight="1" x14ac:dyDescent="0.3">
      <c r="C80" s="51" t="s">
        <v>191</v>
      </c>
      <c r="D80" s="51"/>
      <c r="E80" s="51"/>
      <c r="F80" s="51"/>
      <c r="G80" s="51" t="s">
        <v>190</v>
      </c>
      <c r="H80" s="51"/>
      <c r="I80" s="51"/>
      <c r="J80" s="51"/>
      <c r="K80" s="51" t="s">
        <v>189</v>
      </c>
      <c r="L80" s="51"/>
      <c r="M80" s="51"/>
      <c r="N80" s="84"/>
      <c r="O80" s="84" t="s">
        <v>188</v>
      </c>
      <c r="P80" s="84"/>
      <c r="Q80" s="84"/>
      <c r="R80" s="84"/>
      <c r="S80" s="84" t="s">
        <v>187</v>
      </c>
      <c r="T80" s="84"/>
      <c r="U80" s="84"/>
      <c r="V80" s="84"/>
      <c r="W80" s="84" t="s">
        <v>186</v>
      </c>
      <c r="X80" s="84"/>
      <c r="Y80" s="84"/>
      <c r="Z80" s="84"/>
      <c r="AA80" s="84" t="s">
        <v>185</v>
      </c>
      <c r="AB80" s="84"/>
      <c r="AC80" s="84"/>
      <c r="AD80" s="84"/>
      <c r="AE80" s="84" t="s">
        <v>184</v>
      </c>
      <c r="AF80" s="84"/>
      <c r="AG80" s="84"/>
      <c r="AH80" s="84"/>
      <c r="AI80" s="84" t="s">
        <v>183</v>
      </c>
      <c r="AJ80" s="84"/>
      <c r="AK80" s="84"/>
      <c r="AL80" s="84"/>
      <c r="AM80" s="84" t="s">
        <v>182</v>
      </c>
      <c r="AN80" s="72"/>
      <c r="AR80" s="214"/>
      <c r="AS80" s="214"/>
      <c r="AT80" s="214"/>
      <c r="AU80" s="214"/>
      <c r="AV80" s="214"/>
      <c r="AW80" s="214"/>
      <c r="AX80" s="214"/>
      <c r="AY80" s="214"/>
      <c r="AZ80" s="214"/>
      <c r="BA80" s="214"/>
      <c r="BB80" s="214"/>
      <c r="BC80" s="214"/>
      <c r="BD80" s="214"/>
      <c r="BE80" s="214"/>
      <c r="BF80" s="214"/>
      <c r="BG80" s="214"/>
    </row>
    <row r="81" spans="3:59" ht="16.95" customHeight="1" x14ac:dyDescent="0.3">
      <c r="AR81" s="214"/>
      <c r="AS81" s="214"/>
      <c r="AT81" s="214"/>
      <c r="AU81" s="214"/>
      <c r="AV81" s="214"/>
      <c r="AW81" s="214"/>
      <c r="AX81" s="214"/>
      <c r="AY81" s="214"/>
      <c r="AZ81" s="214"/>
      <c r="BA81" s="214"/>
      <c r="BB81" s="214"/>
      <c r="BC81" s="214"/>
      <c r="BD81" s="214"/>
      <c r="BE81" s="214"/>
      <c r="BF81" s="214"/>
      <c r="BG81" s="214"/>
    </row>
    <row r="82" spans="3:59" ht="16.95" customHeight="1" thickBot="1" x14ac:dyDescent="0.35">
      <c r="AR82" s="214"/>
      <c r="AS82" s="214"/>
      <c r="AT82" s="214"/>
      <c r="AU82" s="214"/>
      <c r="AV82" s="214"/>
      <c r="AW82" s="214"/>
      <c r="AX82" s="214"/>
      <c r="AY82" s="214"/>
      <c r="AZ82" s="214"/>
      <c r="BA82" s="214"/>
      <c r="BB82" s="214"/>
      <c r="BC82" s="214"/>
      <c r="BD82" s="214"/>
      <c r="BE82" s="214"/>
      <c r="BF82" s="214"/>
      <c r="BG82" s="214"/>
    </row>
    <row r="83" spans="3:59" ht="16.95" customHeight="1" thickBot="1" x14ac:dyDescent="0.35">
      <c r="C83" s="73" t="s">
        <v>340</v>
      </c>
      <c r="D83" s="73" t="s">
        <v>341</v>
      </c>
      <c r="E83" s="224">
        <v>391.29599999999999</v>
      </c>
      <c r="F83" s="225"/>
      <c r="G83" s="73" t="s">
        <v>340</v>
      </c>
      <c r="H83" s="74" t="s">
        <v>341</v>
      </c>
      <c r="I83" s="224">
        <v>431.44600000000003</v>
      </c>
      <c r="J83" s="225"/>
      <c r="K83" s="73" t="s">
        <v>340</v>
      </c>
      <c r="L83" s="73" t="s">
        <v>341</v>
      </c>
      <c r="M83" s="224">
        <v>401.99900000000002</v>
      </c>
      <c r="N83" s="225"/>
      <c r="O83" s="73" t="s">
        <v>340</v>
      </c>
      <c r="P83" s="73" t="s">
        <v>341</v>
      </c>
      <c r="Q83" s="224">
        <v>386</v>
      </c>
      <c r="R83" s="225"/>
      <c r="S83" s="73" t="s">
        <v>340</v>
      </c>
      <c r="T83" s="73" t="s">
        <v>341</v>
      </c>
      <c r="U83" s="224">
        <v>374</v>
      </c>
      <c r="V83" s="225"/>
      <c r="W83" s="73" t="s">
        <v>340</v>
      </c>
      <c r="X83" s="73" t="s">
        <v>341</v>
      </c>
      <c r="Y83" s="224">
        <v>343</v>
      </c>
      <c r="Z83" s="225"/>
      <c r="AA83" s="73" t="s">
        <v>340</v>
      </c>
      <c r="AB83" s="73" t="s">
        <v>341</v>
      </c>
      <c r="AC83" s="224">
        <v>347</v>
      </c>
      <c r="AD83" s="225"/>
      <c r="AE83" s="73" t="s">
        <v>340</v>
      </c>
      <c r="AF83" s="73" t="s">
        <v>341</v>
      </c>
      <c r="AG83" s="224">
        <v>296</v>
      </c>
      <c r="AH83" s="225"/>
      <c r="AI83" s="73" t="s">
        <v>340</v>
      </c>
      <c r="AJ83" s="73" t="s">
        <v>341</v>
      </c>
      <c r="AK83" s="224">
        <v>362.80399999999997</v>
      </c>
      <c r="AL83" s="225"/>
      <c r="AM83" s="73" t="s">
        <v>340</v>
      </c>
      <c r="AN83" s="73" t="s">
        <v>341</v>
      </c>
      <c r="AO83" s="224">
        <v>280.60199999999998</v>
      </c>
      <c r="AP83" s="227"/>
      <c r="AR83" s="214"/>
      <c r="AS83" s="214"/>
      <c r="AT83" s="214"/>
      <c r="AU83" s="214"/>
      <c r="AV83" s="214"/>
      <c r="AW83" s="214"/>
      <c r="AX83" s="214"/>
      <c r="AY83" s="214"/>
      <c r="AZ83" s="214"/>
      <c r="BA83" s="214"/>
      <c r="BB83" s="214"/>
      <c r="BC83" s="214"/>
      <c r="BD83" s="214"/>
      <c r="BE83" s="214"/>
      <c r="BF83" s="214"/>
      <c r="BG83" s="214"/>
    </row>
    <row r="84" spans="3:59" ht="16.95" customHeight="1" thickBot="1" x14ac:dyDescent="0.35">
      <c r="C84" s="73" t="s">
        <v>345</v>
      </c>
      <c r="D84" s="73" t="s">
        <v>346</v>
      </c>
      <c r="G84" s="75" t="s">
        <v>345</v>
      </c>
      <c r="H84" s="65" t="s">
        <v>346</v>
      </c>
      <c r="K84" s="73" t="s">
        <v>345</v>
      </c>
      <c r="L84" s="73" t="s">
        <v>346</v>
      </c>
      <c r="O84" s="73" t="s">
        <v>345</v>
      </c>
      <c r="P84" s="73" t="s">
        <v>346</v>
      </c>
      <c r="S84" s="73" t="s">
        <v>345</v>
      </c>
      <c r="T84" s="73" t="s">
        <v>346</v>
      </c>
      <c r="W84" s="73" t="s">
        <v>345</v>
      </c>
      <c r="X84" s="73" t="s">
        <v>346</v>
      </c>
      <c r="AA84" s="73" t="s">
        <v>345</v>
      </c>
      <c r="AB84" s="73" t="s">
        <v>346</v>
      </c>
      <c r="AE84" s="73" t="s">
        <v>345</v>
      </c>
      <c r="AF84" s="73" t="s">
        <v>346</v>
      </c>
      <c r="AI84" s="73" t="s">
        <v>345</v>
      </c>
      <c r="AJ84" s="73" t="s">
        <v>346</v>
      </c>
      <c r="AM84" s="73" t="s">
        <v>345</v>
      </c>
      <c r="AN84" s="73" t="s">
        <v>346</v>
      </c>
      <c r="AR84" s="214"/>
      <c r="AS84" s="214"/>
      <c r="AT84" s="214"/>
      <c r="AU84" s="214"/>
      <c r="AV84" s="214"/>
      <c r="AW84" s="214"/>
      <c r="AX84" s="214"/>
      <c r="AY84" s="214"/>
      <c r="AZ84" s="214"/>
      <c r="BA84" s="214"/>
      <c r="BB84" s="214"/>
      <c r="BC84" s="214"/>
      <c r="BD84" s="214"/>
      <c r="BE84" s="214"/>
      <c r="BF84" s="214"/>
      <c r="BG84" s="214"/>
    </row>
    <row r="85" spans="3:59" ht="16.95" customHeight="1" x14ac:dyDescent="0.3">
      <c r="C85" s="51" t="s">
        <v>26</v>
      </c>
      <c r="D85" s="51"/>
      <c r="E85" s="51"/>
      <c r="F85" s="51"/>
      <c r="G85" s="51" t="s">
        <v>26</v>
      </c>
      <c r="H85" s="51"/>
      <c r="I85" s="51"/>
      <c r="J85" s="51"/>
      <c r="K85" s="51" t="s">
        <v>202</v>
      </c>
      <c r="L85" s="51"/>
      <c r="M85" s="51"/>
      <c r="N85" s="84"/>
      <c r="O85" s="84" t="s">
        <v>27</v>
      </c>
      <c r="P85" s="84"/>
      <c r="Q85" s="84"/>
      <c r="R85" s="84"/>
      <c r="S85" s="84" t="s">
        <v>27</v>
      </c>
      <c r="T85" s="84"/>
      <c r="U85" s="84"/>
      <c r="V85" s="84"/>
      <c r="W85" s="84" t="s">
        <v>368</v>
      </c>
      <c r="X85" s="84"/>
      <c r="Y85" s="84"/>
      <c r="Z85" s="84"/>
      <c r="AA85" s="84" t="s">
        <v>368</v>
      </c>
      <c r="AB85" s="84"/>
      <c r="AC85" s="84"/>
      <c r="AD85" s="84"/>
      <c r="AE85" s="84" t="s">
        <v>368</v>
      </c>
      <c r="AF85" s="84"/>
      <c r="AG85" s="84"/>
      <c r="AH85" s="84"/>
      <c r="AI85" s="84" t="s">
        <v>368</v>
      </c>
      <c r="AJ85" s="84"/>
      <c r="AK85" s="84"/>
      <c r="AL85" s="84"/>
      <c r="AM85" s="84" t="s">
        <v>85</v>
      </c>
      <c r="AR85" s="214"/>
      <c r="AS85" s="214"/>
      <c r="AT85" s="214"/>
      <c r="AU85" s="214"/>
      <c r="AV85" s="214"/>
      <c r="AW85" s="214"/>
      <c r="AX85" s="214"/>
      <c r="AY85" s="214"/>
      <c r="AZ85" s="214"/>
      <c r="BA85" s="214"/>
      <c r="BB85" s="214"/>
      <c r="BC85" s="214"/>
      <c r="BD85" s="214"/>
      <c r="BE85" s="214"/>
      <c r="BF85" s="214"/>
      <c r="BG85" s="214"/>
    </row>
    <row r="86" spans="3:59" ht="16.95" customHeight="1" x14ac:dyDescent="0.3">
      <c r="C86" s="72"/>
      <c r="D86" s="79"/>
      <c r="E86" s="79"/>
      <c r="F86" s="79"/>
      <c r="G86" s="79"/>
      <c r="H86" s="86"/>
      <c r="I86" s="86"/>
      <c r="J86" s="86"/>
      <c r="K86" s="86"/>
      <c r="L86" s="86"/>
      <c r="M86" s="86"/>
      <c r="N86" s="86"/>
      <c r="O86" s="86"/>
      <c r="P86" s="86"/>
      <c r="Q86" s="86"/>
      <c r="R86" s="86"/>
      <c r="S86" s="86"/>
      <c r="T86" s="86"/>
      <c r="U86" s="79"/>
      <c r="V86" s="79"/>
      <c r="W86" s="72"/>
      <c r="X86" s="72"/>
      <c r="AA86" s="72"/>
      <c r="AB86" s="72"/>
      <c r="AE86" s="72"/>
      <c r="AF86" s="72"/>
      <c r="AI86" s="72"/>
      <c r="AJ86" s="72"/>
      <c r="AM86" s="85" t="s">
        <v>369</v>
      </c>
      <c r="AN86" s="72"/>
      <c r="AR86" s="215"/>
      <c r="AS86" s="215"/>
      <c r="AT86" s="215"/>
      <c r="AU86" s="215"/>
      <c r="AV86" s="215"/>
      <c r="AW86" s="215"/>
      <c r="AX86" s="215"/>
      <c r="AY86" s="215"/>
      <c r="AZ86" s="215"/>
      <c r="BA86" s="215"/>
      <c r="BB86" s="215"/>
      <c r="BC86" s="215"/>
      <c r="BD86" s="215"/>
      <c r="BE86" s="215"/>
      <c r="BF86" s="215"/>
      <c r="BG86" s="215"/>
    </row>
    <row r="87" spans="3:59" ht="16.95" customHeight="1" x14ac:dyDescent="0.3">
      <c r="AR87" s="226">
        <f>E91+I91+M91+Q91+U91+Y91+AC91+AG91+AK91+AO91</f>
        <v>3730.0439999999999</v>
      </c>
      <c r="AS87" s="226">
        <f>AR87</f>
        <v>3730.0439999999999</v>
      </c>
      <c r="AT87" s="213"/>
      <c r="AU87" s="213">
        <f>COUNTA(C88:AN88)</f>
        <v>10</v>
      </c>
      <c r="AV87" s="213"/>
      <c r="AW87" s="213">
        <f>AU87-AV87</f>
        <v>10</v>
      </c>
      <c r="AX87" s="213">
        <f t="shared" ref="AX87" si="9">AV87</f>
        <v>0</v>
      </c>
      <c r="AY87" s="213">
        <f>AU87</f>
        <v>10</v>
      </c>
      <c r="AZ87" s="213"/>
      <c r="BA87" s="213">
        <f>AY87-AZ87</f>
        <v>10</v>
      </c>
      <c r="BB87" s="213"/>
      <c r="BC87" s="213"/>
      <c r="BD87" s="213"/>
      <c r="BE87" s="213"/>
      <c r="BF87" s="213"/>
      <c r="BG87" s="213"/>
    </row>
    <row r="88" spans="3:59" ht="16.95" customHeight="1" x14ac:dyDescent="0.3">
      <c r="C88" s="51" t="s">
        <v>181</v>
      </c>
      <c r="D88" s="51"/>
      <c r="E88" s="51"/>
      <c r="F88" s="51"/>
      <c r="G88" s="51" t="s">
        <v>180</v>
      </c>
      <c r="H88" s="51"/>
      <c r="I88" s="51"/>
      <c r="J88" s="51"/>
      <c r="K88" s="51" t="s">
        <v>179</v>
      </c>
      <c r="L88" s="51"/>
      <c r="M88" s="51"/>
      <c r="N88" s="51"/>
      <c r="O88" s="51" t="s">
        <v>178</v>
      </c>
      <c r="P88" s="51"/>
      <c r="Q88" s="51"/>
      <c r="R88" s="51"/>
      <c r="S88" s="51" t="s">
        <v>177</v>
      </c>
      <c r="T88" s="51"/>
      <c r="U88" s="51"/>
      <c r="V88" s="51"/>
      <c r="W88" s="51" t="s">
        <v>176</v>
      </c>
      <c r="X88" s="51"/>
      <c r="Y88" s="51"/>
      <c r="Z88" s="51"/>
      <c r="AA88" s="51" t="s">
        <v>175</v>
      </c>
      <c r="AB88" s="51"/>
      <c r="AC88" s="51"/>
      <c r="AD88" s="51"/>
      <c r="AE88" s="51" t="s">
        <v>174</v>
      </c>
      <c r="AF88" s="51"/>
      <c r="AG88" s="51"/>
      <c r="AH88" s="51"/>
      <c r="AI88" s="51" t="s">
        <v>173</v>
      </c>
      <c r="AJ88" s="51"/>
      <c r="AK88" s="51"/>
      <c r="AL88" s="51"/>
      <c r="AM88" s="51" t="s">
        <v>172</v>
      </c>
      <c r="AN88" s="72"/>
      <c r="AR88" s="214"/>
      <c r="AS88" s="214"/>
      <c r="AT88" s="214"/>
      <c r="AU88" s="214"/>
      <c r="AV88" s="214"/>
      <c r="AW88" s="214"/>
      <c r="AX88" s="214"/>
      <c r="AY88" s="214"/>
      <c r="AZ88" s="214"/>
      <c r="BA88" s="214"/>
      <c r="BB88" s="214"/>
      <c r="BC88" s="214"/>
      <c r="BD88" s="214"/>
      <c r="BE88" s="214"/>
      <c r="BF88" s="214"/>
      <c r="BG88" s="214"/>
    </row>
    <row r="89" spans="3:59" ht="16.95" customHeight="1" x14ac:dyDescent="0.3">
      <c r="AR89" s="214"/>
      <c r="AS89" s="214"/>
      <c r="AT89" s="214"/>
      <c r="AU89" s="214"/>
      <c r="AV89" s="214"/>
      <c r="AW89" s="214"/>
      <c r="AX89" s="214"/>
      <c r="AY89" s="214"/>
      <c r="AZ89" s="214"/>
      <c r="BA89" s="214"/>
      <c r="BB89" s="214"/>
      <c r="BC89" s="214"/>
      <c r="BD89" s="214"/>
      <c r="BE89" s="214"/>
      <c r="BF89" s="214"/>
      <c r="BG89" s="214"/>
    </row>
    <row r="90" spans="3:59" ht="16.95" customHeight="1" thickBot="1" x14ac:dyDescent="0.35">
      <c r="AR90" s="214"/>
      <c r="AS90" s="214"/>
      <c r="AT90" s="214"/>
      <c r="AU90" s="214"/>
      <c r="AV90" s="214"/>
      <c r="AW90" s="214"/>
      <c r="AX90" s="214"/>
      <c r="AY90" s="214"/>
      <c r="AZ90" s="214"/>
      <c r="BA90" s="214"/>
      <c r="BB90" s="214"/>
      <c r="BC90" s="214"/>
      <c r="BD90" s="214"/>
      <c r="BE90" s="214"/>
      <c r="BF90" s="214"/>
      <c r="BG90" s="214"/>
    </row>
    <row r="91" spans="3:59" ht="16.95" customHeight="1" thickBot="1" x14ac:dyDescent="0.35">
      <c r="C91" s="73" t="s">
        <v>340</v>
      </c>
      <c r="D91" s="73" t="s">
        <v>341</v>
      </c>
      <c r="E91" s="224">
        <v>424.99900000000002</v>
      </c>
      <c r="F91" s="225"/>
      <c r="G91" s="73" t="s">
        <v>340</v>
      </c>
      <c r="H91" s="74" t="s">
        <v>341</v>
      </c>
      <c r="I91" s="224">
        <v>392</v>
      </c>
      <c r="J91" s="225"/>
      <c r="K91" s="73" t="s">
        <v>340</v>
      </c>
      <c r="L91" s="73" t="s">
        <v>341</v>
      </c>
      <c r="M91" s="224">
        <v>321</v>
      </c>
      <c r="N91" s="225"/>
      <c r="O91" s="73" t="s">
        <v>340</v>
      </c>
      <c r="P91" s="73" t="s">
        <v>341</v>
      </c>
      <c r="Q91" s="224">
        <v>411</v>
      </c>
      <c r="R91" s="225"/>
      <c r="S91" s="73" t="s">
        <v>340</v>
      </c>
      <c r="T91" s="73" t="s">
        <v>341</v>
      </c>
      <c r="U91" s="224">
        <v>380</v>
      </c>
      <c r="V91" s="225"/>
      <c r="W91" s="73" t="s">
        <v>340</v>
      </c>
      <c r="X91" s="73" t="s">
        <v>341</v>
      </c>
      <c r="Y91" s="224">
        <v>455.95</v>
      </c>
      <c r="Z91" s="225"/>
      <c r="AA91" s="73" t="s">
        <v>340</v>
      </c>
      <c r="AB91" s="73" t="s">
        <v>341</v>
      </c>
      <c r="AC91" s="224">
        <v>242.096</v>
      </c>
      <c r="AD91" s="225"/>
      <c r="AE91" s="73" t="s">
        <v>340</v>
      </c>
      <c r="AF91" s="73" t="s">
        <v>341</v>
      </c>
      <c r="AG91" s="224">
        <v>322.99900000000002</v>
      </c>
      <c r="AH91" s="225"/>
      <c r="AI91" s="73" t="s">
        <v>340</v>
      </c>
      <c r="AJ91" s="73" t="s">
        <v>341</v>
      </c>
      <c r="AK91" s="224">
        <v>389</v>
      </c>
      <c r="AL91" s="225"/>
      <c r="AM91" s="73" t="s">
        <v>340</v>
      </c>
      <c r="AN91" s="73" t="s">
        <v>341</v>
      </c>
      <c r="AO91" s="224">
        <v>391</v>
      </c>
      <c r="AP91" s="227"/>
      <c r="AR91" s="214"/>
      <c r="AS91" s="214"/>
      <c r="AT91" s="214"/>
      <c r="AU91" s="214"/>
      <c r="AV91" s="214"/>
      <c r="AW91" s="214"/>
      <c r="AX91" s="214"/>
      <c r="AY91" s="214"/>
      <c r="AZ91" s="214"/>
      <c r="BA91" s="214"/>
      <c r="BB91" s="214"/>
      <c r="BC91" s="214"/>
      <c r="BD91" s="214"/>
      <c r="BE91" s="214"/>
      <c r="BF91" s="214"/>
      <c r="BG91" s="214"/>
    </row>
    <row r="92" spans="3:59" ht="16.95" customHeight="1" thickBot="1" x14ac:dyDescent="0.35">
      <c r="C92" s="73" t="s">
        <v>345</v>
      </c>
      <c r="D92" s="73" t="s">
        <v>346</v>
      </c>
      <c r="G92" s="75" t="s">
        <v>345</v>
      </c>
      <c r="H92" s="65" t="s">
        <v>346</v>
      </c>
      <c r="K92" s="73" t="s">
        <v>345</v>
      </c>
      <c r="L92" s="73" t="s">
        <v>346</v>
      </c>
      <c r="O92" s="73" t="s">
        <v>345</v>
      </c>
      <c r="P92" s="73" t="s">
        <v>346</v>
      </c>
      <c r="S92" s="73" t="s">
        <v>345</v>
      </c>
      <c r="T92" s="73" t="s">
        <v>346</v>
      </c>
      <c r="W92" s="73" t="s">
        <v>345</v>
      </c>
      <c r="X92" s="73" t="s">
        <v>346</v>
      </c>
      <c r="AA92" s="73" t="s">
        <v>345</v>
      </c>
      <c r="AB92" s="73" t="s">
        <v>346</v>
      </c>
      <c r="AE92" s="73" t="s">
        <v>345</v>
      </c>
      <c r="AF92" s="73" t="s">
        <v>346</v>
      </c>
      <c r="AI92" s="73" t="s">
        <v>345</v>
      </c>
      <c r="AJ92" s="73" t="s">
        <v>346</v>
      </c>
      <c r="AM92" s="73" t="s">
        <v>345</v>
      </c>
      <c r="AN92" s="73" t="s">
        <v>346</v>
      </c>
      <c r="AR92" s="214"/>
      <c r="AS92" s="214"/>
      <c r="AT92" s="214"/>
      <c r="AU92" s="214"/>
      <c r="AV92" s="214"/>
      <c r="AW92" s="214"/>
      <c r="AX92" s="214"/>
      <c r="AY92" s="214"/>
      <c r="AZ92" s="214"/>
      <c r="BA92" s="214"/>
      <c r="BB92" s="214"/>
      <c r="BC92" s="214"/>
      <c r="BD92" s="214"/>
      <c r="BE92" s="214"/>
      <c r="BF92" s="214"/>
      <c r="BG92" s="214"/>
    </row>
    <row r="93" spans="3:59" ht="16.95" customHeight="1" x14ac:dyDescent="0.3">
      <c r="C93" s="51" t="s">
        <v>365</v>
      </c>
      <c r="D93" s="51"/>
      <c r="E93" s="51"/>
      <c r="F93" s="51"/>
      <c r="G93" s="51" t="s">
        <v>27</v>
      </c>
      <c r="H93" s="51"/>
      <c r="I93" s="51"/>
      <c r="J93" s="51"/>
      <c r="K93" s="51" t="s">
        <v>27</v>
      </c>
      <c r="L93" s="51"/>
      <c r="M93" s="51"/>
      <c r="N93" s="51"/>
      <c r="O93" s="51" t="s">
        <v>27</v>
      </c>
      <c r="P93" s="51"/>
      <c r="Q93" s="51"/>
      <c r="R93" s="51"/>
      <c r="S93" s="51" t="s">
        <v>26</v>
      </c>
      <c r="T93" s="51"/>
      <c r="U93" s="51"/>
      <c r="V93" s="51"/>
      <c r="W93" s="51" t="s">
        <v>38</v>
      </c>
      <c r="X93" s="51"/>
      <c r="Y93" s="51"/>
      <c r="Z93" s="51"/>
      <c r="AA93" s="51" t="s">
        <v>370</v>
      </c>
      <c r="AB93" s="51"/>
      <c r="AC93" s="51"/>
      <c r="AD93" s="51"/>
      <c r="AE93" s="51" t="s">
        <v>370</v>
      </c>
      <c r="AF93" s="51"/>
      <c r="AG93" s="51"/>
      <c r="AH93" s="51"/>
      <c r="AI93" s="51" t="s">
        <v>27</v>
      </c>
      <c r="AJ93" s="51"/>
      <c r="AK93" s="51"/>
      <c r="AL93" s="51"/>
      <c r="AM93" s="51" t="s">
        <v>27</v>
      </c>
      <c r="AR93" s="214"/>
      <c r="AS93" s="214"/>
      <c r="AT93" s="214"/>
      <c r="AU93" s="214"/>
      <c r="AV93" s="214"/>
      <c r="AW93" s="214"/>
      <c r="AX93" s="214"/>
      <c r="AY93" s="214"/>
      <c r="AZ93" s="214"/>
      <c r="BA93" s="214"/>
      <c r="BB93" s="214"/>
      <c r="BC93" s="214"/>
      <c r="BD93" s="214"/>
      <c r="BE93" s="214"/>
      <c r="BF93" s="214"/>
      <c r="BG93" s="214"/>
    </row>
    <row r="94" spans="3:59" ht="16.95" customHeight="1" x14ac:dyDescent="0.3">
      <c r="C94" s="72"/>
      <c r="D94" s="72"/>
      <c r="G94" s="72"/>
      <c r="H94" s="72"/>
      <c r="K94" s="72"/>
      <c r="L94" s="72"/>
      <c r="O94" s="72"/>
      <c r="P94" s="72"/>
      <c r="S94" s="72"/>
      <c r="T94" s="72"/>
      <c r="W94" s="72"/>
      <c r="X94" s="87" t="s">
        <v>371</v>
      </c>
      <c r="AA94" s="72"/>
      <c r="AB94" s="87"/>
      <c r="AC94" s="87" t="s">
        <v>372</v>
      </c>
      <c r="AE94" s="72"/>
      <c r="AF94" s="72"/>
      <c r="AI94" s="72"/>
      <c r="AJ94" s="72"/>
      <c r="AM94" s="72"/>
      <c r="AN94" s="72"/>
      <c r="AR94" s="215"/>
      <c r="AS94" s="215"/>
      <c r="AT94" s="215"/>
      <c r="AU94" s="215"/>
      <c r="AV94" s="215"/>
      <c r="AW94" s="215"/>
      <c r="AX94" s="215"/>
      <c r="AY94" s="215"/>
      <c r="AZ94" s="215"/>
      <c r="BA94" s="215"/>
      <c r="BB94" s="215"/>
      <c r="BC94" s="215"/>
      <c r="BD94" s="215"/>
      <c r="BE94" s="215"/>
      <c r="BF94" s="215"/>
      <c r="BG94" s="215"/>
    </row>
    <row r="95" spans="3:59" ht="16.95" customHeight="1" x14ac:dyDescent="0.3">
      <c r="D95" s="79"/>
      <c r="E95" s="79"/>
      <c r="F95" s="79"/>
      <c r="G95" s="79"/>
      <c r="H95" s="79"/>
      <c r="I95" s="79"/>
      <c r="J95" s="79"/>
      <c r="K95" s="79"/>
      <c r="L95" s="79"/>
      <c r="M95" s="79"/>
      <c r="N95" s="79"/>
      <c r="O95" s="79"/>
      <c r="P95" s="79"/>
      <c r="Q95" s="79"/>
      <c r="R95" s="79"/>
      <c r="S95" s="79"/>
      <c r="T95" s="79"/>
      <c r="U95" s="79"/>
      <c r="V95" s="79"/>
      <c r="AR95" s="226">
        <f>E99+I99+M99+Q99+U99+Y99+AC99+AG99+AK99+AO99</f>
        <v>3760.4880000000012</v>
      </c>
      <c r="AS95" s="226">
        <f>AR95</f>
        <v>3760.4880000000012</v>
      </c>
      <c r="AT95" s="213"/>
      <c r="AU95" s="213">
        <f>COUNTA(C96:AN96)</f>
        <v>10</v>
      </c>
      <c r="AV95" s="213">
        <v>2</v>
      </c>
      <c r="AW95" s="213">
        <f>AU95-AV95</f>
        <v>8</v>
      </c>
      <c r="AX95" s="213">
        <f t="shared" ref="AX95" si="10">AV95</f>
        <v>2</v>
      </c>
      <c r="AY95" s="213">
        <f>AU95</f>
        <v>10</v>
      </c>
      <c r="AZ95" s="213"/>
      <c r="BA95" s="213">
        <f>AY95-AZ95</f>
        <v>10</v>
      </c>
      <c r="BB95" s="213"/>
      <c r="BC95" s="213"/>
      <c r="BD95" s="213"/>
      <c r="BE95" s="213"/>
      <c r="BF95" s="213"/>
      <c r="BG95" s="213"/>
    </row>
    <row r="96" spans="3:59" ht="16.95" customHeight="1" x14ac:dyDescent="0.3">
      <c r="C96" s="51" t="s">
        <v>171</v>
      </c>
      <c r="D96" s="51"/>
      <c r="E96" s="51"/>
      <c r="F96" s="51"/>
      <c r="G96" s="51" t="s">
        <v>170</v>
      </c>
      <c r="H96" s="51"/>
      <c r="I96" s="51"/>
      <c r="J96" s="51"/>
      <c r="K96" s="51" t="s">
        <v>169</v>
      </c>
      <c r="L96" s="51"/>
      <c r="M96" s="51"/>
      <c r="N96" s="51"/>
      <c r="O96" s="51" t="s">
        <v>168</v>
      </c>
      <c r="P96" s="51"/>
      <c r="Q96" s="51"/>
      <c r="R96" s="51"/>
      <c r="S96" s="51" t="s">
        <v>167</v>
      </c>
      <c r="T96" s="51"/>
      <c r="U96" s="51"/>
      <c r="V96" s="51"/>
      <c r="W96" s="51" t="s">
        <v>166</v>
      </c>
      <c r="X96" s="51"/>
      <c r="Y96" s="51"/>
      <c r="Z96" s="51"/>
      <c r="AA96" s="51" t="s">
        <v>165</v>
      </c>
      <c r="AB96" s="51"/>
      <c r="AC96" s="51"/>
      <c r="AD96" s="51"/>
      <c r="AE96" s="51" t="s">
        <v>164</v>
      </c>
      <c r="AF96" s="51"/>
      <c r="AG96" s="51"/>
      <c r="AH96" s="51"/>
      <c r="AI96" s="51" t="s">
        <v>163</v>
      </c>
      <c r="AJ96" s="51"/>
      <c r="AK96" s="51"/>
      <c r="AL96" s="51"/>
      <c r="AM96" s="51" t="s">
        <v>162</v>
      </c>
      <c r="AN96" s="72"/>
      <c r="AR96" s="214"/>
      <c r="AS96" s="214"/>
      <c r="AT96" s="214"/>
      <c r="AU96" s="214"/>
      <c r="AV96" s="214"/>
      <c r="AW96" s="214"/>
      <c r="AX96" s="214"/>
      <c r="AY96" s="214"/>
      <c r="AZ96" s="214"/>
      <c r="BA96" s="214"/>
      <c r="BB96" s="214"/>
      <c r="BC96" s="214"/>
      <c r="BD96" s="214"/>
      <c r="BE96" s="214"/>
      <c r="BF96" s="214"/>
      <c r="BG96" s="214"/>
    </row>
    <row r="97" spans="3:59" ht="16.95" customHeight="1" x14ac:dyDescent="0.3">
      <c r="AR97" s="214"/>
      <c r="AS97" s="214"/>
      <c r="AT97" s="214"/>
      <c r="AU97" s="214"/>
      <c r="AV97" s="214"/>
      <c r="AW97" s="214"/>
      <c r="AX97" s="214"/>
      <c r="AY97" s="214"/>
      <c r="AZ97" s="214"/>
      <c r="BA97" s="214"/>
      <c r="BB97" s="214"/>
      <c r="BC97" s="214"/>
      <c r="BD97" s="214"/>
      <c r="BE97" s="214"/>
      <c r="BF97" s="214"/>
      <c r="BG97" s="214"/>
    </row>
    <row r="98" spans="3:59" ht="16.95" customHeight="1" thickBot="1" x14ac:dyDescent="0.35">
      <c r="AR98" s="214"/>
      <c r="AS98" s="214"/>
      <c r="AT98" s="214"/>
      <c r="AU98" s="214"/>
      <c r="AV98" s="214"/>
      <c r="AW98" s="214"/>
      <c r="AX98" s="214"/>
      <c r="AY98" s="214"/>
      <c r="AZ98" s="214"/>
      <c r="BA98" s="214"/>
      <c r="BB98" s="214"/>
      <c r="BC98" s="214"/>
      <c r="BD98" s="214"/>
      <c r="BE98" s="214"/>
      <c r="BF98" s="214"/>
      <c r="BG98" s="214"/>
    </row>
    <row r="99" spans="3:59" ht="16.95" customHeight="1" thickBot="1" x14ac:dyDescent="0.35">
      <c r="C99" s="73" t="s">
        <v>340</v>
      </c>
      <c r="D99" s="73" t="s">
        <v>341</v>
      </c>
      <c r="E99" s="224">
        <v>322</v>
      </c>
      <c r="F99" s="225"/>
      <c r="G99" s="73" t="s">
        <v>340</v>
      </c>
      <c r="H99" s="74" t="s">
        <v>341</v>
      </c>
      <c r="I99" s="224">
        <v>449</v>
      </c>
      <c r="J99" s="225"/>
      <c r="K99" s="63" t="s">
        <v>340</v>
      </c>
      <c r="L99" s="63" t="s">
        <v>341</v>
      </c>
      <c r="M99" s="224">
        <v>389</v>
      </c>
      <c r="N99" s="225"/>
      <c r="O99" s="63" t="s">
        <v>340</v>
      </c>
      <c r="P99" s="63" t="s">
        <v>341</v>
      </c>
      <c r="Q99" s="224">
        <v>412</v>
      </c>
      <c r="R99" s="225"/>
      <c r="S99" s="73" t="s">
        <v>340</v>
      </c>
      <c r="T99" s="73" t="s">
        <v>341</v>
      </c>
      <c r="U99" s="224">
        <v>402.26600000000002</v>
      </c>
      <c r="V99" s="225"/>
      <c r="W99" s="73" t="s">
        <v>340</v>
      </c>
      <c r="X99" s="73" t="s">
        <v>341</v>
      </c>
      <c r="Y99" s="224">
        <v>364.99900000000002</v>
      </c>
      <c r="Z99" s="225"/>
      <c r="AA99" s="73" t="s">
        <v>340</v>
      </c>
      <c r="AB99" s="73" t="s">
        <v>341</v>
      </c>
      <c r="AC99" s="224">
        <v>368.84500000000003</v>
      </c>
      <c r="AD99" s="225"/>
      <c r="AE99" s="73" t="s">
        <v>340</v>
      </c>
      <c r="AF99" s="73" t="s">
        <v>341</v>
      </c>
      <c r="AG99" s="224">
        <v>256.12799999999999</v>
      </c>
      <c r="AH99" s="225"/>
      <c r="AI99" s="73" t="s">
        <v>340</v>
      </c>
      <c r="AJ99" s="73" t="s">
        <v>341</v>
      </c>
      <c r="AK99" s="224">
        <v>393.99900000000002</v>
      </c>
      <c r="AL99" s="225"/>
      <c r="AM99" s="73" t="s">
        <v>340</v>
      </c>
      <c r="AN99" s="73" t="s">
        <v>341</v>
      </c>
      <c r="AO99" s="224">
        <v>402.25099999999998</v>
      </c>
      <c r="AP99" s="227"/>
      <c r="AR99" s="214"/>
      <c r="AS99" s="214"/>
      <c r="AT99" s="214"/>
      <c r="AU99" s="214"/>
      <c r="AV99" s="214"/>
      <c r="AW99" s="214"/>
      <c r="AX99" s="214"/>
      <c r="AY99" s="214"/>
      <c r="AZ99" s="214"/>
      <c r="BA99" s="214"/>
      <c r="BB99" s="214"/>
      <c r="BC99" s="214"/>
      <c r="BD99" s="214"/>
      <c r="BE99" s="214"/>
      <c r="BF99" s="214"/>
      <c r="BG99" s="214"/>
    </row>
    <row r="100" spans="3:59" ht="16.95" customHeight="1" thickBot="1" x14ac:dyDescent="0.35">
      <c r="C100" s="73" t="s">
        <v>345</v>
      </c>
      <c r="D100" s="73" t="s">
        <v>346</v>
      </c>
      <c r="G100" s="75" t="s">
        <v>345</v>
      </c>
      <c r="H100" s="65" t="s">
        <v>346</v>
      </c>
      <c r="K100" s="63" t="s">
        <v>345</v>
      </c>
      <c r="L100" s="63" t="s">
        <v>346</v>
      </c>
      <c r="O100" s="63" t="s">
        <v>345</v>
      </c>
      <c r="P100" s="63" t="s">
        <v>346</v>
      </c>
      <c r="S100" s="73" t="s">
        <v>345</v>
      </c>
      <c r="T100" s="73" t="s">
        <v>346</v>
      </c>
      <c r="W100" s="73" t="s">
        <v>345</v>
      </c>
      <c r="X100" s="73" t="s">
        <v>346</v>
      </c>
      <c r="AA100" s="73" t="s">
        <v>345</v>
      </c>
      <c r="AB100" s="73" t="s">
        <v>346</v>
      </c>
      <c r="AE100" s="73" t="s">
        <v>345</v>
      </c>
      <c r="AF100" s="73" t="s">
        <v>346</v>
      </c>
      <c r="AI100" s="73" t="s">
        <v>345</v>
      </c>
      <c r="AJ100" s="73" t="s">
        <v>346</v>
      </c>
      <c r="AM100" s="73" t="s">
        <v>345</v>
      </c>
      <c r="AN100" s="73" t="s">
        <v>346</v>
      </c>
      <c r="AR100" s="214"/>
      <c r="AS100" s="214"/>
      <c r="AT100" s="214"/>
      <c r="AU100" s="214"/>
      <c r="AV100" s="214"/>
      <c r="AW100" s="214"/>
      <c r="AX100" s="214"/>
      <c r="AY100" s="214"/>
      <c r="AZ100" s="214"/>
      <c r="BA100" s="214"/>
      <c r="BB100" s="214"/>
      <c r="BC100" s="214"/>
      <c r="BD100" s="214"/>
      <c r="BE100" s="214"/>
      <c r="BF100" s="214"/>
      <c r="BG100" s="214"/>
    </row>
    <row r="101" spans="3:59" ht="16.95" customHeight="1" x14ac:dyDescent="0.3">
      <c r="C101" s="51" t="s">
        <v>27</v>
      </c>
      <c r="D101" s="51"/>
      <c r="E101" s="51"/>
      <c r="F101" s="51"/>
      <c r="G101" s="51" t="s">
        <v>26</v>
      </c>
      <c r="H101" s="51"/>
      <c r="I101" s="51"/>
      <c r="J101" s="51"/>
      <c r="K101" s="51" t="s">
        <v>26</v>
      </c>
      <c r="L101" s="51"/>
      <c r="M101" s="51"/>
      <c r="N101" s="51"/>
      <c r="O101" s="51" t="s">
        <v>27</v>
      </c>
      <c r="P101" s="51"/>
      <c r="Q101" s="51"/>
      <c r="R101" s="51"/>
      <c r="S101" s="51" t="s">
        <v>26</v>
      </c>
      <c r="T101" s="51"/>
      <c r="U101" s="51"/>
      <c r="V101" s="51"/>
      <c r="W101" s="51" t="s">
        <v>107</v>
      </c>
      <c r="X101" s="51"/>
      <c r="Y101" s="51"/>
      <c r="Z101" s="51"/>
      <c r="AA101" s="51" t="s">
        <v>27</v>
      </c>
      <c r="AB101" s="51"/>
      <c r="AC101" s="51"/>
      <c r="AD101" s="51"/>
      <c r="AE101" s="51" t="s">
        <v>51</v>
      </c>
      <c r="AF101" s="51"/>
      <c r="AG101" s="51"/>
      <c r="AH101" s="51"/>
      <c r="AI101" s="51" t="s">
        <v>361</v>
      </c>
      <c r="AJ101" s="51"/>
      <c r="AK101" s="51"/>
      <c r="AL101" s="51"/>
      <c r="AM101" s="51" t="s">
        <v>27</v>
      </c>
      <c r="AR101" s="214"/>
      <c r="AS101" s="214"/>
      <c r="AT101" s="214"/>
      <c r="AU101" s="214"/>
      <c r="AV101" s="214"/>
      <c r="AW101" s="214"/>
      <c r="AX101" s="214"/>
      <c r="AY101" s="214"/>
      <c r="AZ101" s="214"/>
      <c r="BA101" s="214"/>
      <c r="BB101" s="214"/>
      <c r="BC101" s="214"/>
      <c r="BD101" s="214"/>
      <c r="BE101" s="214"/>
      <c r="BF101" s="214"/>
      <c r="BG101" s="214"/>
    </row>
    <row r="102" spans="3:59" ht="16.95" customHeight="1" x14ac:dyDescent="0.3">
      <c r="W102" s="87"/>
      <c r="X102" s="87" t="s">
        <v>373</v>
      </c>
      <c r="AE102" s="88" t="s">
        <v>374</v>
      </c>
      <c r="AG102" s="88"/>
      <c r="AR102" s="215"/>
      <c r="AS102" s="215"/>
      <c r="AT102" s="215"/>
      <c r="AU102" s="215"/>
      <c r="AV102" s="215"/>
      <c r="AW102" s="215"/>
      <c r="AX102" s="215"/>
      <c r="AY102" s="215"/>
      <c r="AZ102" s="215"/>
      <c r="BA102" s="215"/>
      <c r="BB102" s="215"/>
      <c r="BC102" s="215"/>
      <c r="BD102" s="215"/>
      <c r="BE102" s="215"/>
      <c r="BF102" s="215"/>
      <c r="BG102" s="215"/>
    </row>
    <row r="103" spans="3:59" ht="16.95" customHeight="1" x14ac:dyDescent="0.3">
      <c r="C103" s="79"/>
      <c r="D103" s="79"/>
      <c r="E103" s="79"/>
      <c r="F103" s="79"/>
      <c r="G103" s="79"/>
      <c r="H103" s="79"/>
      <c r="I103" s="79"/>
      <c r="J103" s="79"/>
      <c r="K103" s="79"/>
      <c r="L103" s="79"/>
      <c r="M103" s="79"/>
      <c r="N103" s="79"/>
      <c r="O103" s="79"/>
      <c r="P103" s="79"/>
      <c r="Q103" s="79"/>
      <c r="R103" s="79"/>
      <c r="S103" s="79"/>
      <c r="T103" s="79"/>
      <c r="U103" s="79"/>
      <c r="AR103" s="226">
        <f>E107+I107+M107+Q107+U107+Y107+AC107+AG107+AK107+AO107</f>
        <v>3841.2139999999999</v>
      </c>
      <c r="AS103" s="226">
        <f>AR103</f>
        <v>3841.2139999999999</v>
      </c>
      <c r="AT103" s="213"/>
      <c r="AU103" s="213">
        <f>COUNTA(C104:AN104)</f>
        <v>10</v>
      </c>
      <c r="AV103" s="213"/>
      <c r="AW103" s="213">
        <f>AU103-AV103</f>
        <v>10</v>
      </c>
      <c r="AX103" s="213">
        <f t="shared" ref="AX103" si="11">AV103</f>
        <v>0</v>
      </c>
      <c r="AY103" s="213">
        <f>AU103</f>
        <v>10</v>
      </c>
      <c r="AZ103" s="213"/>
      <c r="BA103" s="213">
        <f>AY103-AZ103</f>
        <v>10</v>
      </c>
      <c r="BB103" s="213"/>
      <c r="BC103" s="213"/>
      <c r="BD103" s="213"/>
      <c r="BE103" s="213"/>
      <c r="BF103" s="213"/>
      <c r="BG103" s="213"/>
    </row>
    <row r="104" spans="3:59" ht="16.95" customHeight="1" x14ac:dyDescent="0.3">
      <c r="C104" s="51" t="s">
        <v>161</v>
      </c>
      <c r="D104" s="51"/>
      <c r="E104" s="51"/>
      <c r="F104" s="51"/>
      <c r="G104" s="51" t="s">
        <v>160</v>
      </c>
      <c r="H104" s="51"/>
      <c r="I104" s="51"/>
      <c r="J104" s="51"/>
      <c r="K104" s="84" t="s">
        <v>159</v>
      </c>
      <c r="L104" s="84"/>
      <c r="M104" s="84"/>
      <c r="N104" s="84"/>
      <c r="O104" s="84" t="s">
        <v>158</v>
      </c>
      <c r="P104" s="84"/>
      <c r="Q104" s="84"/>
      <c r="R104" s="84"/>
      <c r="S104" s="84" t="s">
        <v>157</v>
      </c>
      <c r="T104" s="84"/>
      <c r="U104" s="84"/>
      <c r="V104" s="84"/>
      <c r="W104" s="84" t="s">
        <v>156</v>
      </c>
      <c r="X104" s="84"/>
      <c r="Y104" s="84"/>
      <c r="Z104" s="84"/>
      <c r="AA104" s="84" t="s">
        <v>155</v>
      </c>
      <c r="AB104" s="84"/>
      <c r="AC104" s="84"/>
      <c r="AD104" s="84"/>
      <c r="AE104" s="84" t="s">
        <v>154</v>
      </c>
      <c r="AF104" s="84"/>
      <c r="AG104" s="84"/>
      <c r="AH104" s="84"/>
      <c r="AI104" s="84" t="s">
        <v>153</v>
      </c>
      <c r="AJ104" s="84"/>
      <c r="AK104" s="84"/>
      <c r="AL104" s="84"/>
      <c r="AM104" s="84" t="s">
        <v>152</v>
      </c>
      <c r="AN104" s="72"/>
      <c r="AR104" s="214"/>
      <c r="AS104" s="214"/>
      <c r="AT104" s="214"/>
      <c r="AU104" s="214"/>
      <c r="AV104" s="214"/>
      <c r="AW104" s="214"/>
      <c r="AX104" s="214"/>
      <c r="AY104" s="214"/>
      <c r="AZ104" s="214"/>
      <c r="BA104" s="214"/>
      <c r="BB104" s="214"/>
      <c r="BC104" s="214"/>
      <c r="BD104" s="214"/>
      <c r="BE104" s="214"/>
      <c r="BF104" s="214"/>
      <c r="BG104" s="214"/>
    </row>
    <row r="105" spans="3:59" ht="16.95" customHeight="1" x14ac:dyDescent="0.3">
      <c r="AR105" s="214"/>
      <c r="AS105" s="214"/>
      <c r="AT105" s="214"/>
      <c r="AU105" s="214"/>
      <c r="AV105" s="214"/>
      <c r="AW105" s="214"/>
      <c r="AX105" s="214"/>
      <c r="AY105" s="214"/>
      <c r="AZ105" s="214"/>
      <c r="BA105" s="214"/>
      <c r="BB105" s="214"/>
      <c r="BC105" s="214"/>
      <c r="BD105" s="214"/>
      <c r="BE105" s="214"/>
      <c r="BF105" s="214"/>
      <c r="BG105" s="214"/>
    </row>
    <row r="106" spans="3:59" ht="16.95" customHeight="1" thickBot="1" x14ac:dyDescent="0.35">
      <c r="AR106" s="214"/>
      <c r="AS106" s="214"/>
      <c r="AT106" s="214"/>
      <c r="AU106" s="214"/>
      <c r="AV106" s="214"/>
      <c r="AW106" s="214"/>
      <c r="AX106" s="214"/>
      <c r="AY106" s="214"/>
      <c r="AZ106" s="214"/>
      <c r="BA106" s="214"/>
      <c r="BB106" s="214"/>
      <c r="BC106" s="214"/>
      <c r="BD106" s="214"/>
      <c r="BE106" s="214"/>
      <c r="BF106" s="214"/>
      <c r="BG106" s="214"/>
    </row>
    <row r="107" spans="3:59" ht="16.95" customHeight="1" thickBot="1" x14ac:dyDescent="0.35">
      <c r="C107" s="73" t="s">
        <v>340</v>
      </c>
      <c r="D107" s="73" t="s">
        <v>341</v>
      </c>
      <c r="E107" s="224">
        <v>253.999</v>
      </c>
      <c r="F107" s="225"/>
      <c r="G107" s="120" t="s">
        <v>340</v>
      </c>
      <c r="H107" s="121" t="s">
        <v>341</v>
      </c>
      <c r="I107" s="224">
        <v>394.21499999999997</v>
      </c>
      <c r="J107" s="225"/>
      <c r="K107" s="73" t="s">
        <v>340</v>
      </c>
      <c r="L107" s="73" t="s">
        <v>341</v>
      </c>
      <c r="M107" s="224">
        <v>398</v>
      </c>
      <c r="N107" s="225"/>
      <c r="O107" s="73" t="s">
        <v>340</v>
      </c>
      <c r="P107" s="73" t="s">
        <v>341</v>
      </c>
      <c r="Q107" s="224">
        <v>417</v>
      </c>
      <c r="R107" s="225"/>
      <c r="S107" s="73" t="s">
        <v>340</v>
      </c>
      <c r="T107" s="73" t="s">
        <v>341</v>
      </c>
      <c r="U107" s="224">
        <v>419</v>
      </c>
      <c r="V107" s="225"/>
      <c r="W107" s="73" t="s">
        <v>340</v>
      </c>
      <c r="X107" s="73" t="s">
        <v>341</v>
      </c>
      <c r="Y107" s="224">
        <v>422</v>
      </c>
      <c r="Z107" s="225"/>
      <c r="AA107" s="73" t="s">
        <v>340</v>
      </c>
      <c r="AB107" s="73" t="s">
        <v>341</v>
      </c>
      <c r="AC107" s="224">
        <v>395</v>
      </c>
      <c r="AD107" s="225"/>
      <c r="AE107" s="73" t="s">
        <v>340</v>
      </c>
      <c r="AF107" s="73" t="s">
        <v>341</v>
      </c>
      <c r="AG107" s="224">
        <v>359</v>
      </c>
      <c r="AH107" s="225"/>
      <c r="AI107" s="73" t="s">
        <v>340</v>
      </c>
      <c r="AJ107" s="73" t="s">
        <v>341</v>
      </c>
      <c r="AK107" s="224">
        <v>376</v>
      </c>
      <c r="AL107" s="225"/>
      <c r="AM107" s="73" t="s">
        <v>340</v>
      </c>
      <c r="AN107" s="73" t="s">
        <v>341</v>
      </c>
      <c r="AO107" s="224">
        <v>407</v>
      </c>
      <c r="AP107" s="227"/>
      <c r="AR107" s="214"/>
      <c r="AS107" s="214"/>
      <c r="AT107" s="214"/>
      <c r="AU107" s="214"/>
      <c r="AV107" s="214"/>
      <c r="AW107" s="214"/>
      <c r="AX107" s="214"/>
      <c r="AY107" s="214"/>
      <c r="AZ107" s="214"/>
      <c r="BA107" s="214"/>
      <c r="BB107" s="214"/>
      <c r="BC107" s="214"/>
      <c r="BD107" s="214"/>
      <c r="BE107" s="214"/>
      <c r="BF107" s="214"/>
      <c r="BG107" s="214"/>
    </row>
    <row r="108" spans="3:59" ht="16.95" customHeight="1" thickBot="1" x14ac:dyDescent="0.35">
      <c r="C108" s="73" t="s">
        <v>345</v>
      </c>
      <c r="D108" s="73" t="s">
        <v>346</v>
      </c>
      <c r="G108" s="122" t="s">
        <v>345</v>
      </c>
      <c r="H108" s="123" t="s">
        <v>346</v>
      </c>
      <c r="K108" s="73" t="s">
        <v>345</v>
      </c>
      <c r="L108" s="73" t="s">
        <v>346</v>
      </c>
      <c r="O108" s="73" t="s">
        <v>345</v>
      </c>
      <c r="P108" s="73" t="s">
        <v>346</v>
      </c>
      <c r="S108" s="73" t="s">
        <v>345</v>
      </c>
      <c r="T108" s="73" t="s">
        <v>346</v>
      </c>
      <c r="W108" s="73" t="s">
        <v>345</v>
      </c>
      <c r="X108" s="73" t="s">
        <v>346</v>
      </c>
      <c r="AA108" s="73" t="s">
        <v>345</v>
      </c>
      <c r="AB108" s="73" t="s">
        <v>346</v>
      </c>
      <c r="AE108" s="73" t="s">
        <v>345</v>
      </c>
      <c r="AF108" s="73" t="s">
        <v>346</v>
      </c>
      <c r="AI108" s="73" t="s">
        <v>345</v>
      </c>
      <c r="AJ108" s="73" t="s">
        <v>346</v>
      </c>
      <c r="AM108" s="73" t="s">
        <v>345</v>
      </c>
      <c r="AN108" s="73" t="s">
        <v>346</v>
      </c>
      <c r="AR108" s="214"/>
      <c r="AS108" s="214"/>
      <c r="AT108" s="214"/>
      <c r="AU108" s="214"/>
      <c r="AV108" s="214"/>
      <c r="AW108" s="214"/>
      <c r="AX108" s="214"/>
      <c r="AY108" s="214"/>
      <c r="AZ108" s="214"/>
      <c r="BA108" s="214"/>
      <c r="BB108" s="214"/>
      <c r="BC108" s="214"/>
      <c r="BD108" s="214"/>
      <c r="BE108" s="214"/>
      <c r="BF108" s="214"/>
      <c r="BG108" s="214"/>
    </row>
    <row r="109" spans="3:59" ht="16.95" customHeight="1" x14ac:dyDescent="0.3">
      <c r="C109" s="51" t="s">
        <v>107</v>
      </c>
      <c r="D109" s="51"/>
      <c r="E109" s="51"/>
      <c r="F109" s="51"/>
      <c r="G109" s="51" t="s">
        <v>28</v>
      </c>
      <c r="H109" s="51"/>
      <c r="I109" s="51"/>
      <c r="J109" s="51"/>
      <c r="K109" s="84" t="s">
        <v>151</v>
      </c>
      <c r="L109" s="84"/>
      <c r="M109" s="84"/>
      <c r="N109" s="84"/>
      <c r="O109" s="84" t="s">
        <v>27</v>
      </c>
      <c r="P109" s="84"/>
      <c r="Q109" s="84"/>
      <c r="R109" s="84"/>
      <c r="S109" s="84" t="s">
        <v>26</v>
      </c>
      <c r="T109" s="84"/>
      <c r="U109" s="84"/>
      <c r="V109" s="84"/>
      <c r="W109" s="84" t="s">
        <v>26</v>
      </c>
      <c r="X109" s="84"/>
      <c r="Y109" s="84"/>
      <c r="Z109" s="84"/>
      <c r="AA109" s="84" t="s">
        <v>26</v>
      </c>
      <c r="AB109" s="84"/>
      <c r="AC109" s="84"/>
      <c r="AD109" s="84"/>
      <c r="AE109" s="84" t="s">
        <v>27</v>
      </c>
      <c r="AF109" s="84"/>
      <c r="AG109" s="84"/>
      <c r="AH109" s="84"/>
      <c r="AI109" s="84" t="s">
        <v>368</v>
      </c>
      <c r="AJ109" s="84"/>
      <c r="AK109" s="84"/>
      <c r="AL109" s="84"/>
      <c r="AM109" s="84" t="s">
        <v>27</v>
      </c>
      <c r="AR109" s="214"/>
      <c r="AS109" s="214"/>
      <c r="AT109" s="214"/>
      <c r="AU109" s="214"/>
      <c r="AV109" s="214"/>
      <c r="AW109" s="214"/>
      <c r="AX109" s="214"/>
      <c r="AY109" s="214"/>
      <c r="AZ109" s="214"/>
      <c r="BA109" s="214"/>
      <c r="BB109" s="214"/>
      <c r="BC109" s="214"/>
      <c r="BD109" s="214"/>
      <c r="BE109" s="214"/>
      <c r="BF109" s="214"/>
      <c r="BG109" s="214"/>
    </row>
    <row r="110" spans="3:59" ht="16.95" customHeight="1" x14ac:dyDescent="0.3">
      <c r="C110" s="79"/>
      <c r="D110" s="79"/>
      <c r="E110" s="79"/>
      <c r="F110" s="86"/>
      <c r="G110" s="89" t="s">
        <v>375</v>
      </c>
      <c r="H110" s="86"/>
      <c r="I110" s="86"/>
      <c r="J110" s="86"/>
      <c r="K110" s="86"/>
      <c r="L110" s="86"/>
      <c r="M110" s="86"/>
      <c r="N110" s="86"/>
      <c r="O110" s="86"/>
      <c r="P110" s="86"/>
      <c r="Q110" s="86"/>
      <c r="R110" s="86"/>
      <c r="S110" s="86"/>
      <c r="T110" s="86"/>
      <c r="U110" s="86"/>
      <c r="W110" s="72"/>
      <c r="X110" s="72"/>
      <c r="AA110" s="72"/>
      <c r="AB110" s="72"/>
      <c r="AE110" s="72"/>
      <c r="AF110" s="72"/>
      <c r="AI110" s="72"/>
      <c r="AJ110" s="72"/>
      <c r="AM110" s="72"/>
      <c r="AN110" s="72"/>
      <c r="AR110" s="215"/>
      <c r="AS110" s="215"/>
      <c r="AT110" s="215"/>
      <c r="AU110" s="215"/>
      <c r="AV110" s="215"/>
      <c r="AW110" s="215"/>
      <c r="AX110" s="215"/>
      <c r="AY110" s="215"/>
      <c r="AZ110" s="215"/>
      <c r="BA110" s="215"/>
      <c r="BB110" s="215"/>
      <c r="BC110" s="215"/>
      <c r="BD110" s="215"/>
      <c r="BE110" s="215"/>
      <c r="BF110" s="215"/>
      <c r="BG110" s="215"/>
    </row>
    <row r="111" spans="3:59" ht="16.95" customHeight="1" x14ac:dyDescent="0.3">
      <c r="AR111" s="226">
        <f>E115+I115+M115+Q115+U115+Y115+AC115+AG115+AK115+AO115</f>
        <v>3823.0569999999998</v>
      </c>
      <c r="AS111" s="226">
        <f>AR111</f>
        <v>3823.0569999999998</v>
      </c>
      <c r="AT111" s="213"/>
      <c r="AU111" s="213">
        <f>COUNTA(C112:AN112)</f>
        <v>10</v>
      </c>
      <c r="AV111" s="213"/>
      <c r="AW111" s="213">
        <f>AU111-AV111</f>
        <v>10</v>
      </c>
      <c r="AX111" s="213">
        <f t="shared" ref="AX111" si="12">AV111</f>
        <v>0</v>
      </c>
      <c r="AY111" s="213">
        <f>AU111</f>
        <v>10</v>
      </c>
      <c r="AZ111" s="213"/>
      <c r="BA111" s="213">
        <f>AY111-AZ111</f>
        <v>10</v>
      </c>
      <c r="BB111" s="213"/>
      <c r="BC111" s="213"/>
      <c r="BD111" s="213"/>
      <c r="BE111" s="213"/>
      <c r="BF111" s="213"/>
      <c r="BG111" s="213"/>
    </row>
    <row r="112" spans="3:59" ht="16.95" customHeight="1" x14ac:dyDescent="0.3">
      <c r="C112" s="84" t="s">
        <v>150</v>
      </c>
      <c r="D112" s="84"/>
      <c r="E112" s="84"/>
      <c r="F112" s="84"/>
      <c r="G112" s="84" t="s">
        <v>149</v>
      </c>
      <c r="H112" s="84"/>
      <c r="I112" s="84"/>
      <c r="J112" s="84"/>
      <c r="K112" s="84" t="s">
        <v>148</v>
      </c>
      <c r="L112" s="84"/>
      <c r="M112" s="84"/>
      <c r="N112" s="84"/>
      <c r="O112" s="84" t="s">
        <v>147</v>
      </c>
      <c r="P112" s="84"/>
      <c r="Q112" s="84"/>
      <c r="R112" s="84"/>
      <c r="S112" s="84" t="s">
        <v>146</v>
      </c>
      <c r="T112" s="84"/>
      <c r="U112" s="84"/>
      <c r="V112" s="84"/>
      <c r="W112" s="84" t="s">
        <v>145</v>
      </c>
      <c r="X112" s="84"/>
      <c r="Y112" s="84"/>
      <c r="Z112" s="84"/>
      <c r="AA112" s="84" t="s">
        <v>144</v>
      </c>
      <c r="AB112" s="84"/>
      <c r="AC112" s="84"/>
      <c r="AD112" s="84"/>
      <c r="AE112" s="84" t="s">
        <v>143</v>
      </c>
      <c r="AF112" s="84"/>
      <c r="AG112" s="84"/>
      <c r="AH112" s="84"/>
      <c r="AI112" s="84" t="s">
        <v>142</v>
      </c>
      <c r="AJ112" s="84"/>
      <c r="AK112" s="84"/>
      <c r="AL112" s="84"/>
      <c r="AM112" s="84" t="s">
        <v>141</v>
      </c>
      <c r="AN112" s="72"/>
      <c r="AR112" s="214"/>
      <c r="AS112" s="214"/>
      <c r="AT112" s="214"/>
      <c r="AU112" s="214"/>
      <c r="AV112" s="214"/>
      <c r="AW112" s="214"/>
      <c r="AX112" s="214"/>
      <c r="AY112" s="214"/>
      <c r="AZ112" s="214"/>
      <c r="BA112" s="214"/>
      <c r="BB112" s="214"/>
      <c r="BC112" s="214"/>
      <c r="BD112" s="214"/>
      <c r="BE112" s="214"/>
      <c r="BF112" s="214"/>
      <c r="BG112" s="214"/>
    </row>
    <row r="113" spans="3:59" ht="16.95" customHeight="1" x14ac:dyDescent="0.3">
      <c r="AR113" s="214"/>
      <c r="AS113" s="214"/>
      <c r="AT113" s="214"/>
      <c r="AU113" s="214"/>
      <c r="AV113" s="214"/>
      <c r="AW113" s="214"/>
      <c r="AX113" s="214"/>
      <c r="AY113" s="214"/>
      <c r="AZ113" s="214"/>
      <c r="BA113" s="214"/>
      <c r="BB113" s="214"/>
      <c r="BC113" s="214"/>
      <c r="BD113" s="214"/>
      <c r="BE113" s="214"/>
      <c r="BF113" s="214"/>
      <c r="BG113" s="214"/>
    </row>
    <row r="114" spans="3:59" ht="16.95" customHeight="1" thickBot="1" x14ac:dyDescent="0.35">
      <c r="AR114" s="214"/>
      <c r="AS114" s="214"/>
      <c r="AT114" s="214"/>
      <c r="AU114" s="214"/>
      <c r="AV114" s="214"/>
      <c r="AW114" s="214"/>
      <c r="AX114" s="214"/>
      <c r="AY114" s="214"/>
      <c r="AZ114" s="214"/>
      <c r="BA114" s="214"/>
      <c r="BB114" s="214"/>
      <c r="BC114" s="214"/>
      <c r="BD114" s="214"/>
      <c r="BE114" s="214"/>
      <c r="BF114" s="214"/>
      <c r="BG114" s="214"/>
    </row>
    <row r="115" spans="3:59" ht="16.95" customHeight="1" thickBot="1" x14ac:dyDescent="0.35">
      <c r="C115" s="73" t="s">
        <v>340</v>
      </c>
      <c r="D115" s="73" t="s">
        <v>341</v>
      </c>
      <c r="E115" s="224">
        <v>428</v>
      </c>
      <c r="F115" s="225"/>
      <c r="G115" s="73" t="s">
        <v>340</v>
      </c>
      <c r="H115" s="74" t="s">
        <v>341</v>
      </c>
      <c r="I115" s="224">
        <v>327.05700000000002</v>
      </c>
      <c r="J115" s="225"/>
      <c r="K115" s="73" t="s">
        <v>340</v>
      </c>
      <c r="L115" s="73" t="s">
        <v>341</v>
      </c>
      <c r="M115" s="224">
        <v>408</v>
      </c>
      <c r="N115" s="225"/>
      <c r="O115" s="73" t="s">
        <v>340</v>
      </c>
      <c r="P115" s="73" t="s">
        <v>341</v>
      </c>
      <c r="Q115" s="224">
        <v>413</v>
      </c>
      <c r="R115" s="225"/>
      <c r="S115" s="73" t="s">
        <v>340</v>
      </c>
      <c r="T115" s="73" t="s">
        <v>341</v>
      </c>
      <c r="U115" s="224">
        <v>327</v>
      </c>
      <c r="V115" s="225"/>
      <c r="W115" s="73" t="s">
        <v>340</v>
      </c>
      <c r="X115" s="73" t="s">
        <v>341</v>
      </c>
      <c r="Y115" s="224">
        <v>306</v>
      </c>
      <c r="Z115" s="225"/>
      <c r="AA115" s="66" t="s">
        <v>340</v>
      </c>
      <c r="AB115" s="66" t="s">
        <v>341</v>
      </c>
      <c r="AC115" s="224">
        <v>414</v>
      </c>
      <c r="AD115" s="225"/>
      <c r="AE115" s="73" t="s">
        <v>340</v>
      </c>
      <c r="AF115" s="73" t="s">
        <v>341</v>
      </c>
      <c r="AG115" s="224">
        <v>419</v>
      </c>
      <c r="AH115" s="225"/>
      <c r="AI115" s="73" t="s">
        <v>340</v>
      </c>
      <c r="AJ115" s="73" t="s">
        <v>341</v>
      </c>
      <c r="AK115" s="224">
        <v>398</v>
      </c>
      <c r="AL115" s="225"/>
      <c r="AM115" s="73" t="s">
        <v>340</v>
      </c>
      <c r="AN115" s="73" t="s">
        <v>341</v>
      </c>
      <c r="AO115" s="224">
        <v>383</v>
      </c>
      <c r="AP115" s="227"/>
      <c r="AR115" s="214"/>
      <c r="AS115" s="214"/>
      <c r="AT115" s="214"/>
      <c r="AU115" s="214"/>
      <c r="AV115" s="214"/>
      <c r="AW115" s="214"/>
      <c r="AX115" s="214"/>
      <c r="AY115" s="214"/>
      <c r="AZ115" s="214"/>
      <c r="BA115" s="214"/>
      <c r="BB115" s="214"/>
      <c r="BC115" s="214"/>
      <c r="BD115" s="214"/>
      <c r="BE115" s="214"/>
      <c r="BF115" s="214"/>
      <c r="BG115" s="214"/>
    </row>
    <row r="116" spans="3:59" ht="16.95" customHeight="1" thickBot="1" x14ac:dyDescent="0.35">
      <c r="C116" s="73" t="s">
        <v>345</v>
      </c>
      <c r="D116" s="73" t="s">
        <v>346</v>
      </c>
      <c r="G116" s="75" t="s">
        <v>345</v>
      </c>
      <c r="H116" s="65" t="s">
        <v>346</v>
      </c>
      <c r="K116" s="73" t="s">
        <v>345</v>
      </c>
      <c r="L116" s="73" t="s">
        <v>346</v>
      </c>
      <c r="O116" s="73" t="s">
        <v>345</v>
      </c>
      <c r="P116" s="73" t="s">
        <v>346</v>
      </c>
      <c r="S116" s="73" t="s">
        <v>345</v>
      </c>
      <c r="T116" s="73" t="s">
        <v>346</v>
      </c>
      <c r="W116" s="73" t="s">
        <v>345</v>
      </c>
      <c r="X116" s="73" t="s">
        <v>346</v>
      </c>
      <c r="AA116" s="66" t="s">
        <v>345</v>
      </c>
      <c r="AB116" s="66" t="s">
        <v>346</v>
      </c>
      <c r="AE116" s="73" t="s">
        <v>345</v>
      </c>
      <c r="AF116" s="73" t="s">
        <v>346</v>
      </c>
      <c r="AI116" s="73" t="s">
        <v>345</v>
      </c>
      <c r="AJ116" s="73" t="s">
        <v>346</v>
      </c>
      <c r="AM116" s="73" t="s">
        <v>345</v>
      </c>
      <c r="AN116" s="73" t="s">
        <v>346</v>
      </c>
      <c r="AR116" s="214"/>
      <c r="AS116" s="214"/>
      <c r="AT116" s="214"/>
      <c r="AU116" s="214"/>
      <c r="AV116" s="214"/>
      <c r="AW116" s="214"/>
      <c r="AX116" s="214"/>
      <c r="AY116" s="214"/>
      <c r="AZ116" s="214"/>
      <c r="BA116" s="214"/>
      <c r="BB116" s="214"/>
      <c r="BC116" s="214"/>
      <c r="BD116" s="214"/>
      <c r="BE116" s="214"/>
      <c r="BF116" s="214"/>
      <c r="BG116" s="214"/>
    </row>
    <row r="117" spans="3:59" ht="16.95" customHeight="1" x14ac:dyDescent="0.3">
      <c r="C117" s="84" t="s">
        <v>26</v>
      </c>
      <c r="D117" s="84"/>
      <c r="E117" s="84"/>
      <c r="F117" s="84"/>
      <c r="G117" s="84" t="s">
        <v>26</v>
      </c>
      <c r="H117" s="84"/>
      <c r="I117" s="84"/>
      <c r="J117" s="84"/>
      <c r="K117" s="84" t="s">
        <v>140</v>
      </c>
      <c r="L117" s="84"/>
      <c r="M117" s="84"/>
      <c r="N117" s="84"/>
      <c r="O117" s="84" t="s">
        <v>26</v>
      </c>
      <c r="P117" s="84"/>
      <c r="Q117" s="84"/>
      <c r="R117" s="84"/>
      <c r="S117" s="84" t="s">
        <v>27</v>
      </c>
      <c r="T117" s="84"/>
      <c r="U117" s="84"/>
      <c r="V117" s="84"/>
      <c r="W117" s="84" t="s">
        <v>27</v>
      </c>
      <c r="X117" s="84"/>
      <c r="Y117" s="84"/>
      <c r="Z117" s="84"/>
      <c r="AA117" s="84" t="s">
        <v>27</v>
      </c>
      <c r="AB117" s="84"/>
      <c r="AC117" s="84"/>
      <c r="AD117" s="84"/>
      <c r="AE117" s="84" t="s">
        <v>28</v>
      </c>
      <c r="AF117" s="84"/>
      <c r="AG117" s="84"/>
      <c r="AH117" s="84"/>
      <c r="AI117" s="84" t="s">
        <v>27</v>
      </c>
      <c r="AJ117" s="84"/>
      <c r="AK117" s="84"/>
      <c r="AL117" s="84"/>
      <c r="AM117" s="84" t="s">
        <v>27</v>
      </c>
      <c r="AR117" s="214"/>
      <c r="AS117" s="214"/>
      <c r="AT117" s="214"/>
      <c r="AU117" s="214"/>
      <c r="AV117" s="214"/>
      <c r="AW117" s="214"/>
      <c r="AX117" s="214"/>
      <c r="AY117" s="214"/>
      <c r="AZ117" s="214"/>
      <c r="BA117" s="214"/>
      <c r="BB117" s="214"/>
      <c r="BC117" s="214"/>
      <c r="BD117" s="214"/>
      <c r="BE117" s="214"/>
      <c r="BF117" s="214"/>
      <c r="BG117" s="214"/>
    </row>
    <row r="118" spans="3:59" ht="16.95" customHeight="1" x14ac:dyDescent="0.3">
      <c r="C118" s="72"/>
      <c r="D118" s="72"/>
      <c r="G118" s="72"/>
      <c r="H118" s="72"/>
      <c r="K118" s="72"/>
      <c r="L118" s="72"/>
      <c r="O118" s="72"/>
      <c r="P118" s="72"/>
      <c r="S118" s="72"/>
      <c r="T118" s="72"/>
      <c r="W118" s="72"/>
      <c r="X118" s="72"/>
      <c r="AA118" s="72"/>
      <c r="AB118" s="72"/>
      <c r="AE118" s="72"/>
      <c r="AF118" s="72"/>
      <c r="AI118" s="72"/>
      <c r="AJ118" s="72"/>
      <c r="AM118" s="72"/>
      <c r="AN118" s="72"/>
      <c r="AR118" s="215"/>
      <c r="AS118" s="215"/>
      <c r="AT118" s="215"/>
      <c r="AU118" s="215"/>
      <c r="AV118" s="215"/>
      <c r="AW118" s="215"/>
      <c r="AX118" s="215"/>
      <c r="AY118" s="215"/>
      <c r="AZ118" s="215"/>
      <c r="BA118" s="215"/>
      <c r="BB118" s="215"/>
      <c r="BC118" s="215"/>
      <c r="BD118" s="215"/>
      <c r="BE118" s="215"/>
      <c r="BF118" s="215"/>
      <c r="BG118" s="215"/>
    </row>
    <row r="119" spans="3:59" ht="16.95" customHeight="1" x14ac:dyDescent="0.3">
      <c r="C119" s="86"/>
      <c r="D119" s="86"/>
      <c r="E119" s="86"/>
      <c r="F119" s="86"/>
      <c r="G119" s="86"/>
      <c r="H119" s="86"/>
      <c r="I119" s="86"/>
      <c r="J119" s="86"/>
      <c r="K119" s="86"/>
      <c r="L119" s="86"/>
      <c r="M119" s="86"/>
      <c r="N119" s="86"/>
      <c r="O119" s="86"/>
      <c r="P119" s="86"/>
      <c r="Q119" s="86"/>
      <c r="R119" s="86"/>
      <c r="S119" s="86"/>
      <c r="T119" s="86"/>
      <c r="U119" s="86"/>
      <c r="AR119" s="226">
        <f>E123+I123+M123+Q123+U123+Y123+AC123+AG123+AK123+AO123</f>
        <v>4062.16</v>
      </c>
      <c r="AS119" s="226">
        <f>AR119</f>
        <v>4062.16</v>
      </c>
      <c r="AT119" s="213"/>
      <c r="AU119" s="213">
        <f>COUNTA(C120:AN120)</f>
        <v>10</v>
      </c>
      <c r="AV119" s="213"/>
      <c r="AW119" s="213">
        <f>AU119-AV119</f>
        <v>10</v>
      </c>
      <c r="AX119" s="213">
        <f t="shared" ref="AX119" si="13">AV119</f>
        <v>0</v>
      </c>
      <c r="AY119" s="213">
        <f>AU119</f>
        <v>10</v>
      </c>
      <c r="AZ119" s="213"/>
      <c r="BA119" s="213">
        <f>AY119-AZ119</f>
        <v>10</v>
      </c>
      <c r="BB119" s="213"/>
      <c r="BC119" s="213"/>
      <c r="BD119" s="213"/>
      <c r="BE119" s="213"/>
      <c r="BF119" s="213"/>
      <c r="BG119" s="213"/>
    </row>
    <row r="120" spans="3:59" ht="16.95" customHeight="1" x14ac:dyDescent="0.3">
      <c r="C120" s="84" t="s">
        <v>139</v>
      </c>
      <c r="D120" s="84"/>
      <c r="E120" s="84"/>
      <c r="F120" s="84"/>
      <c r="G120" s="84" t="s">
        <v>138</v>
      </c>
      <c r="H120" s="84"/>
      <c r="I120" s="84"/>
      <c r="J120" s="84"/>
      <c r="K120" s="84" t="s">
        <v>137</v>
      </c>
      <c r="L120" s="84"/>
      <c r="M120" s="84"/>
      <c r="N120" s="84"/>
      <c r="O120" s="84" t="s">
        <v>136</v>
      </c>
      <c r="P120" s="84"/>
      <c r="Q120" s="84"/>
      <c r="R120" s="84"/>
      <c r="S120" s="84" t="s">
        <v>135</v>
      </c>
      <c r="T120" s="84"/>
      <c r="U120" s="84"/>
      <c r="V120" s="84"/>
      <c r="W120" s="84" t="s">
        <v>134</v>
      </c>
      <c r="X120" s="84"/>
      <c r="Y120" s="84"/>
      <c r="Z120" s="84"/>
      <c r="AA120" s="84" t="s">
        <v>133</v>
      </c>
      <c r="AB120" s="84"/>
      <c r="AC120" s="84"/>
      <c r="AD120" s="84"/>
      <c r="AE120" s="84" t="s">
        <v>132</v>
      </c>
      <c r="AF120" s="84"/>
      <c r="AG120" s="84"/>
      <c r="AH120" s="84"/>
      <c r="AI120" s="84" t="s">
        <v>131</v>
      </c>
      <c r="AJ120" s="84"/>
      <c r="AK120" s="84"/>
      <c r="AL120" s="84"/>
      <c r="AM120" s="84" t="s">
        <v>130</v>
      </c>
      <c r="AN120" s="72"/>
      <c r="AR120" s="214"/>
      <c r="AS120" s="214"/>
      <c r="AT120" s="214"/>
      <c r="AU120" s="214"/>
      <c r="AV120" s="214"/>
      <c r="AW120" s="214"/>
      <c r="AX120" s="214"/>
      <c r="AY120" s="214"/>
      <c r="AZ120" s="214"/>
      <c r="BA120" s="214"/>
      <c r="BB120" s="214"/>
      <c r="BC120" s="214"/>
      <c r="BD120" s="214"/>
      <c r="BE120" s="214"/>
      <c r="BF120" s="214"/>
      <c r="BG120" s="214"/>
    </row>
    <row r="121" spans="3:59" ht="16.95" customHeight="1" x14ac:dyDescent="0.3">
      <c r="AR121" s="214"/>
      <c r="AS121" s="214"/>
      <c r="AT121" s="214"/>
      <c r="AU121" s="214"/>
      <c r="AV121" s="214"/>
      <c r="AW121" s="214"/>
      <c r="AX121" s="214"/>
      <c r="AY121" s="214"/>
      <c r="AZ121" s="214"/>
      <c r="BA121" s="214"/>
      <c r="BB121" s="214"/>
      <c r="BC121" s="214"/>
      <c r="BD121" s="214"/>
      <c r="BE121" s="214"/>
      <c r="BF121" s="214"/>
      <c r="BG121" s="214"/>
    </row>
    <row r="122" spans="3:59" ht="16.95" customHeight="1" thickBot="1" x14ac:dyDescent="0.35">
      <c r="AR122" s="214"/>
      <c r="AS122" s="214"/>
      <c r="AT122" s="214"/>
      <c r="AU122" s="214"/>
      <c r="AV122" s="214"/>
      <c r="AW122" s="214"/>
      <c r="AX122" s="214"/>
      <c r="AY122" s="214"/>
      <c r="AZ122" s="214"/>
      <c r="BA122" s="214"/>
      <c r="BB122" s="214"/>
      <c r="BC122" s="214"/>
      <c r="BD122" s="214"/>
      <c r="BE122" s="214"/>
      <c r="BF122" s="214"/>
      <c r="BG122" s="214"/>
    </row>
    <row r="123" spans="3:59" ht="16.95" customHeight="1" thickBot="1" x14ac:dyDescent="0.35">
      <c r="C123" s="73" t="s">
        <v>340</v>
      </c>
      <c r="D123" s="73" t="s">
        <v>341</v>
      </c>
      <c r="E123" s="224">
        <v>432</v>
      </c>
      <c r="F123" s="225"/>
      <c r="G123" s="73" t="s">
        <v>340</v>
      </c>
      <c r="H123" s="74" t="s">
        <v>341</v>
      </c>
      <c r="I123" s="224">
        <v>394</v>
      </c>
      <c r="J123" s="225"/>
      <c r="K123" s="73" t="s">
        <v>340</v>
      </c>
      <c r="L123" s="73" t="s">
        <v>341</v>
      </c>
      <c r="M123" s="224">
        <v>433</v>
      </c>
      <c r="N123" s="225"/>
      <c r="O123" s="73" t="s">
        <v>340</v>
      </c>
      <c r="P123" s="73" t="s">
        <v>341</v>
      </c>
      <c r="Q123" s="224">
        <v>393.54399999999998</v>
      </c>
      <c r="R123" s="225"/>
      <c r="S123" s="73" t="s">
        <v>340</v>
      </c>
      <c r="T123" s="73" t="s">
        <v>341</v>
      </c>
      <c r="U123" s="224">
        <v>404.99900000000002</v>
      </c>
      <c r="V123" s="225"/>
      <c r="W123" s="73" t="s">
        <v>340</v>
      </c>
      <c r="X123" s="73" t="s">
        <v>341</v>
      </c>
      <c r="Y123" s="224">
        <v>401</v>
      </c>
      <c r="Z123" s="225"/>
      <c r="AA123" s="73" t="s">
        <v>340</v>
      </c>
      <c r="AB123" s="73" t="s">
        <v>341</v>
      </c>
      <c r="AC123" s="224">
        <v>334</v>
      </c>
      <c r="AD123" s="225"/>
      <c r="AE123" s="73" t="s">
        <v>340</v>
      </c>
      <c r="AF123" s="73" t="s">
        <v>341</v>
      </c>
      <c r="AG123" s="224">
        <v>452.61700000000002</v>
      </c>
      <c r="AH123" s="225"/>
      <c r="AI123" s="73" t="s">
        <v>340</v>
      </c>
      <c r="AJ123" s="73" t="s">
        <v>341</v>
      </c>
      <c r="AK123" s="224">
        <v>425</v>
      </c>
      <c r="AL123" s="225"/>
      <c r="AM123" s="73" t="s">
        <v>340</v>
      </c>
      <c r="AN123" s="73" t="s">
        <v>341</v>
      </c>
      <c r="AO123" s="224">
        <v>392</v>
      </c>
      <c r="AP123" s="227"/>
      <c r="AR123" s="214"/>
      <c r="AS123" s="214"/>
      <c r="AT123" s="214"/>
      <c r="AU123" s="214"/>
      <c r="AV123" s="214"/>
      <c r="AW123" s="214"/>
      <c r="AX123" s="214"/>
      <c r="AY123" s="214"/>
      <c r="AZ123" s="214"/>
      <c r="BA123" s="214"/>
      <c r="BB123" s="214"/>
      <c r="BC123" s="214"/>
      <c r="BD123" s="214"/>
      <c r="BE123" s="214"/>
      <c r="BF123" s="214"/>
      <c r="BG123" s="214"/>
    </row>
    <row r="124" spans="3:59" ht="16.95" customHeight="1" thickBot="1" x14ac:dyDescent="0.35">
      <c r="C124" s="73" t="s">
        <v>345</v>
      </c>
      <c r="D124" s="73" t="s">
        <v>346</v>
      </c>
      <c r="G124" s="75" t="s">
        <v>345</v>
      </c>
      <c r="H124" s="65" t="s">
        <v>346</v>
      </c>
      <c r="K124" s="73" t="s">
        <v>345</v>
      </c>
      <c r="L124" s="73" t="s">
        <v>346</v>
      </c>
      <c r="O124" s="73" t="s">
        <v>345</v>
      </c>
      <c r="P124" s="73" t="s">
        <v>346</v>
      </c>
      <c r="S124" s="73" t="s">
        <v>345</v>
      </c>
      <c r="T124" s="73" t="s">
        <v>346</v>
      </c>
      <c r="W124" s="73" t="s">
        <v>345</v>
      </c>
      <c r="X124" s="73" t="s">
        <v>346</v>
      </c>
      <c r="AA124" s="73" t="s">
        <v>345</v>
      </c>
      <c r="AB124" s="73" t="s">
        <v>346</v>
      </c>
      <c r="AE124" s="73" t="s">
        <v>345</v>
      </c>
      <c r="AF124" s="73" t="s">
        <v>346</v>
      </c>
      <c r="AI124" s="73" t="s">
        <v>345</v>
      </c>
      <c r="AJ124" s="73" t="s">
        <v>346</v>
      </c>
      <c r="AM124" s="73" t="s">
        <v>345</v>
      </c>
      <c r="AN124" s="73" t="s">
        <v>346</v>
      </c>
      <c r="AR124" s="214"/>
      <c r="AS124" s="214"/>
      <c r="AT124" s="214"/>
      <c r="AU124" s="214"/>
      <c r="AV124" s="214"/>
      <c r="AW124" s="214"/>
      <c r="AX124" s="214"/>
      <c r="AY124" s="214"/>
      <c r="AZ124" s="214"/>
      <c r="BA124" s="214"/>
      <c r="BB124" s="214"/>
      <c r="BC124" s="214"/>
      <c r="BD124" s="214"/>
      <c r="BE124" s="214"/>
      <c r="BF124" s="214"/>
      <c r="BG124" s="214"/>
    </row>
    <row r="125" spans="3:59" ht="16.95" customHeight="1" x14ac:dyDescent="0.3">
      <c r="C125" s="84" t="s">
        <v>28</v>
      </c>
      <c r="D125" s="84"/>
      <c r="E125" s="84"/>
      <c r="F125" s="84"/>
      <c r="G125" s="84" t="s">
        <v>27</v>
      </c>
      <c r="H125" s="84"/>
      <c r="I125" s="84"/>
      <c r="J125" s="84"/>
      <c r="K125" s="84" t="s">
        <v>27</v>
      </c>
      <c r="L125" s="84"/>
      <c r="M125" s="84"/>
      <c r="N125" s="84"/>
      <c r="O125" s="84" t="s">
        <v>28</v>
      </c>
      <c r="P125" s="84"/>
      <c r="Q125" s="84"/>
      <c r="R125" s="84"/>
      <c r="S125" s="84" t="s">
        <v>29</v>
      </c>
      <c r="T125" s="84"/>
      <c r="U125" s="84"/>
      <c r="V125" s="84"/>
      <c r="W125" s="84" t="s">
        <v>26</v>
      </c>
      <c r="X125" s="84"/>
      <c r="Y125" s="84"/>
      <c r="Z125" s="84"/>
      <c r="AA125" s="84" t="s">
        <v>27</v>
      </c>
      <c r="AB125" s="84"/>
      <c r="AC125" s="84"/>
      <c r="AD125" s="84"/>
      <c r="AE125" s="84" t="s">
        <v>28</v>
      </c>
      <c r="AF125" s="84"/>
      <c r="AG125" s="84"/>
      <c r="AH125" s="84"/>
      <c r="AI125" s="84" t="s">
        <v>129</v>
      </c>
      <c r="AJ125" s="84"/>
      <c r="AK125" s="84"/>
      <c r="AL125" s="84"/>
      <c r="AM125" s="84" t="s">
        <v>27</v>
      </c>
      <c r="AR125" s="214"/>
      <c r="AS125" s="214"/>
      <c r="AT125" s="214"/>
      <c r="AU125" s="214"/>
      <c r="AV125" s="214"/>
      <c r="AW125" s="214"/>
      <c r="AX125" s="214"/>
      <c r="AY125" s="214"/>
      <c r="AZ125" s="214"/>
      <c r="BA125" s="214"/>
      <c r="BB125" s="214"/>
      <c r="BC125" s="214"/>
      <c r="BD125" s="214"/>
      <c r="BE125" s="214"/>
      <c r="BF125" s="214"/>
      <c r="BG125" s="214"/>
    </row>
    <row r="126" spans="3:59" ht="16.95" customHeight="1" x14ac:dyDescent="0.3">
      <c r="AR126" s="215"/>
      <c r="AS126" s="215"/>
      <c r="AT126" s="215"/>
      <c r="AU126" s="215"/>
      <c r="AV126" s="215"/>
      <c r="AW126" s="215"/>
      <c r="AX126" s="215"/>
      <c r="AY126" s="215"/>
      <c r="AZ126" s="215"/>
      <c r="BA126" s="215"/>
      <c r="BB126" s="215"/>
      <c r="BC126" s="215"/>
      <c r="BD126" s="215"/>
      <c r="BE126" s="215"/>
      <c r="BF126" s="215"/>
      <c r="BG126" s="215"/>
    </row>
    <row r="127" spans="3:59" ht="16.95" customHeight="1" x14ac:dyDescent="0.3">
      <c r="C127" s="86"/>
      <c r="D127" s="86"/>
      <c r="E127" s="86"/>
      <c r="F127" s="86"/>
      <c r="G127" s="86"/>
      <c r="H127" s="86"/>
      <c r="I127" s="86"/>
      <c r="J127" s="86"/>
      <c r="K127" s="86"/>
      <c r="L127" s="86"/>
      <c r="M127" s="86"/>
      <c r="N127" s="86"/>
      <c r="O127" s="86"/>
      <c r="P127" s="86"/>
      <c r="Q127" s="86"/>
      <c r="R127" s="86"/>
      <c r="S127" s="86"/>
      <c r="T127" s="86"/>
      <c r="U127" s="86"/>
      <c r="AR127" s="226">
        <f>E131+I131+M131+Q131+U131+Y131+AC131+AG131+AK131+AO131</f>
        <v>3755.1670000000004</v>
      </c>
      <c r="AS127" s="226">
        <f>AR127</f>
        <v>3755.1670000000004</v>
      </c>
      <c r="AT127" s="213"/>
      <c r="AU127" s="213">
        <f>COUNTA(C128:AN128)</f>
        <v>10</v>
      </c>
      <c r="AV127" s="213"/>
      <c r="AW127" s="213">
        <f>AU127-AV127</f>
        <v>10</v>
      </c>
      <c r="AX127" s="213">
        <f t="shared" ref="AX127" si="14">AV127</f>
        <v>0</v>
      </c>
      <c r="AY127" s="213">
        <f>AU127</f>
        <v>10</v>
      </c>
      <c r="AZ127" s="213"/>
      <c r="BA127" s="213">
        <f>AY127-AZ127</f>
        <v>10</v>
      </c>
      <c r="BB127" s="213"/>
      <c r="BC127" s="213"/>
      <c r="BD127" s="213"/>
      <c r="BE127" s="213"/>
      <c r="BF127" s="213"/>
      <c r="BG127" s="213"/>
    </row>
    <row r="128" spans="3:59" ht="16.95" customHeight="1" x14ac:dyDescent="0.3">
      <c r="C128" s="84" t="s">
        <v>128</v>
      </c>
      <c r="D128" s="84"/>
      <c r="E128" s="84"/>
      <c r="F128" s="84"/>
      <c r="G128" s="84" t="s">
        <v>127</v>
      </c>
      <c r="H128" s="84"/>
      <c r="I128" s="84"/>
      <c r="J128" s="84"/>
      <c r="K128" s="84" t="s">
        <v>126</v>
      </c>
      <c r="L128" s="84"/>
      <c r="M128" s="84"/>
      <c r="N128" s="84"/>
      <c r="O128" s="84" t="s">
        <v>125</v>
      </c>
      <c r="P128" s="84"/>
      <c r="Q128" s="84"/>
      <c r="R128" s="84"/>
      <c r="S128" s="84" t="s">
        <v>124</v>
      </c>
      <c r="T128" s="84"/>
      <c r="U128" s="84"/>
      <c r="V128" s="84"/>
      <c r="W128" s="84" t="s">
        <v>123</v>
      </c>
      <c r="X128" s="84"/>
      <c r="Y128" s="84"/>
      <c r="Z128" s="84"/>
      <c r="AA128" s="84" t="s">
        <v>122</v>
      </c>
      <c r="AB128" s="84"/>
      <c r="AC128" s="84"/>
      <c r="AD128" s="84"/>
      <c r="AE128" s="84" t="s">
        <v>121</v>
      </c>
      <c r="AF128" s="84"/>
      <c r="AG128" s="84"/>
      <c r="AH128" s="84"/>
      <c r="AI128" s="84" t="s">
        <v>120</v>
      </c>
      <c r="AJ128" s="84"/>
      <c r="AK128" s="84"/>
      <c r="AL128" s="84"/>
      <c r="AM128" s="84" t="s">
        <v>119</v>
      </c>
      <c r="AN128" s="72"/>
      <c r="AR128" s="214"/>
      <c r="AS128" s="214"/>
      <c r="AT128" s="214"/>
      <c r="AU128" s="214"/>
      <c r="AV128" s="214"/>
      <c r="AW128" s="214"/>
      <c r="AX128" s="214"/>
      <c r="AY128" s="214"/>
      <c r="AZ128" s="214"/>
      <c r="BA128" s="214"/>
      <c r="BB128" s="214"/>
      <c r="BC128" s="214"/>
      <c r="BD128" s="214"/>
      <c r="BE128" s="214"/>
      <c r="BF128" s="214"/>
      <c r="BG128" s="214"/>
    </row>
    <row r="129" spans="3:59" ht="16.95" customHeight="1" x14ac:dyDescent="0.3">
      <c r="AR129" s="214"/>
      <c r="AS129" s="214"/>
      <c r="AT129" s="214"/>
      <c r="AU129" s="214"/>
      <c r="AV129" s="214"/>
      <c r="AW129" s="214"/>
      <c r="AX129" s="214"/>
      <c r="AY129" s="214"/>
      <c r="AZ129" s="214"/>
      <c r="BA129" s="214"/>
      <c r="BB129" s="214"/>
      <c r="BC129" s="214"/>
      <c r="BD129" s="214"/>
      <c r="BE129" s="214"/>
      <c r="BF129" s="214"/>
      <c r="BG129" s="214"/>
    </row>
    <row r="130" spans="3:59" ht="16.95" customHeight="1" thickBot="1" x14ac:dyDescent="0.35">
      <c r="AR130" s="214"/>
      <c r="AS130" s="214"/>
      <c r="AT130" s="214"/>
      <c r="AU130" s="214"/>
      <c r="AV130" s="214"/>
      <c r="AW130" s="214"/>
      <c r="AX130" s="214"/>
      <c r="AY130" s="214"/>
      <c r="AZ130" s="214"/>
      <c r="BA130" s="214"/>
      <c r="BB130" s="214"/>
      <c r="BC130" s="214"/>
      <c r="BD130" s="214"/>
      <c r="BE130" s="214"/>
      <c r="BF130" s="214"/>
      <c r="BG130" s="214"/>
    </row>
    <row r="131" spans="3:59" ht="16.95" customHeight="1" thickBot="1" x14ac:dyDescent="0.35">
      <c r="C131" s="73" t="s">
        <v>340</v>
      </c>
      <c r="D131" s="73" t="s">
        <v>341</v>
      </c>
      <c r="E131" s="224">
        <v>386</v>
      </c>
      <c r="F131" s="225"/>
      <c r="G131" s="73" t="s">
        <v>340</v>
      </c>
      <c r="H131" s="74" t="s">
        <v>341</v>
      </c>
      <c r="I131" s="224">
        <v>346</v>
      </c>
      <c r="J131" s="225"/>
      <c r="K131" s="73" t="s">
        <v>340</v>
      </c>
      <c r="L131" s="73" t="s">
        <v>341</v>
      </c>
      <c r="M131" s="224">
        <v>282</v>
      </c>
      <c r="N131" s="225"/>
      <c r="O131" s="73" t="s">
        <v>340</v>
      </c>
      <c r="P131" s="73" t="s">
        <v>341</v>
      </c>
      <c r="Q131" s="224">
        <v>418.23599999999999</v>
      </c>
      <c r="R131" s="225"/>
      <c r="S131" s="73" t="s">
        <v>340</v>
      </c>
      <c r="T131" s="73" t="s">
        <v>341</v>
      </c>
      <c r="U131" s="224">
        <v>228.74</v>
      </c>
      <c r="V131" s="225"/>
      <c r="W131" s="73" t="s">
        <v>340</v>
      </c>
      <c r="X131" s="73" t="s">
        <v>341</v>
      </c>
      <c r="Y131" s="224">
        <v>424.99900000000002</v>
      </c>
      <c r="Z131" s="225"/>
      <c r="AA131" s="73" t="s">
        <v>340</v>
      </c>
      <c r="AB131" s="73" t="s">
        <v>341</v>
      </c>
      <c r="AC131" s="224">
        <v>323.68599999999998</v>
      </c>
      <c r="AD131" s="225"/>
      <c r="AE131" s="73" t="s">
        <v>340</v>
      </c>
      <c r="AF131" s="73" t="s">
        <v>341</v>
      </c>
      <c r="AG131" s="224">
        <v>419.50700000000001</v>
      </c>
      <c r="AH131" s="225"/>
      <c r="AI131" s="73" t="s">
        <v>340</v>
      </c>
      <c r="AJ131" s="73" t="s">
        <v>341</v>
      </c>
      <c r="AK131" s="224">
        <v>442</v>
      </c>
      <c r="AL131" s="225"/>
      <c r="AM131" s="73" t="s">
        <v>340</v>
      </c>
      <c r="AN131" s="73" t="s">
        <v>341</v>
      </c>
      <c r="AO131" s="224">
        <v>483.99900000000002</v>
      </c>
      <c r="AP131" s="227"/>
      <c r="AR131" s="214"/>
      <c r="AS131" s="214"/>
      <c r="AT131" s="214"/>
      <c r="AU131" s="214"/>
      <c r="AV131" s="214"/>
      <c r="AW131" s="214"/>
      <c r="AX131" s="214"/>
      <c r="AY131" s="214"/>
      <c r="AZ131" s="214"/>
      <c r="BA131" s="214"/>
      <c r="BB131" s="214"/>
      <c r="BC131" s="214"/>
      <c r="BD131" s="214"/>
      <c r="BE131" s="214"/>
      <c r="BF131" s="214"/>
      <c r="BG131" s="214"/>
    </row>
    <row r="132" spans="3:59" ht="16.95" customHeight="1" thickBot="1" x14ac:dyDescent="0.35">
      <c r="C132" s="73" t="s">
        <v>345</v>
      </c>
      <c r="D132" s="73" t="s">
        <v>346</v>
      </c>
      <c r="G132" s="75" t="s">
        <v>345</v>
      </c>
      <c r="H132" s="65" t="s">
        <v>346</v>
      </c>
      <c r="K132" s="73" t="s">
        <v>345</v>
      </c>
      <c r="L132" s="73" t="s">
        <v>346</v>
      </c>
      <c r="O132" s="73" t="s">
        <v>345</v>
      </c>
      <c r="P132" s="73" t="s">
        <v>346</v>
      </c>
      <c r="S132" s="73" t="s">
        <v>345</v>
      </c>
      <c r="T132" s="73" t="s">
        <v>346</v>
      </c>
      <c r="W132" s="73" t="s">
        <v>345</v>
      </c>
      <c r="X132" s="73" t="s">
        <v>346</v>
      </c>
      <c r="AA132" s="73" t="s">
        <v>345</v>
      </c>
      <c r="AB132" s="73" t="s">
        <v>346</v>
      </c>
      <c r="AE132" s="73" t="s">
        <v>345</v>
      </c>
      <c r="AF132" s="73" t="s">
        <v>346</v>
      </c>
      <c r="AI132" s="73" t="s">
        <v>345</v>
      </c>
      <c r="AJ132" s="73" t="s">
        <v>346</v>
      </c>
      <c r="AM132" s="73" t="s">
        <v>345</v>
      </c>
      <c r="AN132" s="73" t="s">
        <v>346</v>
      </c>
      <c r="AR132" s="214"/>
      <c r="AS132" s="214"/>
      <c r="AT132" s="214"/>
      <c r="AU132" s="214"/>
      <c r="AV132" s="214"/>
      <c r="AW132" s="214"/>
      <c r="AX132" s="214"/>
      <c r="AY132" s="214"/>
      <c r="AZ132" s="214"/>
      <c r="BA132" s="214"/>
      <c r="BB132" s="214"/>
      <c r="BC132" s="214"/>
      <c r="BD132" s="214"/>
      <c r="BE132" s="214"/>
      <c r="BF132" s="214"/>
      <c r="BG132" s="214"/>
    </row>
    <row r="133" spans="3:59" ht="16.95" customHeight="1" x14ac:dyDescent="0.3">
      <c r="C133" s="84" t="s">
        <v>27</v>
      </c>
      <c r="D133" s="84"/>
      <c r="E133" s="84"/>
      <c r="F133" s="84"/>
      <c r="G133" s="84" t="s">
        <v>27</v>
      </c>
      <c r="H133" s="84"/>
      <c r="I133" s="84"/>
      <c r="J133" s="84"/>
      <c r="K133" s="84" t="s">
        <v>27</v>
      </c>
      <c r="L133" s="84"/>
      <c r="M133" s="84"/>
      <c r="N133" s="84"/>
      <c r="O133" s="84" t="s">
        <v>27</v>
      </c>
      <c r="P133" s="84"/>
      <c r="Q133" s="84"/>
      <c r="R133" s="84"/>
      <c r="S133" s="84" t="s">
        <v>376</v>
      </c>
      <c r="T133" s="84"/>
      <c r="U133" s="84"/>
      <c r="V133" s="84"/>
      <c r="W133" s="84" t="s">
        <v>376</v>
      </c>
      <c r="X133" s="84"/>
      <c r="Y133" s="84"/>
      <c r="Z133" s="84"/>
      <c r="AA133" s="84" t="s">
        <v>27</v>
      </c>
      <c r="AB133" s="84"/>
      <c r="AC133" s="84"/>
      <c r="AD133" s="84"/>
      <c r="AE133" s="84" t="s">
        <v>25</v>
      </c>
      <c r="AF133" s="84"/>
      <c r="AG133" s="84"/>
      <c r="AH133" s="84"/>
      <c r="AI133" s="84" t="s">
        <v>62</v>
      </c>
      <c r="AJ133" s="84"/>
      <c r="AK133" s="84"/>
      <c r="AL133" s="84"/>
      <c r="AM133" s="84" t="s">
        <v>118</v>
      </c>
      <c r="AN133" s="72"/>
      <c r="AR133" s="214"/>
      <c r="AS133" s="214"/>
      <c r="AT133" s="214"/>
      <c r="AU133" s="214"/>
      <c r="AV133" s="214"/>
      <c r="AW133" s="214"/>
      <c r="AX133" s="214"/>
      <c r="AY133" s="214"/>
      <c r="AZ133" s="214"/>
      <c r="BA133" s="214"/>
      <c r="BB133" s="214"/>
      <c r="BC133" s="214"/>
      <c r="BD133" s="214"/>
      <c r="BE133" s="214"/>
      <c r="BF133" s="214"/>
      <c r="BG133" s="214"/>
    </row>
    <row r="134" spans="3:59" ht="16.95" customHeight="1" x14ac:dyDescent="0.3">
      <c r="C134" s="86"/>
      <c r="D134" s="86"/>
      <c r="E134" s="86"/>
      <c r="F134" s="86"/>
      <c r="G134" s="86"/>
      <c r="H134" s="86"/>
      <c r="I134" s="86"/>
      <c r="J134" s="86"/>
      <c r="K134" s="86"/>
      <c r="L134" s="86"/>
      <c r="M134" s="86"/>
      <c r="N134" s="86"/>
      <c r="O134" s="86"/>
      <c r="P134" s="86"/>
      <c r="Q134" s="86"/>
      <c r="R134" s="86"/>
      <c r="S134" s="89" t="s">
        <v>377</v>
      </c>
      <c r="T134" s="86"/>
      <c r="U134" s="86"/>
      <c r="W134" s="72"/>
      <c r="X134" s="72"/>
      <c r="AA134" s="72"/>
      <c r="AB134" s="72"/>
      <c r="AE134" s="72"/>
      <c r="AF134" s="72"/>
      <c r="AI134" s="72"/>
      <c r="AJ134" s="72"/>
      <c r="AM134" s="72"/>
      <c r="AN134" s="72"/>
      <c r="AR134" s="215"/>
      <c r="AS134" s="215"/>
      <c r="AT134" s="215"/>
      <c r="AU134" s="215"/>
      <c r="AV134" s="215"/>
      <c r="AW134" s="215"/>
      <c r="AX134" s="215"/>
      <c r="AY134" s="215"/>
      <c r="AZ134" s="215"/>
      <c r="BA134" s="215"/>
      <c r="BB134" s="215"/>
      <c r="BC134" s="215"/>
      <c r="BD134" s="215"/>
      <c r="BE134" s="215"/>
      <c r="BF134" s="215"/>
      <c r="BG134" s="215"/>
    </row>
    <row r="135" spans="3:59" ht="16.95" customHeight="1" x14ac:dyDescent="0.3">
      <c r="AR135" s="226">
        <f>E139+I139+M139+Q139+U139+Y139+AC139+AG139+AK139+AO139</f>
        <v>3576.1530000000002</v>
      </c>
      <c r="AS135" s="226">
        <f>AR135</f>
        <v>3576.1530000000002</v>
      </c>
      <c r="AT135" s="213"/>
      <c r="AU135" s="213">
        <f>COUNTA(C136:AN136)</f>
        <v>10</v>
      </c>
      <c r="AV135" s="213">
        <v>2</v>
      </c>
      <c r="AW135" s="213">
        <f>AU135-AV135</f>
        <v>8</v>
      </c>
      <c r="AX135" s="213">
        <f t="shared" ref="AX135" si="15">AV135</f>
        <v>2</v>
      </c>
      <c r="AY135" s="213">
        <f>AU135</f>
        <v>10</v>
      </c>
      <c r="AZ135" s="213">
        <v>1</v>
      </c>
      <c r="BA135" s="213">
        <f>AY135-AZ135</f>
        <v>9</v>
      </c>
      <c r="BB135" s="213"/>
      <c r="BC135" s="213"/>
      <c r="BD135" s="213"/>
      <c r="BE135" s="213"/>
      <c r="BF135" s="213"/>
      <c r="BG135" s="213"/>
    </row>
    <row r="136" spans="3:59" ht="16.95" customHeight="1" x14ac:dyDescent="0.3">
      <c r="C136" s="84" t="s">
        <v>117</v>
      </c>
      <c r="D136" s="84"/>
      <c r="E136" s="84"/>
      <c r="F136" s="84"/>
      <c r="G136" s="84" t="s">
        <v>116</v>
      </c>
      <c r="H136" s="84"/>
      <c r="I136" s="84"/>
      <c r="J136" s="84"/>
      <c r="K136" s="84" t="s">
        <v>115</v>
      </c>
      <c r="L136" s="84"/>
      <c r="M136" s="84"/>
      <c r="N136" s="90"/>
      <c r="O136" s="84" t="s">
        <v>114</v>
      </c>
      <c r="P136" s="84"/>
      <c r="Q136" s="84"/>
      <c r="R136" s="90"/>
      <c r="S136" s="84" t="s">
        <v>113</v>
      </c>
      <c r="T136" s="84"/>
      <c r="U136" s="84"/>
      <c r="V136" s="90"/>
      <c r="W136" s="84" t="s">
        <v>112</v>
      </c>
      <c r="X136" s="84"/>
      <c r="Y136" s="84"/>
      <c r="Z136" s="90"/>
      <c r="AA136" s="84" t="s">
        <v>111</v>
      </c>
      <c r="AB136" s="84"/>
      <c r="AC136" s="84"/>
      <c r="AD136" s="90"/>
      <c r="AE136" s="84" t="s">
        <v>110</v>
      </c>
      <c r="AF136" s="84"/>
      <c r="AG136" s="84"/>
      <c r="AH136" s="90"/>
      <c r="AI136" s="84" t="s">
        <v>109</v>
      </c>
      <c r="AJ136" s="84"/>
      <c r="AK136" s="84"/>
      <c r="AL136" s="90"/>
      <c r="AM136" s="84" t="s">
        <v>108</v>
      </c>
      <c r="AN136" s="72"/>
      <c r="AR136" s="214"/>
      <c r="AS136" s="214"/>
      <c r="AT136" s="214"/>
      <c r="AU136" s="214"/>
      <c r="AV136" s="214"/>
      <c r="AW136" s="214"/>
      <c r="AX136" s="214"/>
      <c r="AY136" s="214"/>
      <c r="AZ136" s="214"/>
      <c r="BA136" s="214"/>
      <c r="BB136" s="214"/>
      <c r="BC136" s="214"/>
      <c r="BD136" s="214"/>
      <c r="BE136" s="214"/>
      <c r="BF136" s="214"/>
      <c r="BG136" s="214"/>
    </row>
    <row r="137" spans="3:59" ht="16.95" customHeight="1" x14ac:dyDescent="0.3">
      <c r="AR137" s="214"/>
      <c r="AS137" s="214"/>
      <c r="AT137" s="214"/>
      <c r="AU137" s="214"/>
      <c r="AV137" s="214"/>
      <c r="AW137" s="214"/>
      <c r="AX137" s="214"/>
      <c r="AY137" s="214"/>
      <c r="AZ137" s="214"/>
      <c r="BA137" s="214"/>
      <c r="BB137" s="214"/>
      <c r="BC137" s="214"/>
      <c r="BD137" s="214"/>
      <c r="BE137" s="214"/>
      <c r="BF137" s="214"/>
      <c r="BG137" s="214"/>
    </row>
    <row r="138" spans="3:59" ht="16.95" customHeight="1" thickBot="1" x14ac:dyDescent="0.35">
      <c r="AR138" s="214"/>
      <c r="AS138" s="214"/>
      <c r="AT138" s="214"/>
      <c r="AU138" s="214"/>
      <c r="AV138" s="214"/>
      <c r="AW138" s="214"/>
      <c r="AX138" s="214"/>
      <c r="AY138" s="214"/>
      <c r="AZ138" s="214"/>
      <c r="BA138" s="214"/>
      <c r="BB138" s="214"/>
      <c r="BC138" s="214"/>
      <c r="BD138" s="214"/>
      <c r="BE138" s="214"/>
      <c r="BF138" s="214"/>
      <c r="BG138" s="214"/>
    </row>
    <row r="139" spans="3:59" ht="16.95" customHeight="1" thickBot="1" x14ac:dyDescent="0.35">
      <c r="C139" s="73" t="s">
        <v>340</v>
      </c>
      <c r="D139" s="73" t="s">
        <v>341</v>
      </c>
      <c r="E139" s="224">
        <v>356</v>
      </c>
      <c r="F139" s="225"/>
      <c r="G139" s="73" t="s">
        <v>340</v>
      </c>
      <c r="H139" s="74" t="s">
        <v>341</v>
      </c>
      <c r="I139" s="224">
        <v>483.95400000000001</v>
      </c>
      <c r="J139" s="225"/>
      <c r="K139" s="73" t="s">
        <v>340</v>
      </c>
      <c r="L139" s="73" t="s">
        <v>341</v>
      </c>
      <c r="M139" s="224">
        <v>432.524</v>
      </c>
      <c r="N139" s="225"/>
      <c r="O139" s="73" t="s">
        <v>340</v>
      </c>
      <c r="P139" s="73" t="s">
        <v>341</v>
      </c>
      <c r="Q139" s="224">
        <v>242.95599999999999</v>
      </c>
      <c r="R139" s="225"/>
      <c r="S139" s="73" t="s">
        <v>340</v>
      </c>
      <c r="T139" s="73" t="s">
        <v>341</v>
      </c>
      <c r="U139" s="224">
        <v>366</v>
      </c>
      <c r="V139" s="225"/>
      <c r="W139" s="73" t="s">
        <v>340</v>
      </c>
      <c r="X139" s="73" t="s">
        <v>341</v>
      </c>
      <c r="Y139" s="224">
        <v>337</v>
      </c>
      <c r="Z139" s="225"/>
      <c r="AA139" s="73" t="s">
        <v>340</v>
      </c>
      <c r="AB139" s="73" t="s">
        <v>341</v>
      </c>
      <c r="AC139" s="224">
        <v>348</v>
      </c>
      <c r="AD139" s="225"/>
      <c r="AE139" s="63" t="s">
        <v>340</v>
      </c>
      <c r="AF139" s="63" t="s">
        <v>341</v>
      </c>
      <c r="AG139" s="224">
        <v>356</v>
      </c>
      <c r="AH139" s="225"/>
      <c r="AI139" s="63" t="s">
        <v>340</v>
      </c>
      <c r="AJ139" s="63" t="s">
        <v>341</v>
      </c>
      <c r="AK139" s="224">
        <v>268.71899999999999</v>
      </c>
      <c r="AL139" s="225"/>
      <c r="AM139" s="73" t="s">
        <v>340</v>
      </c>
      <c r="AN139" s="73" t="s">
        <v>341</v>
      </c>
      <c r="AO139" s="224">
        <v>385</v>
      </c>
      <c r="AP139" s="227"/>
      <c r="AR139" s="214"/>
      <c r="AS139" s="214"/>
      <c r="AT139" s="214"/>
      <c r="AU139" s="214"/>
      <c r="AV139" s="214"/>
      <c r="AW139" s="214"/>
      <c r="AX139" s="214"/>
      <c r="AY139" s="214"/>
      <c r="AZ139" s="214"/>
      <c r="BA139" s="214"/>
      <c r="BB139" s="214"/>
      <c r="BC139" s="214"/>
      <c r="BD139" s="214"/>
      <c r="BE139" s="214"/>
      <c r="BF139" s="214"/>
      <c r="BG139" s="214"/>
    </row>
    <row r="140" spans="3:59" ht="16.95" customHeight="1" thickBot="1" x14ac:dyDescent="0.35">
      <c r="C140" s="73" t="s">
        <v>345</v>
      </c>
      <c r="D140" s="73" t="s">
        <v>346</v>
      </c>
      <c r="G140" s="75" t="s">
        <v>345</v>
      </c>
      <c r="H140" s="65" t="s">
        <v>346</v>
      </c>
      <c r="K140" s="73" t="s">
        <v>345</v>
      </c>
      <c r="L140" s="73" t="s">
        <v>346</v>
      </c>
      <c r="O140" s="73" t="s">
        <v>345</v>
      </c>
      <c r="P140" s="73" t="s">
        <v>346</v>
      </c>
      <c r="S140" s="73" t="s">
        <v>345</v>
      </c>
      <c r="T140" s="73" t="s">
        <v>346</v>
      </c>
      <c r="W140" s="73" t="s">
        <v>345</v>
      </c>
      <c r="X140" s="73" t="s">
        <v>346</v>
      </c>
      <c r="AA140" s="73" t="s">
        <v>345</v>
      </c>
      <c r="AB140" s="73" t="s">
        <v>346</v>
      </c>
      <c r="AE140" s="63" t="s">
        <v>345</v>
      </c>
      <c r="AF140" s="63" t="s">
        <v>346</v>
      </c>
      <c r="AI140" s="63" t="s">
        <v>345</v>
      </c>
      <c r="AJ140" s="63" t="s">
        <v>346</v>
      </c>
      <c r="AM140" s="73" t="s">
        <v>345</v>
      </c>
      <c r="AN140" s="73" t="s">
        <v>346</v>
      </c>
      <c r="AR140" s="214"/>
      <c r="AS140" s="214"/>
      <c r="AT140" s="214"/>
      <c r="AU140" s="214"/>
      <c r="AV140" s="214"/>
      <c r="AW140" s="214"/>
      <c r="AX140" s="214"/>
      <c r="AY140" s="214"/>
      <c r="AZ140" s="214"/>
      <c r="BA140" s="214"/>
      <c r="BB140" s="214"/>
      <c r="BC140" s="214"/>
      <c r="BD140" s="214"/>
      <c r="BE140" s="214"/>
      <c r="BF140" s="214"/>
      <c r="BG140" s="214"/>
    </row>
    <row r="141" spans="3:59" ht="16.95" customHeight="1" x14ac:dyDescent="0.3">
      <c r="C141" s="84" t="s">
        <v>38</v>
      </c>
      <c r="D141" s="84"/>
      <c r="E141" s="84"/>
      <c r="F141" s="84"/>
      <c r="G141" s="84" t="s">
        <v>38</v>
      </c>
      <c r="H141" s="84"/>
      <c r="I141" s="84"/>
      <c r="J141" s="84"/>
      <c r="K141" s="84" t="s">
        <v>63</v>
      </c>
      <c r="L141" s="84"/>
      <c r="M141" s="84"/>
      <c r="N141" s="90"/>
      <c r="O141" s="84" t="s">
        <v>378</v>
      </c>
      <c r="P141" s="84"/>
      <c r="Q141" s="84"/>
      <c r="R141" s="90"/>
      <c r="S141" s="84" t="s">
        <v>379</v>
      </c>
      <c r="T141" s="84"/>
      <c r="U141" s="84"/>
      <c r="V141" s="90"/>
      <c r="W141" s="84" t="s">
        <v>27</v>
      </c>
      <c r="X141" s="84"/>
      <c r="Y141" s="84"/>
      <c r="Z141" s="90"/>
      <c r="AA141" s="84" t="s">
        <v>27</v>
      </c>
      <c r="AB141" s="84"/>
      <c r="AC141" s="84"/>
      <c r="AD141" s="90"/>
      <c r="AE141" s="84" t="s">
        <v>27</v>
      </c>
      <c r="AF141" s="84"/>
      <c r="AG141" s="84"/>
      <c r="AH141" s="90"/>
      <c r="AI141" s="84" t="s">
        <v>27</v>
      </c>
      <c r="AJ141" s="84"/>
      <c r="AK141" s="84"/>
      <c r="AL141" s="90"/>
      <c r="AM141" s="84" t="s">
        <v>107</v>
      </c>
      <c r="AR141" s="214"/>
      <c r="AS141" s="214"/>
      <c r="AT141" s="214"/>
      <c r="AU141" s="214"/>
      <c r="AV141" s="214"/>
      <c r="AW141" s="214"/>
      <c r="AX141" s="214"/>
      <c r="AY141" s="214"/>
      <c r="AZ141" s="214"/>
      <c r="BA141" s="214"/>
      <c r="BB141" s="214"/>
      <c r="BC141" s="214"/>
      <c r="BD141" s="214"/>
      <c r="BE141" s="214"/>
      <c r="BF141" s="214"/>
      <c r="BG141" s="214"/>
    </row>
    <row r="142" spans="3:59" ht="16.95" customHeight="1" x14ac:dyDescent="0.3">
      <c r="C142" s="72"/>
      <c r="D142" s="72"/>
      <c r="G142" s="72"/>
      <c r="H142" s="72"/>
      <c r="K142" s="72"/>
      <c r="L142" s="72"/>
      <c r="O142" s="85" t="s">
        <v>380</v>
      </c>
      <c r="P142" s="72"/>
      <c r="S142" s="72"/>
      <c r="T142" s="72"/>
      <c r="W142" s="72"/>
      <c r="X142" s="72"/>
      <c r="AA142" s="72"/>
      <c r="AB142" s="72"/>
      <c r="AE142" s="72"/>
      <c r="AF142" s="72"/>
      <c r="AI142" s="72"/>
      <c r="AJ142" s="72"/>
      <c r="AM142" s="85" t="s">
        <v>381</v>
      </c>
      <c r="AN142" s="72"/>
      <c r="AR142" s="215"/>
      <c r="AS142" s="215"/>
      <c r="AT142" s="215"/>
      <c r="AU142" s="215"/>
      <c r="AV142" s="215"/>
      <c r="AW142" s="215"/>
      <c r="AX142" s="215"/>
      <c r="AY142" s="215"/>
      <c r="AZ142" s="215"/>
      <c r="BA142" s="215"/>
      <c r="BB142" s="215"/>
      <c r="BC142" s="215"/>
      <c r="BD142" s="215"/>
      <c r="BE142" s="215"/>
      <c r="BF142" s="215"/>
      <c r="BG142" s="215"/>
    </row>
    <row r="143" spans="3:59" ht="16.95" customHeight="1" x14ac:dyDescent="0.3">
      <c r="C143" s="86"/>
      <c r="D143" s="86"/>
      <c r="E143" s="86"/>
      <c r="F143" s="86"/>
      <c r="G143" s="86"/>
      <c r="H143" s="86"/>
      <c r="I143" s="86"/>
      <c r="J143" s="86"/>
      <c r="K143" s="86"/>
      <c r="L143" s="86"/>
      <c r="M143" s="86"/>
      <c r="N143" s="86"/>
      <c r="O143" s="86"/>
      <c r="P143" s="86"/>
      <c r="Q143" s="86"/>
      <c r="R143" s="86"/>
      <c r="S143" s="86"/>
      <c r="T143" s="86"/>
      <c r="U143" s="86"/>
      <c r="AR143" s="226">
        <f>E147+I147+M147+Q147+U147+Y147+AC147+AG147+AK147+AO147</f>
        <v>4024.5</v>
      </c>
      <c r="AS143" s="226">
        <f>AR143</f>
        <v>4024.5</v>
      </c>
      <c r="AT143" s="213"/>
      <c r="AU143" s="213">
        <f>COUNTA(C144:AN144)</f>
        <v>10</v>
      </c>
      <c r="AV143" s="213"/>
      <c r="AW143" s="213">
        <f>AU143-AV143</f>
        <v>10</v>
      </c>
      <c r="AX143" s="213">
        <f t="shared" ref="AX143" si="16">AV143</f>
        <v>0</v>
      </c>
      <c r="AY143" s="213">
        <f>AU143</f>
        <v>10</v>
      </c>
      <c r="AZ143" s="213"/>
      <c r="BA143" s="213">
        <f>AY143-AZ143</f>
        <v>10</v>
      </c>
      <c r="BB143" s="213"/>
      <c r="BC143" s="213"/>
      <c r="BD143" s="213"/>
      <c r="BE143" s="213"/>
      <c r="BF143" s="213"/>
      <c r="BG143" s="213"/>
    </row>
    <row r="144" spans="3:59" ht="16.95" customHeight="1" x14ac:dyDescent="0.3">
      <c r="C144" s="84" t="s">
        <v>106</v>
      </c>
      <c r="D144" s="84"/>
      <c r="E144" s="84"/>
      <c r="F144" s="90"/>
      <c r="G144" s="84" t="s">
        <v>105</v>
      </c>
      <c r="H144" s="84"/>
      <c r="I144" s="84"/>
      <c r="J144" s="90"/>
      <c r="K144" s="84" t="s">
        <v>104</v>
      </c>
      <c r="L144" s="84"/>
      <c r="M144" s="84"/>
      <c r="N144" s="90"/>
      <c r="O144" s="84" t="s">
        <v>103</v>
      </c>
      <c r="P144" s="84"/>
      <c r="Q144" s="84"/>
      <c r="R144" s="90"/>
      <c r="S144" s="84" t="s">
        <v>102</v>
      </c>
      <c r="T144" s="84"/>
      <c r="U144" s="84"/>
      <c r="V144" s="90"/>
      <c r="W144" s="84" t="s">
        <v>101</v>
      </c>
      <c r="X144" s="84"/>
      <c r="Y144" s="84"/>
      <c r="Z144" s="90"/>
      <c r="AA144" s="84" t="s">
        <v>100</v>
      </c>
      <c r="AB144" s="84"/>
      <c r="AC144" s="84"/>
      <c r="AD144" s="90"/>
      <c r="AE144" s="84" t="s">
        <v>99</v>
      </c>
      <c r="AF144" s="84"/>
      <c r="AG144" s="84"/>
      <c r="AH144" s="90"/>
      <c r="AI144" s="84" t="s">
        <v>98</v>
      </c>
      <c r="AJ144" s="84"/>
      <c r="AK144" s="84"/>
      <c r="AL144" s="90"/>
      <c r="AM144" s="84" t="s">
        <v>97</v>
      </c>
      <c r="AN144" s="72"/>
      <c r="AR144" s="214"/>
      <c r="AS144" s="214"/>
      <c r="AT144" s="214"/>
      <c r="AU144" s="214"/>
      <c r="AV144" s="214"/>
      <c r="AW144" s="214"/>
      <c r="AX144" s="214"/>
      <c r="AY144" s="214"/>
      <c r="AZ144" s="214"/>
      <c r="BA144" s="214"/>
      <c r="BB144" s="214"/>
      <c r="BC144" s="214"/>
      <c r="BD144" s="214"/>
      <c r="BE144" s="214"/>
      <c r="BF144" s="214"/>
      <c r="BG144" s="214"/>
    </row>
    <row r="145" spans="3:59" ht="16.95" customHeight="1" x14ac:dyDescent="0.3">
      <c r="AR145" s="214"/>
      <c r="AS145" s="214"/>
      <c r="AT145" s="214"/>
      <c r="AU145" s="214"/>
      <c r="AV145" s="214"/>
      <c r="AW145" s="214"/>
      <c r="AX145" s="214"/>
      <c r="AY145" s="214"/>
      <c r="AZ145" s="214"/>
      <c r="BA145" s="214"/>
      <c r="BB145" s="214"/>
      <c r="BC145" s="214"/>
      <c r="BD145" s="214"/>
      <c r="BE145" s="214"/>
      <c r="BF145" s="214"/>
      <c r="BG145" s="214"/>
    </row>
    <row r="146" spans="3:59" ht="16.95" customHeight="1" thickBot="1" x14ac:dyDescent="0.35">
      <c r="AR146" s="214"/>
      <c r="AS146" s="214"/>
      <c r="AT146" s="214"/>
      <c r="AU146" s="214"/>
      <c r="AV146" s="214"/>
      <c r="AW146" s="214"/>
      <c r="AX146" s="214"/>
      <c r="AY146" s="214"/>
      <c r="AZ146" s="214"/>
      <c r="BA146" s="214"/>
      <c r="BB146" s="214"/>
      <c r="BC146" s="214"/>
      <c r="BD146" s="214"/>
      <c r="BE146" s="214"/>
      <c r="BF146" s="214"/>
      <c r="BG146" s="214"/>
    </row>
    <row r="147" spans="3:59" ht="16.95" customHeight="1" thickBot="1" x14ac:dyDescent="0.35">
      <c r="C147" s="73" t="s">
        <v>340</v>
      </c>
      <c r="D147" s="73" t="s">
        <v>341</v>
      </c>
      <c r="E147" s="224">
        <v>377</v>
      </c>
      <c r="F147" s="225"/>
      <c r="G147" s="73" t="s">
        <v>340</v>
      </c>
      <c r="H147" s="74" t="s">
        <v>341</v>
      </c>
      <c r="I147" s="224">
        <v>392</v>
      </c>
      <c r="J147" s="225"/>
      <c r="K147" s="73" t="s">
        <v>340</v>
      </c>
      <c r="L147" s="73" t="s">
        <v>341</v>
      </c>
      <c r="M147" s="224">
        <v>394</v>
      </c>
      <c r="N147" s="225"/>
      <c r="O147" s="73" t="s">
        <v>340</v>
      </c>
      <c r="P147" s="73" t="s">
        <v>341</v>
      </c>
      <c r="Q147" s="224">
        <v>401</v>
      </c>
      <c r="R147" s="225"/>
      <c r="S147" s="73" t="s">
        <v>340</v>
      </c>
      <c r="T147" s="73" t="s">
        <v>341</v>
      </c>
      <c r="U147" s="224">
        <v>411</v>
      </c>
      <c r="V147" s="225"/>
      <c r="W147" s="73" t="s">
        <v>340</v>
      </c>
      <c r="X147" s="73" t="s">
        <v>341</v>
      </c>
      <c r="Y147" s="224">
        <v>419</v>
      </c>
      <c r="Z147" s="225"/>
      <c r="AA147" s="73" t="s">
        <v>340</v>
      </c>
      <c r="AB147" s="73" t="s">
        <v>341</v>
      </c>
      <c r="AC147" s="224">
        <v>421</v>
      </c>
      <c r="AD147" s="225"/>
      <c r="AE147" s="73" t="s">
        <v>340</v>
      </c>
      <c r="AF147" s="73" t="s">
        <v>341</v>
      </c>
      <c r="AG147" s="224">
        <v>415.5</v>
      </c>
      <c r="AH147" s="225"/>
      <c r="AI147" s="73" t="s">
        <v>340</v>
      </c>
      <c r="AJ147" s="73" t="s">
        <v>341</v>
      </c>
      <c r="AK147" s="224">
        <v>394</v>
      </c>
      <c r="AL147" s="225"/>
      <c r="AM147" s="73" t="s">
        <v>340</v>
      </c>
      <c r="AN147" s="73" t="s">
        <v>341</v>
      </c>
      <c r="AO147" s="224">
        <v>400</v>
      </c>
      <c r="AP147" s="227"/>
      <c r="AR147" s="214"/>
      <c r="AS147" s="214"/>
      <c r="AT147" s="214"/>
      <c r="AU147" s="214"/>
      <c r="AV147" s="214"/>
      <c r="AW147" s="214"/>
      <c r="AX147" s="214"/>
      <c r="AY147" s="214"/>
      <c r="AZ147" s="214"/>
      <c r="BA147" s="214"/>
      <c r="BB147" s="214"/>
      <c r="BC147" s="214"/>
      <c r="BD147" s="214"/>
      <c r="BE147" s="214"/>
      <c r="BF147" s="214"/>
      <c r="BG147" s="214"/>
    </row>
    <row r="148" spans="3:59" ht="16.95" customHeight="1" thickBot="1" x14ac:dyDescent="0.35">
      <c r="C148" s="73" t="s">
        <v>345</v>
      </c>
      <c r="D148" s="73" t="s">
        <v>346</v>
      </c>
      <c r="G148" s="75" t="s">
        <v>345</v>
      </c>
      <c r="H148" s="65" t="s">
        <v>346</v>
      </c>
      <c r="K148" s="73" t="s">
        <v>345</v>
      </c>
      <c r="L148" s="73" t="s">
        <v>346</v>
      </c>
      <c r="O148" s="73" t="s">
        <v>345</v>
      </c>
      <c r="P148" s="73" t="s">
        <v>346</v>
      </c>
      <c r="S148" s="73" t="s">
        <v>345</v>
      </c>
      <c r="T148" s="73" t="s">
        <v>346</v>
      </c>
      <c r="W148" s="73" t="s">
        <v>345</v>
      </c>
      <c r="X148" s="73" t="s">
        <v>346</v>
      </c>
      <c r="AA148" s="73" t="s">
        <v>345</v>
      </c>
      <c r="AB148" s="73" t="s">
        <v>346</v>
      </c>
      <c r="AE148" s="73" t="s">
        <v>345</v>
      </c>
      <c r="AF148" s="73" t="s">
        <v>346</v>
      </c>
      <c r="AI148" s="73" t="s">
        <v>345</v>
      </c>
      <c r="AJ148" s="73" t="s">
        <v>346</v>
      </c>
      <c r="AM148" s="73" t="s">
        <v>345</v>
      </c>
      <c r="AN148" s="73" t="s">
        <v>346</v>
      </c>
      <c r="AR148" s="214"/>
      <c r="AS148" s="214"/>
      <c r="AT148" s="214"/>
      <c r="AU148" s="214"/>
      <c r="AV148" s="214"/>
      <c r="AW148" s="214"/>
      <c r="AX148" s="214"/>
      <c r="AY148" s="214"/>
      <c r="AZ148" s="214"/>
      <c r="BA148" s="214"/>
      <c r="BB148" s="214"/>
      <c r="BC148" s="214"/>
      <c r="BD148" s="214"/>
      <c r="BE148" s="214"/>
      <c r="BF148" s="214"/>
      <c r="BG148" s="214"/>
    </row>
    <row r="149" spans="3:59" ht="16.95" customHeight="1" x14ac:dyDescent="0.3">
      <c r="C149" s="84" t="s">
        <v>27</v>
      </c>
      <c r="D149" s="84"/>
      <c r="E149" s="84"/>
      <c r="F149" s="90"/>
      <c r="G149" s="84" t="s">
        <v>27</v>
      </c>
      <c r="H149" s="84"/>
      <c r="I149" s="84"/>
      <c r="J149" s="90"/>
      <c r="K149" s="84" t="s">
        <v>27</v>
      </c>
      <c r="L149" s="84"/>
      <c r="M149" s="84"/>
      <c r="N149" s="90"/>
      <c r="O149" s="84" t="s">
        <v>27</v>
      </c>
      <c r="P149" s="84"/>
      <c r="Q149" s="84"/>
      <c r="R149" s="90"/>
      <c r="S149" s="84" t="s">
        <v>27</v>
      </c>
      <c r="T149" s="84"/>
      <c r="U149" s="84"/>
      <c r="V149" s="90"/>
      <c r="W149" s="84" t="s">
        <v>26</v>
      </c>
      <c r="X149" s="84"/>
      <c r="Y149" s="84"/>
      <c r="Z149" s="90"/>
      <c r="AA149" s="84" t="s">
        <v>27</v>
      </c>
      <c r="AB149" s="84"/>
      <c r="AC149" s="84"/>
      <c r="AD149" s="90"/>
      <c r="AE149" s="84" t="s">
        <v>51</v>
      </c>
      <c r="AF149" s="84"/>
      <c r="AG149" s="84"/>
      <c r="AH149" s="90"/>
      <c r="AI149" s="84" t="s">
        <v>51</v>
      </c>
      <c r="AJ149" s="84"/>
      <c r="AK149" s="84"/>
      <c r="AL149" s="90"/>
      <c r="AM149" s="84" t="s">
        <v>27</v>
      </c>
      <c r="AR149" s="214"/>
      <c r="AS149" s="214"/>
      <c r="AT149" s="214"/>
      <c r="AU149" s="214"/>
      <c r="AV149" s="214"/>
      <c r="AW149" s="214"/>
      <c r="AX149" s="214"/>
      <c r="AY149" s="214"/>
      <c r="AZ149" s="214"/>
      <c r="BA149" s="214"/>
      <c r="BB149" s="214"/>
      <c r="BC149" s="214"/>
      <c r="BD149" s="214"/>
      <c r="BE149" s="214"/>
      <c r="BF149" s="214"/>
      <c r="BG149" s="214"/>
    </row>
    <row r="150" spans="3:59" ht="16.95" customHeight="1" x14ac:dyDescent="0.3">
      <c r="AE150" s="88" t="s">
        <v>382</v>
      </c>
      <c r="AR150" s="215"/>
      <c r="AS150" s="215"/>
      <c r="AT150" s="215"/>
      <c r="AU150" s="215"/>
      <c r="AV150" s="215"/>
      <c r="AW150" s="215"/>
      <c r="AX150" s="215"/>
      <c r="AY150" s="215"/>
      <c r="AZ150" s="215"/>
      <c r="BA150" s="215"/>
      <c r="BB150" s="215"/>
      <c r="BC150" s="215"/>
      <c r="BD150" s="215"/>
      <c r="BE150" s="215"/>
      <c r="BF150" s="215"/>
      <c r="BG150" s="215"/>
    </row>
    <row r="151" spans="3:59" ht="16.95" customHeight="1" x14ac:dyDescent="0.3">
      <c r="D151" s="86"/>
      <c r="E151" s="86"/>
      <c r="F151" s="86"/>
      <c r="G151" s="86"/>
      <c r="H151" s="86"/>
      <c r="I151" s="86"/>
      <c r="J151" s="86"/>
      <c r="K151" s="86"/>
      <c r="L151" s="86"/>
      <c r="M151" s="86"/>
      <c r="N151" s="86"/>
      <c r="O151" s="86"/>
      <c r="P151" s="86"/>
      <c r="Q151" s="86"/>
      <c r="R151" s="86"/>
      <c r="S151" s="86"/>
      <c r="T151" s="86"/>
      <c r="U151" s="86"/>
      <c r="V151" s="86"/>
      <c r="AR151" s="226">
        <f>E155+I155+M155+Q155+U155+Y155+AC155+AG155+AK155+AO155</f>
        <v>3781.4580000000001</v>
      </c>
      <c r="AS151" s="226">
        <f>AR151</f>
        <v>3781.4580000000001</v>
      </c>
      <c r="AT151" s="213"/>
      <c r="AU151" s="213">
        <f>COUNTA(C152:AN152)</f>
        <v>10</v>
      </c>
      <c r="AV151" s="213"/>
      <c r="AW151" s="213">
        <f>AU151-AV151</f>
        <v>10</v>
      </c>
      <c r="AX151" s="213">
        <f t="shared" ref="AX151" si="17">AV151</f>
        <v>0</v>
      </c>
      <c r="AY151" s="213">
        <f>AU151</f>
        <v>10</v>
      </c>
      <c r="AZ151" s="213"/>
      <c r="BA151" s="213">
        <f>AY151-AZ151</f>
        <v>10</v>
      </c>
      <c r="BB151" s="213"/>
      <c r="BC151" s="213"/>
      <c r="BD151" s="213"/>
      <c r="BE151" s="213"/>
      <c r="BF151" s="213"/>
      <c r="BG151" s="213"/>
    </row>
    <row r="152" spans="3:59" ht="16.95" customHeight="1" x14ac:dyDescent="0.3">
      <c r="C152" s="84" t="s">
        <v>96</v>
      </c>
      <c r="D152" s="84"/>
      <c r="E152" s="84"/>
      <c r="F152" s="90"/>
      <c r="G152" s="84" t="s">
        <v>95</v>
      </c>
      <c r="H152" s="84"/>
      <c r="I152" s="84"/>
      <c r="J152" s="84"/>
      <c r="K152" s="84" t="s">
        <v>94</v>
      </c>
      <c r="L152" s="84"/>
      <c r="M152" s="84"/>
      <c r="N152" s="84"/>
      <c r="O152" s="84" t="s">
        <v>93</v>
      </c>
      <c r="P152" s="84"/>
      <c r="Q152" s="84"/>
      <c r="R152" s="84"/>
      <c r="S152" s="84" t="s">
        <v>92</v>
      </c>
      <c r="T152" s="84"/>
      <c r="U152" s="84"/>
      <c r="V152" s="84"/>
      <c r="W152" s="84" t="s">
        <v>91</v>
      </c>
      <c r="X152" s="84"/>
      <c r="Y152" s="84"/>
      <c r="Z152" s="84"/>
      <c r="AA152" s="84" t="s">
        <v>90</v>
      </c>
      <c r="AB152" s="84"/>
      <c r="AC152" s="84"/>
      <c r="AD152" s="84"/>
      <c r="AE152" s="84" t="s">
        <v>89</v>
      </c>
      <c r="AF152" s="84"/>
      <c r="AG152" s="84"/>
      <c r="AH152" s="84"/>
      <c r="AI152" s="84" t="s">
        <v>88</v>
      </c>
      <c r="AJ152" s="84"/>
      <c r="AK152" s="84"/>
      <c r="AL152" s="84"/>
      <c r="AM152" s="84" t="s">
        <v>87</v>
      </c>
      <c r="AN152" s="72"/>
      <c r="AR152" s="214"/>
      <c r="AS152" s="214"/>
      <c r="AT152" s="214"/>
      <c r="AU152" s="214"/>
      <c r="AV152" s="214"/>
      <c r="AW152" s="214"/>
      <c r="AX152" s="214"/>
      <c r="AY152" s="214"/>
      <c r="AZ152" s="214"/>
      <c r="BA152" s="214"/>
      <c r="BB152" s="214"/>
      <c r="BC152" s="214"/>
      <c r="BD152" s="214"/>
      <c r="BE152" s="214"/>
      <c r="BF152" s="214"/>
      <c r="BG152" s="214"/>
    </row>
    <row r="153" spans="3:59" ht="16.95" customHeight="1" x14ac:dyDescent="0.3">
      <c r="AR153" s="214"/>
      <c r="AS153" s="214"/>
      <c r="AT153" s="214"/>
      <c r="AU153" s="214"/>
      <c r="AV153" s="214"/>
      <c r="AW153" s="214"/>
      <c r="AX153" s="214"/>
      <c r="AY153" s="214"/>
      <c r="AZ153" s="214"/>
      <c r="BA153" s="214"/>
      <c r="BB153" s="214"/>
      <c r="BC153" s="214"/>
      <c r="BD153" s="214"/>
      <c r="BE153" s="214"/>
      <c r="BF153" s="214"/>
      <c r="BG153" s="214"/>
    </row>
    <row r="154" spans="3:59" ht="16.95" customHeight="1" thickBot="1" x14ac:dyDescent="0.35">
      <c r="AR154" s="214"/>
      <c r="AS154" s="214"/>
      <c r="AT154" s="214"/>
      <c r="AU154" s="214"/>
      <c r="AV154" s="214"/>
      <c r="AW154" s="214"/>
      <c r="AX154" s="214"/>
      <c r="AY154" s="214"/>
      <c r="AZ154" s="214"/>
      <c r="BA154" s="214"/>
      <c r="BB154" s="214"/>
      <c r="BC154" s="214"/>
      <c r="BD154" s="214"/>
      <c r="BE154" s="214"/>
      <c r="BF154" s="214"/>
      <c r="BG154" s="214"/>
    </row>
    <row r="155" spans="3:59" ht="16.95" customHeight="1" thickBot="1" x14ac:dyDescent="0.35">
      <c r="C155" s="73" t="s">
        <v>340</v>
      </c>
      <c r="D155" s="73" t="s">
        <v>341</v>
      </c>
      <c r="E155" s="224">
        <v>431.37200000000001</v>
      </c>
      <c r="F155" s="225"/>
      <c r="G155" s="73" t="s">
        <v>340</v>
      </c>
      <c r="H155" s="74" t="s">
        <v>341</v>
      </c>
      <c r="I155" s="224">
        <v>247.048</v>
      </c>
      <c r="J155" s="225"/>
      <c r="K155" s="73" t="s">
        <v>340</v>
      </c>
      <c r="L155" s="73" t="s">
        <v>341</v>
      </c>
      <c r="M155" s="224">
        <v>372.04700000000003</v>
      </c>
      <c r="N155" s="225"/>
      <c r="O155" s="73" t="s">
        <v>340</v>
      </c>
      <c r="P155" s="73" t="s">
        <v>341</v>
      </c>
      <c r="Q155" s="224">
        <v>425.99099999999999</v>
      </c>
      <c r="R155" s="225"/>
      <c r="S155" s="73" t="s">
        <v>340</v>
      </c>
      <c r="T155" s="73" t="s">
        <v>341</v>
      </c>
      <c r="U155" s="224">
        <v>410</v>
      </c>
      <c r="V155" s="225"/>
      <c r="W155" s="73" t="s">
        <v>340</v>
      </c>
      <c r="X155" s="73" t="s">
        <v>341</v>
      </c>
      <c r="Y155" s="224">
        <v>409</v>
      </c>
      <c r="Z155" s="225"/>
      <c r="AA155" s="73" t="s">
        <v>340</v>
      </c>
      <c r="AB155" s="73" t="s">
        <v>341</v>
      </c>
      <c r="AC155" s="224">
        <v>383</v>
      </c>
      <c r="AD155" s="225"/>
      <c r="AE155" s="73" t="s">
        <v>340</v>
      </c>
      <c r="AF155" s="73" t="s">
        <v>341</v>
      </c>
      <c r="AG155" s="224">
        <v>390</v>
      </c>
      <c r="AH155" s="225"/>
      <c r="AI155" s="73" t="s">
        <v>340</v>
      </c>
      <c r="AJ155" s="73" t="s">
        <v>341</v>
      </c>
      <c r="AK155" s="224">
        <v>380</v>
      </c>
      <c r="AL155" s="225"/>
      <c r="AM155" s="73" t="s">
        <v>340</v>
      </c>
      <c r="AN155" s="73" t="s">
        <v>341</v>
      </c>
      <c r="AO155" s="224">
        <v>333</v>
      </c>
      <c r="AP155" s="227"/>
      <c r="AR155" s="214"/>
      <c r="AS155" s="214"/>
      <c r="AT155" s="214"/>
      <c r="AU155" s="214"/>
      <c r="AV155" s="214"/>
      <c r="AW155" s="214"/>
      <c r="AX155" s="214"/>
      <c r="AY155" s="214"/>
      <c r="AZ155" s="214"/>
      <c r="BA155" s="214"/>
      <c r="BB155" s="214"/>
      <c r="BC155" s="214"/>
      <c r="BD155" s="214"/>
      <c r="BE155" s="214"/>
      <c r="BF155" s="214"/>
      <c r="BG155" s="214"/>
    </row>
    <row r="156" spans="3:59" ht="16.95" customHeight="1" thickBot="1" x14ac:dyDescent="0.35">
      <c r="C156" s="73" t="s">
        <v>345</v>
      </c>
      <c r="D156" s="73" t="s">
        <v>346</v>
      </c>
      <c r="G156" s="75" t="s">
        <v>345</v>
      </c>
      <c r="H156" s="65" t="s">
        <v>346</v>
      </c>
      <c r="K156" s="73" t="s">
        <v>345</v>
      </c>
      <c r="L156" s="73" t="s">
        <v>346</v>
      </c>
      <c r="O156" s="73" t="s">
        <v>345</v>
      </c>
      <c r="P156" s="73" t="s">
        <v>346</v>
      </c>
      <c r="S156" s="73" t="s">
        <v>345</v>
      </c>
      <c r="T156" s="73" t="s">
        <v>346</v>
      </c>
      <c r="W156" s="73" t="s">
        <v>345</v>
      </c>
      <c r="X156" s="73" t="s">
        <v>346</v>
      </c>
      <c r="AA156" s="73" t="s">
        <v>345</v>
      </c>
      <c r="AB156" s="73" t="s">
        <v>346</v>
      </c>
      <c r="AE156" s="73" t="s">
        <v>345</v>
      </c>
      <c r="AF156" s="73" t="s">
        <v>346</v>
      </c>
      <c r="AI156" s="73" t="s">
        <v>345</v>
      </c>
      <c r="AJ156" s="73" t="s">
        <v>346</v>
      </c>
      <c r="AM156" s="73" t="s">
        <v>345</v>
      </c>
      <c r="AN156" s="73" t="s">
        <v>346</v>
      </c>
      <c r="AR156" s="214"/>
      <c r="AS156" s="214"/>
      <c r="AT156" s="214"/>
      <c r="AU156" s="214"/>
      <c r="AV156" s="214"/>
      <c r="AW156" s="214"/>
      <c r="AX156" s="214"/>
      <c r="AY156" s="214"/>
      <c r="AZ156" s="214"/>
      <c r="BA156" s="214"/>
      <c r="BB156" s="214"/>
      <c r="BC156" s="214"/>
      <c r="BD156" s="214"/>
      <c r="BE156" s="214"/>
      <c r="BF156" s="214"/>
      <c r="BG156" s="214"/>
    </row>
    <row r="157" spans="3:59" ht="16.95" customHeight="1" x14ac:dyDescent="0.3">
      <c r="C157" s="84" t="s">
        <v>27</v>
      </c>
      <c r="D157" s="84"/>
      <c r="E157" s="84"/>
      <c r="F157" s="90"/>
      <c r="G157" s="84" t="s">
        <v>365</v>
      </c>
      <c r="H157" s="84"/>
      <c r="I157" s="84"/>
      <c r="J157" s="84"/>
      <c r="K157" s="84" t="s">
        <v>86</v>
      </c>
      <c r="L157" s="84"/>
      <c r="M157" s="84"/>
      <c r="N157" s="84"/>
      <c r="O157" s="84" t="s">
        <v>383</v>
      </c>
      <c r="P157" s="84"/>
      <c r="Q157" s="84"/>
      <c r="R157" s="84"/>
      <c r="S157" s="84" t="s">
        <v>85</v>
      </c>
      <c r="T157" s="84"/>
      <c r="U157" s="84"/>
      <c r="V157" s="84"/>
      <c r="W157" s="84" t="s">
        <v>26</v>
      </c>
      <c r="X157" s="84"/>
      <c r="Y157" s="84"/>
      <c r="Z157" s="84"/>
      <c r="AA157" s="84" t="s">
        <v>27</v>
      </c>
      <c r="AB157" s="84"/>
      <c r="AC157" s="84"/>
      <c r="AD157" s="84"/>
      <c r="AE157" s="84" t="s">
        <v>27</v>
      </c>
      <c r="AF157" s="84"/>
      <c r="AG157" s="84"/>
      <c r="AH157" s="84"/>
      <c r="AI157" s="84" t="s">
        <v>27</v>
      </c>
      <c r="AJ157" s="84"/>
      <c r="AK157" s="84"/>
      <c r="AL157" s="84"/>
      <c r="AM157" s="84" t="s">
        <v>27</v>
      </c>
      <c r="AR157" s="214"/>
      <c r="AS157" s="214"/>
      <c r="AT157" s="214"/>
      <c r="AU157" s="214"/>
      <c r="AV157" s="214"/>
      <c r="AW157" s="214"/>
      <c r="AX157" s="214"/>
      <c r="AY157" s="214"/>
      <c r="AZ157" s="214"/>
      <c r="BA157" s="214"/>
      <c r="BB157" s="214"/>
      <c r="BC157" s="214"/>
      <c r="BD157" s="214"/>
      <c r="BE157" s="214"/>
      <c r="BF157" s="214"/>
      <c r="BG157" s="214"/>
    </row>
    <row r="158" spans="3:59" ht="16.95" customHeight="1" x14ac:dyDescent="0.3">
      <c r="C158" s="72"/>
      <c r="D158" s="72"/>
      <c r="G158" s="87" t="s">
        <v>384</v>
      </c>
      <c r="H158" s="72"/>
      <c r="K158" s="85"/>
      <c r="L158" s="85" t="s">
        <v>385</v>
      </c>
      <c r="O158" s="72"/>
      <c r="P158" s="72"/>
      <c r="S158" s="72"/>
      <c r="T158" s="72"/>
      <c r="W158" s="72"/>
      <c r="X158" s="72"/>
      <c r="AA158" s="72"/>
      <c r="AB158" s="72"/>
      <c r="AE158" s="72"/>
      <c r="AF158" s="72"/>
      <c r="AI158" s="72"/>
      <c r="AJ158" s="72"/>
      <c r="AM158" s="72"/>
      <c r="AN158" s="72"/>
      <c r="AR158" s="215"/>
      <c r="AS158" s="215"/>
      <c r="AT158" s="215"/>
      <c r="AU158" s="215"/>
      <c r="AV158" s="215"/>
      <c r="AW158" s="215"/>
      <c r="AX158" s="215"/>
      <c r="AY158" s="215"/>
      <c r="AZ158" s="215"/>
      <c r="BA158" s="215"/>
      <c r="BB158" s="215"/>
      <c r="BC158" s="215"/>
      <c r="BD158" s="215"/>
      <c r="BE158" s="215"/>
      <c r="BF158" s="215"/>
      <c r="BG158" s="215"/>
    </row>
    <row r="159" spans="3:59" ht="16.95" customHeight="1" x14ac:dyDescent="0.3">
      <c r="D159" s="86"/>
      <c r="E159" s="86"/>
      <c r="F159" s="86"/>
      <c r="G159" s="86"/>
      <c r="H159" s="86"/>
      <c r="I159" s="86"/>
      <c r="J159" s="86"/>
      <c r="K159" s="86"/>
      <c r="L159" s="86"/>
      <c r="M159" s="86"/>
      <c r="N159" s="86"/>
      <c r="O159" s="86"/>
      <c r="P159" s="86"/>
      <c r="Q159" s="86"/>
      <c r="R159" s="86"/>
      <c r="S159" s="86"/>
      <c r="T159" s="86"/>
      <c r="U159" s="86"/>
      <c r="V159" s="86"/>
      <c r="AR159" s="226">
        <f>E163+I163+M163+Q163+U163+Y163+AC163+AG163+AK163+AO163</f>
        <v>3810.0310000000004</v>
      </c>
      <c r="AS159" s="226">
        <f>AR159</f>
        <v>3810.0310000000004</v>
      </c>
      <c r="AT159" s="213"/>
      <c r="AU159" s="213">
        <f>COUNTA(C160:AN160)</f>
        <v>10</v>
      </c>
      <c r="AV159" s="213"/>
      <c r="AW159" s="213">
        <f>AU159-AV159</f>
        <v>10</v>
      </c>
      <c r="AX159" s="213">
        <f t="shared" ref="AX159" si="18">AV159</f>
        <v>0</v>
      </c>
      <c r="AY159" s="213">
        <f>AU159</f>
        <v>10</v>
      </c>
      <c r="AZ159" s="213"/>
      <c r="BA159" s="213">
        <f>AY159-AZ159</f>
        <v>10</v>
      </c>
      <c r="BB159" s="213"/>
      <c r="BC159" s="213"/>
      <c r="BD159" s="213"/>
      <c r="BE159" s="213"/>
      <c r="BF159" s="213"/>
      <c r="BG159" s="213"/>
    </row>
    <row r="160" spans="3:59" ht="16.95" customHeight="1" x14ac:dyDescent="0.3">
      <c r="C160" s="84" t="s">
        <v>84</v>
      </c>
      <c r="D160" s="84"/>
      <c r="E160" s="84"/>
      <c r="F160" s="84"/>
      <c r="G160" s="84" t="s">
        <v>83</v>
      </c>
      <c r="H160" s="84"/>
      <c r="I160" s="84"/>
      <c r="J160" s="84"/>
      <c r="K160" s="84" t="s">
        <v>82</v>
      </c>
      <c r="L160" s="84"/>
      <c r="M160" s="84"/>
      <c r="N160" s="84"/>
      <c r="O160" s="84" t="s">
        <v>81</v>
      </c>
      <c r="P160" s="84"/>
      <c r="Q160" s="84"/>
      <c r="R160" s="84"/>
      <c r="S160" s="84" t="s">
        <v>80</v>
      </c>
      <c r="T160" s="84"/>
      <c r="U160" s="84"/>
      <c r="V160" s="84"/>
      <c r="W160" s="84" t="s">
        <v>79</v>
      </c>
      <c r="X160" s="84"/>
      <c r="Y160" s="84"/>
      <c r="Z160" s="84"/>
      <c r="AA160" s="84" t="s">
        <v>78</v>
      </c>
      <c r="AB160" s="84"/>
      <c r="AC160" s="84"/>
      <c r="AD160" s="84"/>
      <c r="AE160" s="84" t="s">
        <v>77</v>
      </c>
      <c r="AF160" s="84"/>
      <c r="AG160" s="84"/>
      <c r="AH160" s="84"/>
      <c r="AI160" s="84" t="s">
        <v>76</v>
      </c>
      <c r="AJ160" s="84"/>
      <c r="AK160" s="84"/>
      <c r="AL160" s="84"/>
      <c r="AM160" s="84" t="s">
        <v>75</v>
      </c>
      <c r="AN160" s="72"/>
      <c r="AR160" s="214"/>
      <c r="AS160" s="214"/>
      <c r="AT160" s="214"/>
      <c r="AU160" s="214"/>
      <c r="AV160" s="214"/>
      <c r="AW160" s="214"/>
      <c r="AX160" s="214"/>
      <c r="AY160" s="214"/>
      <c r="AZ160" s="214"/>
      <c r="BA160" s="214"/>
      <c r="BB160" s="214"/>
      <c r="BC160" s="214"/>
      <c r="BD160" s="214"/>
      <c r="BE160" s="214"/>
      <c r="BF160" s="214"/>
      <c r="BG160" s="214"/>
    </row>
    <row r="161" spans="3:59" ht="16.95" customHeight="1" x14ac:dyDescent="0.3">
      <c r="AR161" s="214"/>
      <c r="AS161" s="214"/>
      <c r="AT161" s="214"/>
      <c r="AU161" s="214"/>
      <c r="AV161" s="214"/>
      <c r="AW161" s="214"/>
      <c r="AX161" s="214"/>
      <c r="AY161" s="214"/>
      <c r="AZ161" s="214"/>
      <c r="BA161" s="214"/>
      <c r="BB161" s="214"/>
      <c r="BC161" s="214"/>
      <c r="BD161" s="214"/>
      <c r="BE161" s="214"/>
      <c r="BF161" s="214"/>
      <c r="BG161" s="214"/>
    </row>
    <row r="162" spans="3:59" ht="16.95" customHeight="1" thickBot="1" x14ac:dyDescent="0.35">
      <c r="AR162" s="214"/>
      <c r="AS162" s="214"/>
      <c r="AT162" s="214"/>
      <c r="AU162" s="214"/>
      <c r="AV162" s="214"/>
      <c r="AW162" s="214"/>
      <c r="AX162" s="214"/>
      <c r="AY162" s="214"/>
      <c r="AZ162" s="214"/>
      <c r="BA162" s="214"/>
      <c r="BB162" s="214"/>
      <c r="BC162" s="214"/>
      <c r="BD162" s="214"/>
      <c r="BE162" s="214"/>
      <c r="BF162" s="214"/>
      <c r="BG162" s="214"/>
    </row>
    <row r="163" spans="3:59" ht="16.95" customHeight="1" thickBot="1" x14ac:dyDescent="0.35">
      <c r="C163" s="73" t="s">
        <v>340</v>
      </c>
      <c r="D163" s="73" t="s">
        <v>341</v>
      </c>
      <c r="E163" s="224">
        <v>384</v>
      </c>
      <c r="F163" s="225"/>
      <c r="G163" s="73" t="s">
        <v>340</v>
      </c>
      <c r="H163" s="74" t="s">
        <v>341</v>
      </c>
      <c r="I163" s="224">
        <v>412</v>
      </c>
      <c r="J163" s="225"/>
      <c r="K163" s="73" t="s">
        <v>340</v>
      </c>
      <c r="L163" s="73" t="s">
        <v>341</v>
      </c>
      <c r="M163" s="224">
        <v>426</v>
      </c>
      <c r="N163" s="225"/>
      <c r="O163" s="73" t="s">
        <v>340</v>
      </c>
      <c r="P163" s="73" t="s">
        <v>341</v>
      </c>
      <c r="Q163" s="224">
        <v>415</v>
      </c>
      <c r="R163" s="225"/>
      <c r="S163" s="73" t="s">
        <v>340</v>
      </c>
      <c r="T163" s="73" t="s">
        <v>341</v>
      </c>
      <c r="U163" s="224">
        <v>425</v>
      </c>
      <c r="V163" s="225"/>
      <c r="W163" s="73" t="s">
        <v>340</v>
      </c>
      <c r="X163" s="73" t="s">
        <v>341</v>
      </c>
      <c r="Y163" s="224">
        <v>380.76900000000001</v>
      </c>
      <c r="Z163" s="225"/>
      <c r="AA163" s="73" t="s">
        <v>340</v>
      </c>
      <c r="AB163" s="73" t="s">
        <v>341</v>
      </c>
      <c r="AC163" s="224">
        <v>228.262</v>
      </c>
      <c r="AD163" s="225"/>
      <c r="AE163" s="73" t="s">
        <v>340</v>
      </c>
      <c r="AF163" s="73" t="s">
        <v>341</v>
      </c>
      <c r="AG163" s="224">
        <v>421</v>
      </c>
      <c r="AH163" s="225"/>
      <c r="AI163" s="73" t="s">
        <v>340</v>
      </c>
      <c r="AJ163" s="73" t="s">
        <v>341</v>
      </c>
      <c r="AK163" s="224">
        <v>391</v>
      </c>
      <c r="AL163" s="225"/>
      <c r="AM163" s="73" t="s">
        <v>340</v>
      </c>
      <c r="AN163" s="73" t="s">
        <v>341</v>
      </c>
      <c r="AO163" s="224">
        <v>327</v>
      </c>
      <c r="AP163" s="227"/>
      <c r="AR163" s="214"/>
      <c r="AS163" s="214"/>
      <c r="AT163" s="214"/>
      <c r="AU163" s="214"/>
      <c r="AV163" s="214"/>
      <c r="AW163" s="214"/>
      <c r="AX163" s="214"/>
      <c r="AY163" s="214"/>
      <c r="AZ163" s="214"/>
      <c r="BA163" s="214"/>
      <c r="BB163" s="214"/>
      <c r="BC163" s="214"/>
      <c r="BD163" s="214"/>
      <c r="BE163" s="214"/>
      <c r="BF163" s="214"/>
      <c r="BG163" s="214"/>
    </row>
    <row r="164" spans="3:59" ht="16.95" customHeight="1" thickBot="1" x14ac:dyDescent="0.35">
      <c r="C164" s="73" t="s">
        <v>345</v>
      </c>
      <c r="D164" s="73" t="s">
        <v>346</v>
      </c>
      <c r="G164" s="75" t="s">
        <v>345</v>
      </c>
      <c r="H164" s="65" t="s">
        <v>346</v>
      </c>
      <c r="K164" s="73" t="s">
        <v>345</v>
      </c>
      <c r="L164" s="73" t="s">
        <v>346</v>
      </c>
      <c r="O164" s="73" t="s">
        <v>345</v>
      </c>
      <c r="P164" s="73" t="s">
        <v>346</v>
      </c>
      <c r="S164" s="73" t="s">
        <v>345</v>
      </c>
      <c r="T164" s="73" t="s">
        <v>346</v>
      </c>
      <c r="W164" s="73" t="s">
        <v>345</v>
      </c>
      <c r="X164" s="73" t="s">
        <v>346</v>
      </c>
      <c r="AA164" s="73" t="s">
        <v>345</v>
      </c>
      <c r="AB164" s="73" t="s">
        <v>346</v>
      </c>
      <c r="AE164" s="73" t="s">
        <v>345</v>
      </c>
      <c r="AF164" s="73" t="s">
        <v>346</v>
      </c>
      <c r="AI164" s="73" t="s">
        <v>345</v>
      </c>
      <c r="AJ164" s="73" t="s">
        <v>346</v>
      </c>
      <c r="AM164" s="73" t="s">
        <v>345</v>
      </c>
      <c r="AN164" s="73" t="s">
        <v>346</v>
      </c>
      <c r="AR164" s="214"/>
      <c r="AS164" s="214"/>
      <c r="AT164" s="214"/>
      <c r="AU164" s="214"/>
      <c r="AV164" s="214"/>
      <c r="AW164" s="214"/>
      <c r="AX164" s="214"/>
      <c r="AY164" s="214"/>
      <c r="AZ164" s="214"/>
      <c r="BA164" s="214"/>
      <c r="BB164" s="214"/>
      <c r="BC164" s="214"/>
      <c r="BD164" s="214"/>
      <c r="BE164" s="214"/>
      <c r="BF164" s="214"/>
      <c r="BG164" s="214"/>
    </row>
    <row r="165" spans="3:59" ht="16.95" customHeight="1" x14ac:dyDescent="0.3">
      <c r="C165" s="84" t="s">
        <v>27</v>
      </c>
      <c r="D165" s="84"/>
      <c r="E165" s="84"/>
      <c r="F165" s="84"/>
      <c r="G165" s="84" t="s">
        <v>27</v>
      </c>
      <c r="H165" s="84"/>
      <c r="I165" s="84"/>
      <c r="J165" s="84"/>
      <c r="K165" s="84" t="s">
        <v>28</v>
      </c>
      <c r="L165" s="84"/>
      <c r="M165" s="84"/>
      <c r="N165" s="84"/>
      <c r="O165" s="84" t="s">
        <v>27</v>
      </c>
      <c r="P165" s="84"/>
      <c r="Q165" s="84"/>
      <c r="R165" s="84"/>
      <c r="S165" s="84" t="s">
        <v>28</v>
      </c>
      <c r="T165" s="84"/>
      <c r="U165" s="84"/>
      <c r="V165" s="84"/>
      <c r="W165" s="84" t="s">
        <v>27</v>
      </c>
      <c r="X165" s="84"/>
      <c r="Y165" s="84"/>
      <c r="Z165" s="84"/>
      <c r="AA165" s="84" t="s">
        <v>386</v>
      </c>
      <c r="AB165" s="84"/>
      <c r="AC165" s="84"/>
      <c r="AD165" s="84"/>
      <c r="AE165" s="84" t="s">
        <v>361</v>
      </c>
      <c r="AF165" s="84"/>
      <c r="AG165" s="84"/>
      <c r="AH165" s="84"/>
      <c r="AI165" s="84" t="s">
        <v>27</v>
      </c>
      <c r="AJ165" s="84"/>
      <c r="AK165" s="84"/>
      <c r="AL165" s="84"/>
      <c r="AM165" s="84" t="s">
        <v>27</v>
      </c>
      <c r="AR165" s="214"/>
      <c r="AS165" s="214"/>
      <c r="AT165" s="214"/>
      <c r="AU165" s="214"/>
      <c r="AV165" s="214"/>
      <c r="AW165" s="214"/>
      <c r="AX165" s="214"/>
      <c r="AY165" s="214"/>
      <c r="AZ165" s="214"/>
      <c r="BA165" s="214"/>
      <c r="BB165" s="214"/>
      <c r="BC165" s="214"/>
      <c r="BD165" s="214"/>
      <c r="BE165" s="214"/>
      <c r="BF165" s="214"/>
      <c r="BG165" s="214"/>
    </row>
    <row r="166" spans="3:59" ht="16.95" customHeight="1" x14ac:dyDescent="0.3">
      <c r="C166" s="72"/>
      <c r="D166" s="72"/>
      <c r="G166" s="72"/>
      <c r="H166" s="72"/>
      <c r="K166" s="72"/>
      <c r="L166" s="72"/>
      <c r="O166" s="72"/>
      <c r="P166" s="72"/>
      <c r="S166" s="72"/>
      <c r="T166" s="72"/>
      <c r="W166" s="72"/>
      <c r="X166" s="72"/>
      <c r="AA166" s="85" t="s">
        <v>387</v>
      </c>
      <c r="AB166" s="72"/>
      <c r="AE166" s="72"/>
      <c r="AF166" s="72"/>
      <c r="AI166" s="72"/>
      <c r="AJ166" s="72"/>
      <c r="AM166" s="72"/>
      <c r="AN166" s="72"/>
      <c r="AR166" s="215"/>
      <c r="AS166" s="215"/>
      <c r="AT166" s="215"/>
      <c r="AU166" s="215"/>
      <c r="AV166" s="215"/>
      <c r="AW166" s="215"/>
      <c r="AX166" s="215"/>
      <c r="AY166" s="215"/>
      <c r="AZ166" s="215"/>
      <c r="BA166" s="215"/>
      <c r="BB166" s="215"/>
      <c r="BC166" s="215"/>
      <c r="BD166" s="215"/>
      <c r="BE166" s="215"/>
      <c r="BF166" s="215"/>
      <c r="BG166" s="215"/>
    </row>
    <row r="167" spans="3:59" ht="16.95" customHeight="1" x14ac:dyDescent="0.3">
      <c r="C167" s="86"/>
      <c r="D167" s="86"/>
      <c r="E167" s="86"/>
      <c r="F167" s="86"/>
      <c r="G167" s="86"/>
      <c r="H167" s="86"/>
      <c r="I167" s="86"/>
      <c r="J167" s="86"/>
      <c r="K167" s="86"/>
      <c r="L167" s="86"/>
      <c r="M167" s="86"/>
      <c r="N167" s="86"/>
      <c r="O167" s="86"/>
      <c r="P167" s="86"/>
      <c r="Q167" s="86"/>
      <c r="R167" s="86"/>
      <c r="S167" s="86"/>
      <c r="T167" s="86"/>
      <c r="U167" s="86"/>
      <c r="AR167" s="226">
        <f>E171+I171+M171+Q171+U171+Y171+AC171+AG171+AK171+AO171</f>
        <v>3395.9710000000005</v>
      </c>
      <c r="AS167" s="226">
        <f>AR167</f>
        <v>3395.9710000000005</v>
      </c>
      <c r="AT167" s="213"/>
      <c r="AU167" s="213">
        <f>COUNTA(C168:AN168)</f>
        <v>10</v>
      </c>
      <c r="AV167" s="213">
        <v>1</v>
      </c>
      <c r="AW167" s="213">
        <f>AU167-AV167</f>
        <v>9</v>
      </c>
      <c r="AX167" s="213">
        <f t="shared" ref="AX167" si="19">AV167</f>
        <v>1</v>
      </c>
      <c r="AY167" s="213">
        <f>AU167</f>
        <v>10</v>
      </c>
      <c r="AZ167" s="213">
        <v>0</v>
      </c>
      <c r="BA167" s="213">
        <f>AY167-AZ167</f>
        <v>10</v>
      </c>
      <c r="BB167" s="213"/>
      <c r="BC167" s="213"/>
      <c r="BD167" s="213"/>
      <c r="BE167" s="213"/>
      <c r="BF167" s="213"/>
      <c r="BG167" s="213"/>
    </row>
    <row r="168" spans="3:59" ht="16.95" customHeight="1" x14ac:dyDescent="0.3">
      <c r="C168" s="84" t="s">
        <v>73</v>
      </c>
      <c r="D168" s="84"/>
      <c r="E168" s="84"/>
      <c r="F168" s="84"/>
      <c r="G168" s="84" t="s">
        <v>72</v>
      </c>
      <c r="H168" s="84"/>
      <c r="I168" s="84"/>
      <c r="J168" s="84"/>
      <c r="K168" s="84" t="s">
        <v>71</v>
      </c>
      <c r="L168" s="84"/>
      <c r="M168" s="84"/>
      <c r="N168" s="84"/>
      <c r="O168" s="84" t="s">
        <v>70</v>
      </c>
      <c r="P168" s="84"/>
      <c r="Q168" s="84"/>
      <c r="R168" s="84"/>
      <c r="S168" s="84" t="s">
        <v>69</v>
      </c>
      <c r="T168" s="84"/>
      <c r="U168" s="84"/>
      <c r="V168" s="84"/>
      <c r="W168" s="84" t="s">
        <v>68</v>
      </c>
      <c r="X168" s="84"/>
      <c r="Y168" s="84"/>
      <c r="Z168" s="84"/>
      <c r="AA168" s="84" t="s">
        <v>67</v>
      </c>
      <c r="AB168" s="84"/>
      <c r="AC168" s="84"/>
      <c r="AD168" s="84"/>
      <c r="AE168" s="84" t="s">
        <v>66</v>
      </c>
      <c r="AF168" s="84"/>
      <c r="AG168" s="84"/>
      <c r="AH168" s="84"/>
      <c r="AI168" s="84" t="s">
        <v>65</v>
      </c>
      <c r="AJ168" s="84"/>
      <c r="AK168" s="84"/>
      <c r="AL168" s="84"/>
      <c r="AM168" s="84" t="s">
        <v>64</v>
      </c>
      <c r="AN168" s="72"/>
      <c r="AR168" s="214"/>
      <c r="AS168" s="214"/>
      <c r="AT168" s="214"/>
      <c r="AU168" s="214"/>
      <c r="AV168" s="214"/>
      <c r="AW168" s="214"/>
      <c r="AX168" s="214"/>
      <c r="AY168" s="214"/>
      <c r="AZ168" s="214"/>
      <c r="BA168" s="214"/>
      <c r="BB168" s="214"/>
      <c r="BC168" s="214"/>
      <c r="BD168" s="214"/>
      <c r="BE168" s="214"/>
      <c r="BF168" s="214"/>
      <c r="BG168" s="214"/>
    </row>
    <row r="169" spans="3:59" ht="16.95" customHeight="1" x14ac:dyDescent="0.3">
      <c r="AR169" s="214"/>
      <c r="AS169" s="214"/>
      <c r="AT169" s="214"/>
      <c r="AU169" s="214"/>
      <c r="AV169" s="214"/>
      <c r="AW169" s="214"/>
      <c r="AX169" s="214"/>
      <c r="AY169" s="214"/>
      <c r="AZ169" s="214"/>
      <c r="BA169" s="214"/>
      <c r="BB169" s="214"/>
      <c r="BC169" s="214"/>
      <c r="BD169" s="214"/>
      <c r="BE169" s="214"/>
      <c r="BF169" s="214"/>
      <c r="BG169" s="214"/>
    </row>
    <row r="170" spans="3:59" ht="16.95" customHeight="1" thickBot="1" x14ac:dyDescent="0.35">
      <c r="AR170" s="214"/>
      <c r="AS170" s="214"/>
      <c r="AT170" s="214"/>
      <c r="AU170" s="214"/>
      <c r="AV170" s="214"/>
      <c r="AW170" s="214"/>
      <c r="AX170" s="214"/>
      <c r="AY170" s="214"/>
      <c r="AZ170" s="214"/>
      <c r="BA170" s="214"/>
      <c r="BB170" s="214"/>
      <c r="BC170" s="214"/>
      <c r="BD170" s="214"/>
      <c r="BE170" s="214"/>
      <c r="BF170" s="214"/>
      <c r="BG170" s="214"/>
    </row>
    <row r="171" spans="3:59" ht="16.95" customHeight="1" thickBot="1" x14ac:dyDescent="0.35">
      <c r="C171" s="66" t="s">
        <v>340</v>
      </c>
      <c r="D171" s="66" t="s">
        <v>341</v>
      </c>
      <c r="E171" s="224">
        <v>503.11099999999999</v>
      </c>
      <c r="F171" s="225"/>
      <c r="G171" s="73" t="s">
        <v>340</v>
      </c>
      <c r="H171" s="74" t="s">
        <v>341</v>
      </c>
      <c r="I171" s="224">
        <v>297.12</v>
      </c>
      <c r="J171" s="225"/>
      <c r="K171" s="73" t="s">
        <v>340</v>
      </c>
      <c r="L171" s="73" t="s">
        <v>341</v>
      </c>
      <c r="M171" s="224">
        <v>471</v>
      </c>
      <c r="N171" s="225"/>
      <c r="O171" s="73" t="s">
        <v>340</v>
      </c>
      <c r="P171" s="73" t="s">
        <v>341</v>
      </c>
      <c r="Q171" s="224">
        <v>311</v>
      </c>
      <c r="R171" s="225"/>
      <c r="S171" s="66" t="s">
        <v>340</v>
      </c>
      <c r="T171" s="66" t="s">
        <v>341</v>
      </c>
      <c r="U171" s="224">
        <v>319.16899999999998</v>
      </c>
      <c r="V171" s="225"/>
      <c r="W171" s="73" t="s">
        <v>340</v>
      </c>
      <c r="X171" s="73" t="s">
        <v>341</v>
      </c>
      <c r="Y171" s="224">
        <v>202.06100000000001</v>
      </c>
      <c r="Z171" s="225"/>
      <c r="AA171" s="73" t="s">
        <v>340</v>
      </c>
      <c r="AB171" s="73" t="s">
        <v>341</v>
      </c>
      <c r="AC171" s="224">
        <v>298.00099999999998</v>
      </c>
      <c r="AD171" s="225"/>
      <c r="AE171" s="73" t="s">
        <v>340</v>
      </c>
      <c r="AF171" s="73" t="s">
        <v>341</v>
      </c>
      <c r="AG171" s="224">
        <v>352</v>
      </c>
      <c r="AH171" s="225"/>
      <c r="AI171" s="63" t="s">
        <v>340</v>
      </c>
      <c r="AJ171" s="63" t="s">
        <v>341</v>
      </c>
      <c r="AK171" s="224">
        <v>408.13900000000001</v>
      </c>
      <c r="AL171" s="225"/>
      <c r="AM171" s="73" t="s">
        <v>340</v>
      </c>
      <c r="AN171" s="73" t="s">
        <v>341</v>
      </c>
      <c r="AO171" s="224">
        <v>234.37</v>
      </c>
      <c r="AP171" s="227"/>
      <c r="AR171" s="214"/>
      <c r="AS171" s="214"/>
      <c r="AT171" s="214"/>
      <c r="AU171" s="214"/>
      <c r="AV171" s="214"/>
      <c r="AW171" s="214"/>
      <c r="AX171" s="214"/>
      <c r="AY171" s="214"/>
      <c r="AZ171" s="214"/>
      <c r="BA171" s="214"/>
      <c r="BB171" s="214"/>
      <c r="BC171" s="214"/>
      <c r="BD171" s="214"/>
      <c r="BE171" s="214"/>
      <c r="BF171" s="214"/>
      <c r="BG171" s="214"/>
    </row>
    <row r="172" spans="3:59" ht="16.95" customHeight="1" thickBot="1" x14ac:dyDescent="0.35">
      <c r="C172" s="66" t="s">
        <v>345</v>
      </c>
      <c r="D172" s="66" t="s">
        <v>346</v>
      </c>
      <c r="G172" s="75" t="s">
        <v>345</v>
      </c>
      <c r="H172" s="65" t="s">
        <v>346</v>
      </c>
      <c r="K172" s="73" t="s">
        <v>345</v>
      </c>
      <c r="L172" s="73" t="s">
        <v>346</v>
      </c>
      <c r="O172" s="73" t="s">
        <v>345</v>
      </c>
      <c r="P172" s="73" t="s">
        <v>346</v>
      </c>
      <c r="S172" s="66" t="s">
        <v>345</v>
      </c>
      <c r="T172" s="66" t="s">
        <v>346</v>
      </c>
      <c r="W172" s="73" t="s">
        <v>345</v>
      </c>
      <c r="X172" s="73" t="s">
        <v>346</v>
      </c>
      <c r="AA172" s="73" t="s">
        <v>345</v>
      </c>
      <c r="AB172" s="73" t="s">
        <v>346</v>
      </c>
      <c r="AE172" s="73" t="s">
        <v>345</v>
      </c>
      <c r="AF172" s="73" t="s">
        <v>346</v>
      </c>
      <c r="AI172" s="63" t="s">
        <v>345</v>
      </c>
      <c r="AJ172" s="63" t="s">
        <v>346</v>
      </c>
      <c r="AM172" s="73" t="s">
        <v>345</v>
      </c>
      <c r="AN172" s="73" t="s">
        <v>346</v>
      </c>
      <c r="AR172" s="214"/>
      <c r="AS172" s="214"/>
      <c r="AT172" s="214"/>
      <c r="AU172" s="214"/>
      <c r="AV172" s="214"/>
      <c r="AW172" s="214"/>
      <c r="AX172" s="214"/>
      <c r="AY172" s="214"/>
      <c r="AZ172" s="214"/>
      <c r="BA172" s="214"/>
      <c r="BB172" s="214"/>
      <c r="BC172" s="214"/>
      <c r="BD172" s="214"/>
      <c r="BE172" s="214"/>
      <c r="BF172" s="214"/>
      <c r="BG172" s="214"/>
    </row>
    <row r="173" spans="3:59" ht="16.95" customHeight="1" x14ac:dyDescent="0.3">
      <c r="C173" s="228" t="s">
        <v>27</v>
      </c>
      <c r="D173" s="228"/>
      <c r="E173" s="84"/>
      <c r="F173" s="84"/>
      <c r="G173" s="228" t="s">
        <v>376</v>
      </c>
      <c r="H173" s="228"/>
      <c r="I173" s="84"/>
      <c r="J173" s="84"/>
      <c r="K173" s="228" t="s">
        <v>376</v>
      </c>
      <c r="L173" s="228"/>
      <c r="M173" s="84"/>
      <c r="N173" s="84"/>
      <c r="O173" s="228" t="s">
        <v>27</v>
      </c>
      <c r="P173" s="228"/>
      <c r="Q173" s="84"/>
      <c r="R173" s="84"/>
      <c r="S173" s="228" t="s">
        <v>27</v>
      </c>
      <c r="T173" s="228"/>
      <c r="U173" s="84"/>
      <c r="V173" s="84"/>
      <c r="W173" s="228" t="s">
        <v>63</v>
      </c>
      <c r="X173" s="228"/>
      <c r="Y173" s="84"/>
      <c r="Z173" s="84"/>
      <c r="AA173" s="228" t="s">
        <v>107</v>
      </c>
      <c r="AB173" s="228"/>
      <c r="AC173" s="84"/>
      <c r="AD173" s="84"/>
      <c r="AE173" s="228" t="s">
        <v>27</v>
      </c>
      <c r="AF173" s="228"/>
      <c r="AG173" s="84"/>
      <c r="AH173" s="84"/>
      <c r="AI173" s="228" t="s">
        <v>26</v>
      </c>
      <c r="AJ173" s="228"/>
      <c r="AK173" s="84"/>
      <c r="AL173" s="84"/>
      <c r="AM173" s="228" t="s">
        <v>376</v>
      </c>
      <c r="AN173" s="228"/>
      <c r="AR173" s="214"/>
      <c r="AS173" s="214"/>
      <c r="AT173" s="214"/>
      <c r="AU173" s="214"/>
      <c r="AV173" s="214"/>
      <c r="AW173" s="214"/>
      <c r="AX173" s="214"/>
      <c r="AY173" s="214"/>
      <c r="AZ173" s="214"/>
      <c r="BA173" s="214"/>
      <c r="BB173" s="214"/>
      <c r="BC173" s="214"/>
      <c r="BD173" s="214"/>
      <c r="BE173" s="214"/>
      <c r="BF173" s="214"/>
      <c r="BG173" s="214"/>
    </row>
    <row r="174" spans="3:59" ht="16.95" customHeight="1" x14ac:dyDescent="0.3">
      <c r="G174" s="88" t="s">
        <v>388</v>
      </c>
      <c r="S174" s="88" t="s">
        <v>389</v>
      </c>
      <c r="W174" s="88"/>
      <c r="X174" s="88" t="s">
        <v>390</v>
      </c>
      <c r="AM174" s="88" t="s">
        <v>391</v>
      </c>
      <c r="AR174" s="215"/>
      <c r="AS174" s="215"/>
      <c r="AT174" s="215"/>
      <c r="AU174" s="215"/>
      <c r="AV174" s="215"/>
      <c r="AW174" s="215"/>
      <c r="AX174" s="215"/>
      <c r="AY174" s="215"/>
      <c r="AZ174" s="215"/>
      <c r="BA174" s="215"/>
      <c r="BB174" s="215"/>
      <c r="BC174" s="215"/>
      <c r="BD174" s="215"/>
      <c r="BE174" s="215"/>
      <c r="BF174" s="215"/>
      <c r="BG174" s="215"/>
    </row>
    <row r="175" spans="3:59" ht="16.95" customHeight="1" x14ac:dyDescent="0.3">
      <c r="C175" s="86"/>
      <c r="D175" s="86"/>
      <c r="E175" s="86"/>
      <c r="F175" s="86"/>
      <c r="G175" s="86"/>
      <c r="H175" s="86"/>
      <c r="I175" s="86"/>
      <c r="J175" s="86"/>
      <c r="K175" s="86"/>
      <c r="L175" s="86"/>
      <c r="M175" s="86"/>
      <c r="N175" s="86"/>
      <c r="O175" s="86"/>
      <c r="P175" s="86"/>
      <c r="Q175" s="86"/>
      <c r="R175" s="86"/>
      <c r="S175" s="86"/>
      <c r="T175" s="86"/>
      <c r="U175" s="86"/>
      <c r="AR175" s="226">
        <f>E179+I179+M179+Q179+U179+Y179+AC179+AG179+AK179+AO179</f>
        <v>4046.145</v>
      </c>
      <c r="AS175" s="226">
        <f>AR175</f>
        <v>4046.145</v>
      </c>
      <c r="AT175" s="213"/>
      <c r="AU175" s="213">
        <f>COUNTA(C176:AN176)</f>
        <v>10</v>
      </c>
      <c r="AV175" s="213"/>
      <c r="AW175" s="213">
        <f>AU175-AV175</f>
        <v>10</v>
      </c>
      <c r="AX175" s="213">
        <f t="shared" ref="AX175" si="20">AV175</f>
        <v>0</v>
      </c>
      <c r="AY175" s="213">
        <f>AU175</f>
        <v>10</v>
      </c>
      <c r="AZ175" s="213">
        <v>0</v>
      </c>
      <c r="BA175" s="213">
        <f>AY175-AZ175</f>
        <v>10</v>
      </c>
      <c r="BB175" s="213"/>
      <c r="BC175" s="213"/>
      <c r="BD175" s="213"/>
      <c r="BE175" s="213"/>
      <c r="BF175" s="213"/>
      <c r="BG175" s="213"/>
    </row>
    <row r="176" spans="3:59" ht="16.95" customHeight="1" x14ac:dyDescent="0.3">
      <c r="C176" s="84" t="s">
        <v>61</v>
      </c>
      <c r="D176" s="84"/>
      <c r="E176" s="84"/>
      <c r="F176" s="84"/>
      <c r="G176" s="84" t="s">
        <v>60</v>
      </c>
      <c r="H176" s="84"/>
      <c r="I176" s="84"/>
      <c r="J176" s="84"/>
      <c r="K176" s="84" t="s">
        <v>59</v>
      </c>
      <c r="L176" s="84"/>
      <c r="M176" s="84"/>
      <c r="N176" s="51"/>
      <c r="O176" s="51" t="s">
        <v>58</v>
      </c>
      <c r="P176" s="51"/>
      <c r="Q176" s="51"/>
      <c r="R176" s="51"/>
      <c r="S176" s="51" t="s">
        <v>57</v>
      </c>
      <c r="T176" s="51"/>
      <c r="U176" s="51"/>
      <c r="V176" s="51"/>
      <c r="W176" s="51" t="s">
        <v>56</v>
      </c>
      <c r="X176" s="51"/>
      <c r="Y176" s="51"/>
      <c r="Z176" s="51"/>
      <c r="AA176" s="51" t="s">
        <v>55</v>
      </c>
      <c r="AB176" s="51"/>
      <c r="AC176" s="51"/>
      <c r="AD176" s="51"/>
      <c r="AE176" s="51" t="s">
        <v>54</v>
      </c>
      <c r="AF176" s="51"/>
      <c r="AG176" s="51"/>
      <c r="AH176" s="51"/>
      <c r="AI176" s="51" t="s">
        <v>53</v>
      </c>
      <c r="AJ176" s="51"/>
      <c r="AK176" s="51"/>
      <c r="AL176" s="51"/>
      <c r="AM176" s="51" t="s">
        <v>52</v>
      </c>
      <c r="AN176" s="72"/>
      <c r="AR176" s="214"/>
      <c r="AS176" s="214"/>
      <c r="AT176" s="214"/>
      <c r="AU176" s="214"/>
      <c r="AV176" s="214"/>
      <c r="AW176" s="214"/>
      <c r="AX176" s="214"/>
      <c r="AY176" s="214"/>
      <c r="AZ176" s="214"/>
      <c r="BA176" s="214"/>
      <c r="BB176" s="214"/>
      <c r="BC176" s="214"/>
      <c r="BD176" s="214"/>
      <c r="BE176" s="214"/>
      <c r="BF176" s="214"/>
      <c r="BG176" s="214"/>
    </row>
    <row r="177" spans="3:59" ht="16.95" customHeight="1" x14ac:dyDescent="0.3">
      <c r="AR177" s="214"/>
      <c r="AS177" s="214"/>
      <c r="AT177" s="214"/>
      <c r="AU177" s="214"/>
      <c r="AV177" s="214"/>
      <c r="AW177" s="214"/>
      <c r="AX177" s="214"/>
      <c r="AY177" s="214"/>
      <c r="AZ177" s="214"/>
      <c r="BA177" s="214"/>
      <c r="BB177" s="214"/>
      <c r="BC177" s="214"/>
      <c r="BD177" s="214"/>
      <c r="BE177" s="214"/>
      <c r="BF177" s="214"/>
      <c r="BG177" s="214"/>
    </row>
    <row r="178" spans="3:59" ht="16.95" customHeight="1" thickBot="1" x14ac:dyDescent="0.35">
      <c r="AR178" s="214"/>
      <c r="AS178" s="214"/>
      <c r="AT178" s="214"/>
      <c r="AU178" s="214"/>
      <c r="AV178" s="214"/>
      <c r="AW178" s="214"/>
      <c r="AX178" s="214"/>
      <c r="AY178" s="214"/>
      <c r="AZ178" s="214"/>
      <c r="BA178" s="214"/>
      <c r="BB178" s="214"/>
      <c r="BC178" s="214"/>
      <c r="BD178" s="214"/>
      <c r="BE178" s="214"/>
      <c r="BF178" s="214"/>
      <c r="BG178" s="214"/>
    </row>
    <row r="179" spans="3:59" ht="16.95" customHeight="1" thickBot="1" x14ac:dyDescent="0.35">
      <c r="C179" s="73" t="s">
        <v>340</v>
      </c>
      <c r="D179" s="73" t="s">
        <v>341</v>
      </c>
      <c r="E179" s="224">
        <v>440</v>
      </c>
      <c r="F179" s="225"/>
      <c r="G179" s="73" t="s">
        <v>340</v>
      </c>
      <c r="H179" s="74" t="s">
        <v>341</v>
      </c>
      <c r="I179" s="224">
        <v>460.649</v>
      </c>
      <c r="J179" s="225"/>
      <c r="K179" s="73" t="s">
        <v>340</v>
      </c>
      <c r="L179" s="73" t="s">
        <v>341</v>
      </c>
      <c r="M179" s="224">
        <v>242.49600000000001</v>
      </c>
      <c r="N179" s="225"/>
      <c r="O179" s="73" t="s">
        <v>340</v>
      </c>
      <c r="P179" s="73" t="s">
        <v>341</v>
      </c>
      <c r="Q179" s="224">
        <v>444</v>
      </c>
      <c r="R179" s="225"/>
      <c r="S179" s="73" t="s">
        <v>340</v>
      </c>
      <c r="T179" s="73" t="s">
        <v>341</v>
      </c>
      <c r="U179" s="224">
        <v>369</v>
      </c>
      <c r="V179" s="225"/>
      <c r="W179" s="73" t="s">
        <v>340</v>
      </c>
      <c r="X179" s="73" t="s">
        <v>341</v>
      </c>
      <c r="Y179" s="224">
        <v>455</v>
      </c>
      <c r="Z179" s="225"/>
      <c r="AA179" s="73" t="s">
        <v>340</v>
      </c>
      <c r="AB179" s="73" t="s">
        <v>341</v>
      </c>
      <c r="AC179" s="224">
        <v>378</v>
      </c>
      <c r="AD179" s="225"/>
      <c r="AE179" s="73" t="s">
        <v>340</v>
      </c>
      <c r="AF179" s="73" t="s">
        <v>341</v>
      </c>
      <c r="AG179" s="224">
        <v>421</v>
      </c>
      <c r="AH179" s="225"/>
      <c r="AI179" s="73" t="s">
        <v>340</v>
      </c>
      <c r="AJ179" s="73" t="s">
        <v>341</v>
      </c>
      <c r="AK179" s="224">
        <v>417</v>
      </c>
      <c r="AL179" s="225"/>
      <c r="AM179" s="73" t="s">
        <v>340</v>
      </c>
      <c r="AN179" s="73" t="s">
        <v>341</v>
      </c>
      <c r="AO179" s="224">
        <v>419</v>
      </c>
      <c r="AP179" s="227"/>
      <c r="AR179" s="214"/>
      <c r="AS179" s="214"/>
      <c r="AT179" s="214"/>
      <c r="AU179" s="214"/>
      <c r="AV179" s="214"/>
      <c r="AW179" s="214"/>
      <c r="AX179" s="214"/>
      <c r="AY179" s="214"/>
      <c r="AZ179" s="214"/>
      <c r="BA179" s="214"/>
      <c r="BB179" s="214"/>
      <c r="BC179" s="214"/>
      <c r="BD179" s="214"/>
      <c r="BE179" s="214"/>
      <c r="BF179" s="214"/>
      <c r="BG179" s="214"/>
    </row>
    <row r="180" spans="3:59" ht="16.95" customHeight="1" thickBot="1" x14ac:dyDescent="0.35">
      <c r="C180" s="73" t="s">
        <v>345</v>
      </c>
      <c r="D180" s="73" t="s">
        <v>346</v>
      </c>
      <c r="G180" s="75" t="s">
        <v>345</v>
      </c>
      <c r="H180" s="65" t="s">
        <v>346</v>
      </c>
      <c r="K180" s="73" t="s">
        <v>345</v>
      </c>
      <c r="L180" s="73" t="s">
        <v>346</v>
      </c>
      <c r="O180" s="73" t="s">
        <v>345</v>
      </c>
      <c r="P180" s="73" t="s">
        <v>346</v>
      </c>
      <c r="S180" s="73" t="s">
        <v>345</v>
      </c>
      <c r="T180" s="73" t="s">
        <v>346</v>
      </c>
      <c r="W180" s="73" t="s">
        <v>345</v>
      </c>
      <c r="X180" s="73" t="s">
        <v>346</v>
      </c>
      <c r="AA180" s="73" t="s">
        <v>345</v>
      </c>
      <c r="AB180" s="73" t="s">
        <v>346</v>
      </c>
      <c r="AE180" s="73" t="s">
        <v>345</v>
      </c>
      <c r="AF180" s="73" t="s">
        <v>346</v>
      </c>
      <c r="AI180" s="73" t="s">
        <v>345</v>
      </c>
      <c r="AJ180" s="73" t="s">
        <v>346</v>
      </c>
      <c r="AM180" s="73" t="s">
        <v>345</v>
      </c>
      <c r="AN180" s="73" t="s">
        <v>346</v>
      </c>
      <c r="AR180" s="214"/>
      <c r="AS180" s="214"/>
      <c r="AT180" s="214"/>
      <c r="AU180" s="214"/>
      <c r="AV180" s="214"/>
      <c r="AW180" s="214"/>
      <c r="AX180" s="214"/>
      <c r="AY180" s="214"/>
      <c r="AZ180" s="214"/>
      <c r="BA180" s="214"/>
      <c r="BB180" s="214"/>
      <c r="BC180" s="214"/>
      <c r="BD180" s="214"/>
      <c r="BE180" s="214"/>
      <c r="BF180" s="214"/>
      <c r="BG180" s="214"/>
    </row>
    <row r="181" spans="3:59" ht="16.95" customHeight="1" x14ac:dyDescent="0.3">
      <c r="C181" s="84" t="s">
        <v>376</v>
      </c>
      <c r="D181" s="84"/>
      <c r="E181" s="84"/>
      <c r="F181" s="84"/>
      <c r="G181" s="84" t="s">
        <v>25</v>
      </c>
      <c r="H181" s="84"/>
      <c r="I181" s="84"/>
      <c r="J181" s="84"/>
      <c r="K181" s="84" t="s">
        <v>51</v>
      </c>
      <c r="L181" s="84"/>
      <c r="M181" s="84"/>
      <c r="N181" s="51"/>
      <c r="O181" s="51" t="s">
        <v>50</v>
      </c>
      <c r="P181" s="51"/>
      <c r="Q181" s="51"/>
      <c r="R181" s="51"/>
      <c r="S181" s="51" t="s">
        <v>27</v>
      </c>
      <c r="T181" s="51"/>
      <c r="U181" s="51"/>
      <c r="V181" s="51"/>
      <c r="W181" s="51" t="s">
        <v>28</v>
      </c>
      <c r="X181" s="51"/>
      <c r="Y181" s="51"/>
      <c r="Z181" s="51"/>
      <c r="AA181" s="51" t="s">
        <v>26</v>
      </c>
      <c r="AB181" s="51"/>
      <c r="AC181" s="51"/>
      <c r="AD181" s="51"/>
      <c r="AE181" s="51" t="s">
        <v>26</v>
      </c>
      <c r="AF181" s="51"/>
      <c r="AG181" s="51"/>
      <c r="AH181" s="51"/>
      <c r="AI181" s="51" t="s">
        <v>26</v>
      </c>
      <c r="AJ181" s="51"/>
      <c r="AK181" s="51"/>
      <c r="AL181" s="51"/>
      <c r="AM181" s="51" t="s">
        <v>29</v>
      </c>
      <c r="AR181" s="214"/>
      <c r="AS181" s="214"/>
      <c r="AT181" s="214"/>
      <c r="AU181" s="214"/>
      <c r="AV181" s="214"/>
      <c r="AW181" s="214"/>
      <c r="AX181" s="214"/>
      <c r="AY181" s="214"/>
      <c r="AZ181" s="214"/>
      <c r="BA181" s="214"/>
      <c r="BB181" s="214"/>
      <c r="BC181" s="214"/>
      <c r="BD181" s="214"/>
      <c r="BE181" s="214"/>
      <c r="BF181" s="214"/>
      <c r="BG181" s="214"/>
    </row>
    <row r="182" spans="3:59" ht="16.95" customHeight="1" x14ac:dyDescent="0.3">
      <c r="C182" s="86"/>
      <c r="D182" s="86"/>
      <c r="E182" s="86"/>
      <c r="F182" s="86"/>
      <c r="G182" s="79"/>
      <c r="H182" s="91"/>
      <c r="I182" s="91"/>
      <c r="J182" s="91"/>
      <c r="K182" s="92" t="s">
        <v>392</v>
      </c>
      <c r="L182" s="91"/>
      <c r="M182" s="91"/>
      <c r="N182" s="91"/>
      <c r="O182" s="91"/>
      <c r="P182" s="91"/>
      <c r="Q182" s="91"/>
      <c r="R182" s="91"/>
      <c r="S182" s="91"/>
      <c r="T182" s="91"/>
      <c r="U182" s="91"/>
      <c r="AR182" s="215"/>
      <c r="AS182" s="215"/>
      <c r="AT182" s="215"/>
      <c r="AU182" s="215"/>
      <c r="AV182" s="215"/>
      <c r="AW182" s="215"/>
      <c r="AX182" s="215"/>
      <c r="AY182" s="215"/>
      <c r="AZ182" s="215"/>
      <c r="BA182" s="215"/>
      <c r="BB182" s="215"/>
      <c r="BC182" s="215"/>
      <c r="BD182" s="215"/>
      <c r="BE182" s="215"/>
      <c r="BF182" s="215"/>
      <c r="BG182" s="215"/>
    </row>
    <row r="183" spans="3:59" ht="16.95" customHeight="1" x14ac:dyDescent="0.3">
      <c r="AR183" s="226">
        <f>E187+I187+M187+Q187+U187+Y187+AC187+AG187+AK187+AO187</f>
        <v>4157.723</v>
      </c>
      <c r="AS183" s="226">
        <f>AR183</f>
        <v>4157.723</v>
      </c>
      <c r="AT183" s="213"/>
      <c r="AU183" s="213">
        <f>COUNTA(C184:AN184)</f>
        <v>10</v>
      </c>
      <c r="AV183" s="213"/>
      <c r="AW183" s="213">
        <f>AU183-AV183</f>
        <v>10</v>
      </c>
      <c r="AX183" s="213">
        <f t="shared" ref="AX183" si="21">AV183</f>
        <v>0</v>
      </c>
      <c r="AY183" s="213">
        <f>AU183</f>
        <v>10</v>
      </c>
      <c r="AZ183" s="213"/>
      <c r="BA183" s="213">
        <f>AY183-AZ183</f>
        <v>10</v>
      </c>
      <c r="BB183" s="213"/>
      <c r="BC183" s="213"/>
      <c r="BD183" s="213"/>
      <c r="BE183" s="213"/>
      <c r="BF183" s="213"/>
      <c r="BG183" s="213"/>
    </row>
    <row r="184" spans="3:59" ht="16.95" customHeight="1" x14ac:dyDescent="0.3">
      <c r="C184" s="51" t="s">
        <v>49</v>
      </c>
      <c r="D184" s="51"/>
      <c r="E184" s="51"/>
      <c r="F184" s="51"/>
      <c r="G184" s="51" t="s">
        <v>48</v>
      </c>
      <c r="H184" s="51"/>
      <c r="I184" s="51"/>
      <c r="J184" s="51"/>
      <c r="K184" s="51" t="s">
        <v>47</v>
      </c>
      <c r="L184" s="51"/>
      <c r="M184" s="51"/>
      <c r="N184" s="51"/>
      <c r="O184" s="51" t="s">
        <v>46</v>
      </c>
      <c r="P184" s="51"/>
      <c r="Q184" s="51"/>
      <c r="R184" s="51"/>
      <c r="S184" s="51" t="s">
        <v>45</v>
      </c>
      <c r="T184" s="51"/>
      <c r="U184" s="51"/>
      <c r="V184" s="51"/>
      <c r="W184" s="51" t="s">
        <v>44</v>
      </c>
      <c r="X184" s="51"/>
      <c r="Y184" s="51"/>
      <c r="Z184" s="51"/>
      <c r="AA184" s="51" t="s">
        <v>43</v>
      </c>
      <c r="AB184" s="51"/>
      <c r="AC184" s="51"/>
      <c r="AD184" s="51"/>
      <c r="AE184" s="51" t="s">
        <v>42</v>
      </c>
      <c r="AF184" s="51"/>
      <c r="AG184" s="51"/>
      <c r="AH184" s="51"/>
      <c r="AI184" s="51" t="s">
        <v>41</v>
      </c>
      <c r="AJ184" s="51"/>
      <c r="AK184" s="51"/>
      <c r="AL184" s="51"/>
      <c r="AM184" s="51" t="s">
        <v>40</v>
      </c>
      <c r="AN184" s="72"/>
      <c r="AR184" s="214"/>
      <c r="AS184" s="214"/>
      <c r="AT184" s="214"/>
      <c r="AU184" s="214"/>
      <c r="AV184" s="214"/>
      <c r="AW184" s="214"/>
      <c r="AX184" s="214"/>
      <c r="AY184" s="214"/>
      <c r="AZ184" s="214"/>
      <c r="BA184" s="214"/>
      <c r="BB184" s="214"/>
      <c r="BC184" s="214"/>
      <c r="BD184" s="214"/>
      <c r="BE184" s="214"/>
      <c r="BF184" s="214"/>
      <c r="BG184" s="214"/>
    </row>
    <row r="185" spans="3:59" ht="16.95" customHeight="1" x14ac:dyDescent="0.3">
      <c r="AR185" s="214"/>
      <c r="AS185" s="214"/>
      <c r="AT185" s="214"/>
      <c r="AU185" s="214"/>
      <c r="AV185" s="214"/>
      <c r="AW185" s="214"/>
      <c r="AX185" s="214"/>
      <c r="AY185" s="214"/>
      <c r="AZ185" s="214"/>
      <c r="BA185" s="214"/>
      <c r="BB185" s="214"/>
      <c r="BC185" s="214"/>
      <c r="BD185" s="214"/>
      <c r="BE185" s="214"/>
      <c r="BF185" s="214"/>
      <c r="BG185" s="214"/>
    </row>
    <row r="186" spans="3:59" ht="16.95" customHeight="1" thickBot="1" x14ac:dyDescent="0.35">
      <c r="AR186" s="214"/>
      <c r="AS186" s="214"/>
      <c r="AT186" s="214"/>
      <c r="AU186" s="214"/>
      <c r="AV186" s="214"/>
      <c r="AW186" s="214"/>
      <c r="AX186" s="214"/>
      <c r="AY186" s="214"/>
      <c r="AZ186" s="214"/>
      <c r="BA186" s="214"/>
      <c r="BB186" s="214"/>
      <c r="BC186" s="214"/>
      <c r="BD186" s="214"/>
      <c r="BE186" s="214"/>
      <c r="BF186" s="214"/>
      <c r="BG186" s="214"/>
    </row>
    <row r="187" spans="3:59" ht="16.95" customHeight="1" thickBot="1" x14ac:dyDescent="0.35">
      <c r="C187" s="73" t="s">
        <v>340</v>
      </c>
      <c r="D187" s="73" t="s">
        <v>341</v>
      </c>
      <c r="E187" s="224">
        <v>421</v>
      </c>
      <c r="F187" s="225"/>
      <c r="G187" s="73" t="s">
        <v>340</v>
      </c>
      <c r="H187" s="74" t="s">
        <v>341</v>
      </c>
      <c r="I187" s="224">
        <v>418</v>
      </c>
      <c r="J187" s="225"/>
      <c r="K187" s="73" t="s">
        <v>340</v>
      </c>
      <c r="L187" s="73" t="s">
        <v>341</v>
      </c>
      <c r="M187" s="224">
        <v>409</v>
      </c>
      <c r="N187" s="225"/>
      <c r="O187" s="73" t="s">
        <v>340</v>
      </c>
      <c r="P187" s="73" t="s">
        <v>341</v>
      </c>
      <c r="Q187" s="224">
        <v>402</v>
      </c>
      <c r="R187" s="225"/>
      <c r="S187" s="73" t="s">
        <v>340</v>
      </c>
      <c r="T187" s="73" t="s">
        <v>341</v>
      </c>
      <c r="U187" s="224">
        <v>418.72199999999998</v>
      </c>
      <c r="V187" s="225"/>
      <c r="W187" s="73" t="s">
        <v>340</v>
      </c>
      <c r="X187" s="73" t="s">
        <v>341</v>
      </c>
      <c r="Y187" s="224">
        <v>457.00099999999998</v>
      </c>
      <c r="Z187" s="225"/>
      <c r="AA187" s="73" t="s">
        <v>340</v>
      </c>
      <c r="AB187" s="73" t="s">
        <v>341</v>
      </c>
      <c r="AC187" s="224">
        <v>382</v>
      </c>
      <c r="AD187" s="225"/>
      <c r="AE187" s="73" t="s">
        <v>340</v>
      </c>
      <c r="AF187" s="73" t="s">
        <v>341</v>
      </c>
      <c r="AG187" s="224">
        <v>456</v>
      </c>
      <c r="AH187" s="225"/>
      <c r="AI187" s="73" t="s">
        <v>340</v>
      </c>
      <c r="AJ187" s="73" t="s">
        <v>341</v>
      </c>
      <c r="AK187" s="224">
        <v>374</v>
      </c>
      <c r="AL187" s="225"/>
      <c r="AM187" s="73" t="s">
        <v>340</v>
      </c>
      <c r="AN187" s="73" t="s">
        <v>341</v>
      </c>
      <c r="AO187" s="224">
        <v>420</v>
      </c>
      <c r="AP187" s="227"/>
      <c r="AR187" s="214"/>
      <c r="AS187" s="214"/>
      <c r="AT187" s="214"/>
      <c r="AU187" s="214"/>
      <c r="AV187" s="214"/>
      <c r="AW187" s="214"/>
      <c r="AX187" s="214"/>
      <c r="AY187" s="214"/>
      <c r="AZ187" s="214"/>
      <c r="BA187" s="214"/>
      <c r="BB187" s="214"/>
      <c r="BC187" s="214"/>
      <c r="BD187" s="214"/>
      <c r="BE187" s="214"/>
      <c r="BF187" s="214"/>
      <c r="BG187" s="214"/>
    </row>
    <row r="188" spans="3:59" ht="16.95" customHeight="1" thickBot="1" x14ac:dyDescent="0.35">
      <c r="C188" s="73" t="s">
        <v>345</v>
      </c>
      <c r="D188" s="73" t="s">
        <v>346</v>
      </c>
      <c r="G188" s="75" t="s">
        <v>345</v>
      </c>
      <c r="H188" s="65" t="s">
        <v>346</v>
      </c>
      <c r="K188" s="73" t="s">
        <v>345</v>
      </c>
      <c r="L188" s="73" t="s">
        <v>346</v>
      </c>
      <c r="O188" s="73" t="s">
        <v>345</v>
      </c>
      <c r="P188" s="73" t="s">
        <v>346</v>
      </c>
      <c r="S188" s="73" t="s">
        <v>345</v>
      </c>
      <c r="T188" s="73" t="s">
        <v>346</v>
      </c>
      <c r="W188" s="73" t="s">
        <v>345</v>
      </c>
      <c r="X188" s="73" t="s">
        <v>346</v>
      </c>
      <c r="AA188" s="73" t="s">
        <v>345</v>
      </c>
      <c r="AB188" s="73" t="s">
        <v>346</v>
      </c>
      <c r="AE188" s="73" t="s">
        <v>345</v>
      </c>
      <c r="AF188" s="73" t="s">
        <v>346</v>
      </c>
      <c r="AI188" s="73" t="s">
        <v>345</v>
      </c>
      <c r="AJ188" s="73" t="s">
        <v>346</v>
      </c>
      <c r="AM188" s="73" t="s">
        <v>345</v>
      </c>
      <c r="AN188" s="73" t="s">
        <v>346</v>
      </c>
      <c r="AR188" s="214"/>
      <c r="AS188" s="214"/>
      <c r="AT188" s="214"/>
      <c r="AU188" s="214"/>
      <c r="AV188" s="214"/>
      <c r="AW188" s="214"/>
      <c r="AX188" s="214"/>
      <c r="AY188" s="214"/>
      <c r="AZ188" s="214"/>
      <c r="BA188" s="214"/>
      <c r="BB188" s="214"/>
      <c r="BC188" s="214"/>
      <c r="BD188" s="214"/>
      <c r="BE188" s="214"/>
      <c r="BF188" s="214"/>
      <c r="BG188" s="214"/>
    </row>
    <row r="189" spans="3:59" ht="16.95" customHeight="1" x14ac:dyDescent="0.3">
      <c r="C189" s="51" t="s">
        <v>26</v>
      </c>
      <c r="D189" s="51"/>
      <c r="E189" s="51"/>
      <c r="F189" s="51"/>
      <c r="G189" s="51" t="s">
        <v>26</v>
      </c>
      <c r="H189" s="51"/>
      <c r="I189" s="51"/>
      <c r="J189" s="51"/>
      <c r="K189" s="51" t="s">
        <v>26</v>
      </c>
      <c r="L189" s="51"/>
      <c r="M189" s="51"/>
      <c r="N189" s="51"/>
      <c r="O189" s="51" t="s">
        <v>27</v>
      </c>
      <c r="P189" s="51"/>
      <c r="Q189" s="51"/>
      <c r="R189" s="51"/>
      <c r="S189" s="51" t="s">
        <v>27</v>
      </c>
      <c r="T189" s="51"/>
      <c r="U189" s="51"/>
      <c r="V189" s="51"/>
      <c r="W189" s="51" t="s">
        <v>25</v>
      </c>
      <c r="X189" s="51"/>
      <c r="Y189" s="51"/>
      <c r="Z189" s="51"/>
      <c r="AA189" s="84" t="s">
        <v>28</v>
      </c>
      <c r="AB189" s="84"/>
      <c r="AC189" s="84"/>
      <c r="AD189" s="51"/>
      <c r="AE189" s="51" t="s">
        <v>26</v>
      </c>
      <c r="AF189" s="51"/>
      <c r="AG189" s="51"/>
      <c r="AH189" s="51"/>
      <c r="AI189" s="51" t="s">
        <v>28</v>
      </c>
      <c r="AJ189" s="51"/>
      <c r="AK189" s="51"/>
      <c r="AL189" s="51"/>
      <c r="AM189" s="51" t="s">
        <v>27</v>
      </c>
      <c r="AR189" s="214"/>
      <c r="AS189" s="214"/>
      <c r="AT189" s="214"/>
      <c r="AU189" s="214"/>
      <c r="AV189" s="214"/>
      <c r="AW189" s="214"/>
      <c r="AX189" s="214"/>
      <c r="AY189" s="214"/>
      <c r="AZ189" s="214"/>
      <c r="BA189" s="214"/>
      <c r="BB189" s="214"/>
      <c r="BC189" s="214"/>
      <c r="BD189" s="214"/>
      <c r="BE189" s="214"/>
      <c r="BF189" s="214"/>
      <c r="BG189" s="214"/>
    </row>
    <row r="190" spans="3:59" ht="16.95" customHeight="1" x14ac:dyDescent="0.3">
      <c r="C190" s="91"/>
      <c r="D190" s="91"/>
      <c r="E190" s="91"/>
      <c r="F190" s="91"/>
      <c r="G190" s="91"/>
      <c r="H190" s="91"/>
      <c r="I190" s="91"/>
      <c r="J190" s="91"/>
      <c r="K190" s="91"/>
      <c r="L190" s="91"/>
      <c r="M190" s="91"/>
      <c r="N190" s="91"/>
      <c r="O190" s="91"/>
      <c r="P190" s="91"/>
      <c r="Q190" s="91"/>
      <c r="R190" s="91"/>
      <c r="S190" s="91"/>
      <c r="T190" s="91"/>
      <c r="U190" s="91"/>
      <c r="AR190" s="215"/>
      <c r="AS190" s="215"/>
      <c r="AT190" s="215"/>
      <c r="AU190" s="215"/>
      <c r="AV190" s="215"/>
      <c r="AW190" s="215"/>
      <c r="AX190" s="215"/>
      <c r="AY190" s="215"/>
      <c r="AZ190" s="215"/>
      <c r="BA190" s="215"/>
      <c r="BB190" s="215"/>
      <c r="BC190" s="215"/>
      <c r="BD190" s="215"/>
      <c r="BE190" s="215"/>
      <c r="BF190" s="215"/>
      <c r="BG190" s="215"/>
    </row>
    <row r="191" spans="3:59" ht="16.95" customHeight="1" x14ac:dyDescent="0.3">
      <c r="AE191" s="93" t="s">
        <v>393</v>
      </c>
      <c r="AR191" s="226">
        <f>E195+I195+M195+Q195+U195+Y195+AC195</f>
        <v>2913</v>
      </c>
      <c r="AS191" s="226">
        <f>AR191</f>
        <v>2913</v>
      </c>
      <c r="AT191" s="213"/>
      <c r="AU191" s="213">
        <f>COUNTA(C192:AB192)</f>
        <v>7</v>
      </c>
      <c r="AV191" s="213"/>
      <c r="AW191" s="213">
        <f>AU191-AV191</f>
        <v>7</v>
      </c>
      <c r="AX191" s="213">
        <f t="shared" ref="AX191" si="22">AV191</f>
        <v>0</v>
      </c>
      <c r="AY191" s="213">
        <f>AU191</f>
        <v>7</v>
      </c>
      <c r="AZ191" s="213"/>
      <c r="BA191" s="213">
        <f>AY191-AZ191</f>
        <v>7</v>
      </c>
      <c r="BB191" s="213"/>
      <c r="BC191" s="213"/>
      <c r="BD191" s="213"/>
      <c r="BE191" s="213"/>
      <c r="BF191" s="213"/>
      <c r="BG191" s="213"/>
    </row>
    <row r="192" spans="3:59" ht="16.95" customHeight="1" x14ac:dyDescent="0.3">
      <c r="C192" s="51" t="s">
        <v>37</v>
      </c>
      <c r="D192" s="51"/>
      <c r="E192" s="51"/>
      <c r="F192" s="51"/>
      <c r="G192" s="51" t="s">
        <v>36</v>
      </c>
      <c r="H192" s="51"/>
      <c r="I192" s="51"/>
      <c r="J192" s="51"/>
      <c r="K192" s="51" t="s">
        <v>35</v>
      </c>
      <c r="L192" s="51"/>
      <c r="M192" s="51"/>
      <c r="N192" s="51"/>
      <c r="O192" s="51" t="s">
        <v>34</v>
      </c>
      <c r="P192" s="51"/>
      <c r="Q192" s="51"/>
      <c r="R192" s="51"/>
      <c r="S192" s="51" t="s">
        <v>33</v>
      </c>
      <c r="T192" s="51"/>
      <c r="U192" s="51"/>
      <c r="V192" s="51"/>
      <c r="W192" s="51" t="s">
        <v>32</v>
      </c>
      <c r="X192" s="51"/>
      <c r="Y192" s="51"/>
      <c r="Z192" s="51"/>
      <c r="AA192" s="51" t="s">
        <v>31</v>
      </c>
      <c r="AB192" s="51"/>
      <c r="AC192" s="51"/>
      <c r="AD192" s="51"/>
      <c r="AE192" s="51" t="s">
        <v>30</v>
      </c>
      <c r="AR192" s="214"/>
      <c r="AS192" s="214"/>
      <c r="AT192" s="214"/>
      <c r="AU192" s="214"/>
      <c r="AV192" s="214"/>
      <c r="AW192" s="214"/>
      <c r="AX192" s="214"/>
      <c r="AY192" s="214"/>
      <c r="AZ192" s="214"/>
      <c r="BA192" s="214"/>
      <c r="BB192" s="214"/>
      <c r="BC192" s="214"/>
      <c r="BD192" s="214"/>
      <c r="BE192" s="214"/>
      <c r="BF192" s="214"/>
      <c r="BG192" s="214"/>
    </row>
    <row r="193" spans="3:59" ht="16.95" customHeight="1" x14ac:dyDescent="0.3">
      <c r="AR193" s="214"/>
      <c r="AS193" s="214"/>
      <c r="AT193" s="214"/>
      <c r="AU193" s="214"/>
      <c r="AV193" s="214"/>
      <c r="AW193" s="214"/>
      <c r="AX193" s="214"/>
      <c r="AY193" s="214"/>
      <c r="AZ193" s="214"/>
      <c r="BA193" s="214"/>
      <c r="BB193" s="214"/>
      <c r="BC193" s="214"/>
      <c r="BD193" s="214"/>
      <c r="BE193" s="214"/>
      <c r="BF193" s="214"/>
      <c r="BG193" s="214"/>
    </row>
    <row r="194" spans="3:59" ht="16.95" customHeight="1" thickBot="1" x14ac:dyDescent="0.35">
      <c r="AR194" s="214"/>
      <c r="AS194" s="214"/>
      <c r="AT194" s="214"/>
      <c r="AU194" s="214"/>
      <c r="AV194" s="214"/>
      <c r="AW194" s="214"/>
      <c r="AX194" s="214"/>
      <c r="AY194" s="214"/>
      <c r="AZ194" s="214"/>
      <c r="BA194" s="214"/>
      <c r="BB194" s="214"/>
      <c r="BC194" s="214"/>
      <c r="BD194" s="214"/>
      <c r="BE194" s="214"/>
      <c r="BF194" s="214"/>
      <c r="BG194" s="214"/>
    </row>
    <row r="195" spans="3:59" ht="16.95" customHeight="1" thickBot="1" x14ac:dyDescent="0.35">
      <c r="C195" s="73" t="s">
        <v>340</v>
      </c>
      <c r="D195" s="73" t="s">
        <v>341</v>
      </c>
      <c r="E195" s="224">
        <v>415</v>
      </c>
      <c r="F195" s="225"/>
      <c r="G195" s="73" t="s">
        <v>340</v>
      </c>
      <c r="H195" s="74" t="s">
        <v>341</v>
      </c>
      <c r="I195" s="224">
        <v>424</v>
      </c>
      <c r="J195" s="225"/>
      <c r="K195" s="73" t="s">
        <v>340</v>
      </c>
      <c r="L195" s="73" t="s">
        <v>341</v>
      </c>
      <c r="M195" s="224">
        <v>390</v>
      </c>
      <c r="N195" s="225"/>
      <c r="O195" s="73" t="s">
        <v>340</v>
      </c>
      <c r="P195" s="73" t="s">
        <v>341</v>
      </c>
      <c r="Q195" s="224">
        <v>451</v>
      </c>
      <c r="R195" s="225"/>
      <c r="S195" s="73" t="s">
        <v>340</v>
      </c>
      <c r="T195" s="73" t="s">
        <v>341</v>
      </c>
      <c r="U195" s="224">
        <v>391</v>
      </c>
      <c r="V195" s="225"/>
      <c r="W195" s="73" t="s">
        <v>340</v>
      </c>
      <c r="X195" s="73" t="s">
        <v>341</v>
      </c>
      <c r="Y195" s="224">
        <v>422.15800000000002</v>
      </c>
      <c r="Z195" s="225"/>
      <c r="AA195" s="73" t="s">
        <v>340</v>
      </c>
      <c r="AB195" s="73" t="s">
        <v>341</v>
      </c>
      <c r="AC195" s="224">
        <v>419.84199999999998</v>
      </c>
      <c r="AD195" s="225"/>
      <c r="AE195" s="73" t="s">
        <v>340</v>
      </c>
      <c r="AF195" s="73" t="s">
        <v>341</v>
      </c>
      <c r="AR195" s="214"/>
      <c r="AS195" s="214"/>
      <c r="AT195" s="214"/>
      <c r="AU195" s="214"/>
      <c r="AV195" s="214"/>
      <c r="AW195" s="214"/>
      <c r="AX195" s="214"/>
      <c r="AY195" s="214"/>
      <c r="AZ195" s="214"/>
      <c r="BA195" s="214"/>
      <c r="BB195" s="214"/>
      <c r="BC195" s="214"/>
      <c r="BD195" s="214"/>
      <c r="BE195" s="214"/>
      <c r="BF195" s="214"/>
      <c r="BG195" s="214"/>
    </row>
    <row r="196" spans="3:59" ht="16.95" customHeight="1" thickBot="1" x14ac:dyDescent="0.35">
      <c r="C196" s="73" t="s">
        <v>345</v>
      </c>
      <c r="D196" s="73" t="s">
        <v>346</v>
      </c>
      <c r="G196" s="75" t="s">
        <v>345</v>
      </c>
      <c r="H196" s="65" t="s">
        <v>346</v>
      </c>
      <c r="K196" s="73" t="s">
        <v>345</v>
      </c>
      <c r="L196" s="73" t="s">
        <v>346</v>
      </c>
      <c r="O196" s="73" t="s">
        <v>345</v>
      </c>
      <c r="P196" s="73" t="s">
        <v>346</v>
      </c>
      <c r="S196" s="73" t="s">
        <v>345</v>
      </c>
      <c r="T196" s="73" t="s">
        <v>346</v>
      </c>
      <c r="W196" s="73" t="s">
        <v>345</v>
      </c>
      <c r="X196" s="73" t="s">
        <v>346</v>
      </c>
      <c r="AA196" s="73" t="s">
        <v>345</v>
      </c>
      <c r="AB196" s="73" t="s">
        <v>346</v>
      </c>
      <c r="AE196" s="73" t="s">
        <v>345</v>
      </c>
      <c r="AF196" s="73" t="s">
        <v>346</v>
      </c>
      <c r="AR196" s="214"/>
      <c r="AS196" s="214"/>
      <c r="AT196" s="214"/>
      <c r="AU196" s="214"/>
      <c r="AV196" s="214"/>
      <c r="AW196" s="214"/>
      <c r="AX196" s="214"/>
      <c r="AY196" s="214"/>
      <c r="AZ196" s="214"/>
      <c r="BA196" s="214"/>
      <c r="BB196" s="214"/>
      <c r="BC196" s="214"/>
      <c r="BD196" s="214"/>
      <c r="BE196" s="214"/>
      <c r="BF196" s="214"/>
      <c r="BG196" s="214"/>
    </row>
    <row r="197" spans="3:59" ht="16.95" customHeight="1" x14ac:dyDescent="0.3">
      <c r="C197" s="51" t="s">
        <v>26</v>
      </c>
      <c r="D197" s="51"/>
      <c r="E197" s="51"/>
      <c r="F197" s="51"/>
      <c r="G197" s="51" t="s">
        <v>27</v>
      </c>
      <c r="H197" s="51"/>
      <c r="I197" s="51"/>
      <c r="J197" s="51"/>
      <c r="K197" s="51" t="s">
        <v>39</v>
      </c>
      <c r="L197" s="51"/>
      <c r="M197" s="51"/>
      <c r="N197" s="51"/>
      <c r="O197" s="51" t="s">
        <v>28</v>
      </c>
      <c r="P197" s="51"/>
      <c r="Q197" s="51"/>
      <c r="R197" s="51"/>
      <c r="S197" s="51" t="s">
        <v>27</v>
      </c>
      <c r="T197" s="51"/>
      <c r="U197" s="51"/>
      <c r="V197" s="51"/>
      <c r="W197" s="51" t="s">
        <v>27</v>
      </c>
      <c r="X197" s="51"/>
      <c r="Y197" s="51"/>
      <c r="Z197" s="51"/>
      <c r="AA197" s="51" t="s">
        <v>26</v>
      </c>
      <c r="AB197" s="51"/>
      <c r="AC197" s="51"/>
      <c r="AD197" s="51"/>
      <c r="AE197" s="94" t="s">
        <v>7</v>
      </c>
      <c r="AR197" s="214"/>
      <c r="AS197" s="214"/>
      <c r="AT197" s="214"/>
      <c r="AU197" s="214"/>
      <c r="AV197" s="214"/>
      <c r="AW197" s="214"/>
      <c r="AX197" s="214"/>
      <c r="AY197" s="214"/>
      <c r="AZ197" s="214"/>
      <c r="BA197" s="214"/>
      <c r="BB197" s="214"/>
      <c r="BC197" s="214"/>
      <c r="BD197" s="214"/>
      <c r="BE197" s="214"/>
      <c r="BF197" s="214"/>
      <c r="BG197" s="214"/>
    </row>
    <row r="198" spans="3:59" ht="16.95" customHeight="1" x14ac:dyDescent="0.3">
      <c r="AR198" s="215"/>
      <c r="AS198" s="215"/>
      <c r="AT198" s="215"/>
      <c r="AU198" s="215"/>
      <c r="AV198" s="215"/>
      <c r="AW198" s="215"/>
      <c r="AX198" s="215"/>
      <c r="AY198" s="215"/>
      <c r="AZ198" s="215"/>
      <c r="BA198" s="215"/>
      <c r="BB198" s="215"/>
      <c r="BC198" s="215"/>
      <c r="BD198" s="215"/>
      <c r="BE198" s="215"/>
      <c r="BF198" s="215"/>
      <c r="BG198" s="215"/>
    </row>
    <row r="199" spans="3:59" ht="16.95" customHeight="1" x14ac:dyDescent="0.3">
      <c r="C199" s="91"/>
      <c r="D199" s="91"/>
      <c r="E199" s="91"/>
      <c r="F199" s="91"/>
      <c r="G199" s="91"/>
      <c r="H199" s="91"/>
      <c r="I199" s="91"/>
      <c r="J199" s="91"/>
      <c r="K199" s="91"/>
      <c r="L199" s="91"/>
      <c r="M199" s="91"/>
      <c r="N199" s="91"/>
      <c r="O199" s="91"/>
      <c r="AR199" s="95">
        <f>SUM(AR23:AR198)/1000</f>
        <v>83.330939999999998</v>
      </c>
      <c r="AS199" s="95">
        <f>SUM(AS23:AS198)/1000</f>
        <v>83.330939999999998</v>
      </c>
      <c r="AT199" s="96"/>
      <c r="AU199" s="96">
        <f>SUM(AU23:AU198)</f>
        <v>217</v>
      </c>
      <c r="AV199" s="96">
        <f t="shared" ref="AV199:BA199" si="23">SUM(AV23:AV198)</f>
        <v>9</v>
      </c>
      <c r="AW199" s="96">
        <f t="shared" si="23"/>
        <v>208</v>
      </c>
      <c r="AX199" s="96">
        <f t="shared" si="23"/>
        <v>9</v>
      </c>
      <c r="AY199" s="96">
        <f t="shared" si="23"/>
        <v>217</v>
      </c>
      <c r="AZ199" s="96">
        <f t="shared" si="23"/>
        <v>2</v>
      </c>
      <c r="BA199" s="96">
        <f t="shared" si="23"/>
        <v>215</v>
      </c>
      <c r="BB199" s="96"/>
      <c r="BC199" s="96"/>
      <c r="BD199" s="96"/>
      <c r="BE199" s="96"/>
      <c r="BF199" s="96"/>
      <c r="BG199" s="96"/>
    </row>
    <row r="200" spans="3:59" ht="16.95" customHeight="1" x14ac:dyDescent="0.3"/>
    <row r="201" spans="3:59" ht="16.95" customHeight="1" x14ac:dyDescent="0.3"/>
  </sheetData>
  <mergeCells count="713">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AV151:AV158"/>
    <mergeCell ref="BD159:BD166"/>
    <mergeCell ref="AW159:AW166"/>
    <mergeCell ref="AW151:AW158"/>
    <mergeCell ref="AX151:AX158"/>
    <mergeCell ref="AY151:AY158"/>
    <mergeCell ref="BE159:BE166"/>
    <mergeCell ref="BF159:BF166"/>
    <mergeCell ref="BF167:BF174"/>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AV119:AV126"/>
    <mergeCell ref="BD127:BD134"/>
    <mergeCell ref="AW127:AW134"/>
    <mergeCell ref="AW119:AW126"/>
    <mergeCell ref="AX119:AX126"/>
    <mergeCell ref="AY119:AY126"/>
    <mergeCell ref="BE127:BE134"/>
    <mergeCell ref="BF127:BF134"/>
    <mergeCell ref="BF135:BF142"/>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AV87:AV94"/>
    <mergeCell ref="BD95:BD102"/>
    <mergeCell ref="AW95:AW102"/>
    <mergeCell ref="AW87:AW94"/>
    <mergeCell ref="AX87:AX94"/>
    <mergeCell ref="AY87:AY94"/>
    <mergeCell ref="BE95:BE102"/>
    <mergeCell ref="BF95:BF102"/>
    <mergeCell ref="BF103:BF110"/>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AV55:AV62"/>
    <mergeCell ref="BD63:BD70"/>
    <mergeCell ref="AW63:AW70"/>
    <mergeCell ref="AW55:AW62"/>
    <mergeCell ref="AX55:AX62"/>
    <mergeCell ref="AY55:AY62"/>
    <mergeCell ref="BE63:BE70"/>
    <mergeCell ref="BF63:BF70"/>
    <mergeCell ref="BF71:BF78"/>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AO43:AP43"/>
    <mergeCell ref="E35:F35"/>
    <mergeCell ref="I35:J35"/>
    <mergeCell ref="M35:N35"/>
    <mergeCell ref="Q35:R35"/>
    <mergeCell ref="U35:V35"/>
    <mergeCell ref="Y35:Z35"/>
    <mergeCell ref="BF31:BF38"/>
    <mergeCell ref="BF39:BF46"/>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J18:K18"/>
    <mergeCell ref="L18:N18"/>
    <mergeCell ref="O18:Q18"/>
    <mergeCell ref="R18:T18"/>
    <mergeCell ref="U18:V18"/>
    <mergeCell ref="W18:Y18"/>
    <mergeCell ref="Z18:AA18"/>
    <mergeCell ref="AB18:AC18"/>
    <mergeCell ref="BF23:BF30"/>
    <mergeCell ref="S28:T28"/>
    <mergeCell ref="O28:P28"/>
    <mergeCell ref="K28:L28"/>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5:K15"/>
    <mergeCell ref="L15:N15"/>
    <mergeCell ref="O15:Q15"/>
    <mergeCell ref="R15:T15"/>
    <mergeCell ref="U15:V15"/>
    <mergeCell ref="W15:Y15"/>
    <mergeCell ref="Z15:AA15"/>
    <mergeCell ref="AB15:AC15"/>
    <mergeCell ref="AD15:AE15"/>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2:K12"/>
    <mergeCell ref="L12:N12"/>
    <mergeCell ref="O12:Q12"/>
    <mergeCell ref="R12:T12"/>
    <mergeCell ref="U12:V12"/>
    <mergeCell ref="W12:Y12"/>
    <mergeCell ref="Z12:AA12"/>
    <mergeCell ref="AB12:AC12"/>
    <mergeCell ref="AD12:AE12"/>
    <mergeCell ref="J11:K11"/>
    <mergeCell ref="L11:N11"/>
    <mergeCell ref="O11:Q11"/>
    <mergeCell ref="R11:T11"/>
    <mergeCell ref="U11:V11"/>
    <mergeCell ref="W11:Y11"/>
    <mergeCell ref="Z11:AA11"/>
    <mergeCell ref="AB11:AC11"/>
    <mergeCell ref="AD11:AE11"/>
    <mergeCell ref="J10:K10"/>
    <mergeCell ref="L10:N10"/>
    <mergeCell ref="O10:Q10"/>
    <mergeCell ref="R10:T10"/>
    <mergeCell ref="U10:V10"/>
    <mergeCell ref="W10:Y10"/>
    <mergeCell ref="Z10:AA10"/>
    <mergeCell ref="AB10:AC10"/>
    <mergeCell ref="AD10:AE10"/>
    <mergeCell ref="J9:K9"/>
    <mergeCell ref="L9:N9"/>
    <mergeCell ref="O9:Q9"/>
    <mergeCell ref="R9:T9"/>
    <mergeCell ref="U9:V9"/>
    <mergeCell ref="W9:Y9"/>
    <mergeCell ref="Z9:AA9"/>
    <mergeCell ref="AB9:AC9"/>
    <mergeCell ref="AD9:AE9"/>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pageSetUpPr fitToPage="1"/>
  </sheetPr>
  <dimension ref="A1:N62"/>
  <sheetViews>
    <sheetView zoomScaleNormal="100" workbookViewId="0">
      <pane xSplit="3" ySplit="2" topLeftCell="D3" activePane="bottomRight" state="frozen"/>
      <selection pane="topRight" activeCell="D1" sqref="D1"/>
      <selection pane="bottomLeft" activeCell="A2" sqref="A2"/>
      <selection pane="bottomRight" activeCell="I14" sqref="I14"/>
    </sheetView>
  </sheetViews>
  <sheetFormatPr defaultRowHeight="14.4" x14ac:dyDescent="0.3"/>
  <cols>
    <col min="1" max="1" width="7.109375" bestFit="1" customWidth="1"/>
    <col min="2" max="2" width="12.33203125" customWidth="1"/>
    <col min="3" max="3" width="7.5546875" customWidth="1"/>
    <col min="4" max="4" width="10.33203125" customWidth="1"/>
    <col min="5" max="5" width="12.5546875" customWidth="1"/>
    <col min="6" max="6" width="12.44140625" bestFit="1" customWidth="1"/>
    <col min="7" max="7" width="11.88671875" customWidth="1"/>
    <col min="8" max="8" width="14.88671875" bestFit="1" customWidth="1"/>
    <col min="9" max="9" width="13.33203125" customWidth="1"/>
    <col min="10" max="10" width="14" customWidth="1"/>
    <col min="11" max="11" width="4.88671875" customWidth="1"/>
    <col min="12" max="12" width="12.88671875" bestFit="1" customWidth="1"/>
    <col min="13" max="13" width="34.77734375" customWidth="1"/>
    <col min="14" max="14" width="6.44140625" bestFit="1" customWidth="1"/>
  </cols>
  <sheetData>
    <row r="1" spans="1:14" ht="29.4" customHeight="1" thickBot="1" x14ac:dyDescent="0.35">
      <c r="A1" s="229" t="s">
        <v>394</v>
      </c>
      <c r="B1" s="230"/>
      <c r="C1" s="230"/>
      <c r="D1" s="230"/>
      <c r="E1" s="230"/>
      <c r="F1" s="230"/>
      <c r="G1" s="230"/>
      <c r="H1" s="230"/>
      <c r="I1" s="230"/>
      <c r="J1" s="230"/>
      <c r="K1" s="230"/>
      <c r="L1" s="230"/>
      <c r="M1" s="230"/>
      <c r="N1" s="231"/>
    </row>
    <row r="2" spans="1:14" ht="34.200000000000003" customHeight="1" x14ac:dyDescent="0.3">
      <c r="A2" s="113" t="s">
        <v>407</v>
      </c>
      <c r="B2" s="114" t="s">
        <v>304</v>
      </c>
      <c r="C2" s="114" t="s">
        <v>305</v>
      </c>
      <c r="D2" s="114" t="s">
        <v>306</v>
      </c>
      <c r="E2" s="115" t="s">
        <v>307</v>
      </c>
      <c r="F2" s="114" t="s">
        <v>409</v>
      </c>
      <c r="G2" s="114" t="s">
        <v>397</v>
      </c>
      <c r="H2" s="114" t="s">
        <v>308</v>
      </c>
      <c r="I2" s="115" t="s">
        <v>309</v>
      </c>
      <c r="J2" s="114" t="s">
        <v>310</v>
      </c>
      <c r="K2" s="114" t="s">
        <v>311</v>
      </c>
      <c r="L2" s="116" t="s">
        <v>312</v>
      </c>
      <c r="M2" s="114" t="s">
        <v>4</v>
      </c>
      <c r="N2" s="117" t="s">
        <v>313</v>
      </c>
    </row>
    <row r="3" spans="1:14" x14ac:dyDescent="0.3">
      <c r="A3" s="105">
        <v>1</v>
      </c>
      <c r="B3" s="100" t="s">
        <v>110</v>
      </c>
      <c r="C3" s="1" t="s">
        <v>346</v>
      </c>
      <c r="D3" s="1" t="s">
        <v>27</v>
      </c>
      <c r="E3" s="18">
        <v>46080</v>
      </c>
      <c r="F3" s="112">
        <f>G3*B13/100000</f>
        <v>5.4611341599999994</v>
      </c>
      <c r="G3" s="19">
        <v>30.826000000000001</v>
      </c>
      <c r="H3" s="104" t="s">
        <v>299</v>
      </c>
      <c r="I3" s="18">
        <v>46089</v>
      </c>
      <c r="J3" s="16" t="s">
        <v>395</v>
      </c>
      <c r="K3" s="1"/>
      <c r="L3" s="1" t="s">
        <v>328</v>
      </c>
      <c r="M3" s="1"/>
      <c r="N3" s="111">
        <f>I3-E3</f>
        <v>9</v>
      </c>
    </row>
    <row r="4" spans="1:14" x14ac:dyDescent="0.3">
      <c r="A4" s="105">
        <f t="shared" ref="A4:A10" si="0">A3+1</f>
        <v>2</v>
      </c>
      <c r="B4" s="100" t="s">
        <v>109</v>
      </c>
      <c r="C4" s="1" t="s">
        <v>346</v>
      </c>
      <c r="D4" s="1" t="s">
        <v>27</v>
      </c>
      <c r="E4" s="18"/>
      <c r="F4" s="112">
        <f>G4*B13/100000</f>
        <v>5.4611341599999994</v>
      </c>
      <c r="G4" s="19">
        <v>30.826000000000001</v>
      </c>
      <c r="H4" s="16"/>
      <c r="I4" s="18"/>
      <c r="J4" s="16"/>
      <c r="K4" s="1"/>
      <c r="L4" s="1" t="s">
        <v>328</v>
      </c>
      <c r="M4" s="1" t="s">
        <v>406</v>
      </c>
      <c r="N4" s="111">
        <f t="shared" ref="N4:N10" si="1">I4-E4</f>
        <v>0</v>
      </c>
    </row>
    <row r="5" spans="1:14" x14ac:dyDescent="0.3">
      <c r="A5" s="105">
        <f t="shared" si="0"/>
        <v>3</v>
      </c>
      <c r="B5" s="36" t="s">
        <v>169</v>
      </c>
      <c r="C5" s="1" t="s">
        <v>346</v>
      </c>
      <c r="D5" s="1" t="s">
        <v>26</v>
      </c>
      <c r="E5" s="18"/>
      <c r="F5" s="112">
        <f>G5*B13/100000</f>
        <v>5.87303116</v>
      </c>
      <c r="G5" s="19">
        <v>33.151000000000003</v>
      </c>
      <c r="H5" s="16"/>
      <c r="I5" s="18"/>
      <c r="J5" s="16"/>
      <c r="K5" s="1"/>
      <c r="L5" s="1" t="s">
        <v>328</v>
      </c>
      <c r="M5" s="1" t="s">
        <v>324</v>
      </c>
      <c r="N5" s="111">
        <f t="shared" si="1"/>
        <v>0</v>
      </c>
    </row>
    <row r="6" spans="1:14" x14ac:dyDescent="0.3">
      <c r="A6" s="105">
        <f t="shared" si="0"/>
        <v>4</v>
      </c>
      <c r="B6" s="36" t="s">
        <v>168</v>
      </c>
      <c r="C6" s="1" t="s">
        <v>346</v>
      </c>
      <c r="D6" s="1" t="s">
        <v>27</v>
      </c>
      <c r="E6" s="18"/>
      <c r="F6" s="112">
        <f>G6*B13/100000</f>
        <v>5.4611341599999994</v>
      </c>
      <c r="G6" s="19">
        <v>30.826000000000001</v>
      </c>
      <c r="H6" s="16"/>
      <c r="I6" s="18"/>
      <c r="J6" s="16"/>
      <c r="K6" s="1"/>
      <c r="L6" s="1" t="s">
        <v>328</v>
      </c>
      <c r="M6" s="1" t="s">
        <v>396</v>
      </c>
      <c r="N6" s="111">
        <f t="shared" si="1"/>
        <v>0</v>
      </c>
    </row>
    <row r="7" spans="1:14" ht="28.8" x14ac:dyDescent="0.3">
      <c r="A7" s="105">
        <f t="shared" si="0"/>
        <v>5</v>
      </c>
      <c r="B7" s="36" t="s">
        <v>217</v>
      </c>
      <c r="C7" s="1" t="s">
        <v>346</v>
      </c>
      <c r="D7" s="1" t="s">
        <v>26</v>
      </c>
      <c r="E7" s="18"/>
      <c r="F7" s="112">
        <f>G7*B13/100000</f>
        <v>5.87303116</v>
      </c>
      <c r="G7" s="19">
        <v>33.151000000000003</v>
      </c>
      <c r="H7" s="16"/>
      <c r="I7" s="18"/>
      <c r="J7" s="16"/>
      <c r="K7" s="1"/>
      <c r="L7" s="1" t="s">
        <v>328</v>
      </c>
      <c r="M7" s="15" t="s">
        <v>325</v>
      </c>
      <c r="N7" s="111">
        <f t="shared" si="1"/>
        <v>0</v>
      </c>
    </row>
    <row r="8" spans="1:14" x14ac:dyDescent="0.3">
      <c r="A8" s="105">
        <f t="shared" si="0"/>
        <v>6</v>
      </c>
      <c r="B8" s="17" t="s">
        <v>236</v>
      </c>
      <c r="C8" s="1" t="s">
        <v>346</v>
      </c>
      <c r="D8" s="1" t="s">
        <v>27</v>
      </c>
      <c r="E8" s="18"/>
      <c r="F8" s="112">
        <f>G8*B13/100000</f>
        <v>5.4611341599999994</v>
      </c>
      <c r="G8" s="19">
        <v>30.826000000000001</v>
      </c>
      <c r="H8" s="16"/>
      <c r="I8" s="18"/>
      <c r="J8" s="16"/>
      <c r="K8" s="1"/>
      <c r="L8" s="1" t="s">
        <v>328</v>
      </c>
      <c r="M8" s="1" t="s">
        <v>326</v>
      </c>
      <c r="N8" s="111">
        <f t="shared" si="1"/>
        <v>0</v>
      </c>
    </row>
    <row r="9" spans="1:14" x14ac:dyDescent="0.3">
      <c r="A9" s="105">
        <f t="shared" si="0"/>
        <v>7</v>
      </c>
      <c r="B9" s="17" t="s">
        <v>256</v>
      </c>
      <c r="C9" s="1" t="s">
        <v>346</v>
      </c>
      <c r="D9" s="1" t="s">
        <v>27</v>
      </c>
      <c r="E9" s="18"/>
      <c r="F9" s="112">
        <f>G9*B13/100000</f>
        <v>5.4611341599999994</v>
      </c>
      <c r="G9" s="19">
        <v>30.826000000000001</v>
      </c>
      <c r="H9" s="16"/>
      <c r="I9" s="18"/>
      <c r="J9" s="16"/>
      <c r="K9" s="1"/>
      <c r="L9" s="1" t="s">
        <v>327</v>
      </c>
      <c r="M9" s="1" t="s">
        <v>326</v>
      </c>
      <c r="N9" s="111">
        <f t="shared" si="1"/>
        <v>0</v>
      </c>
    </row>
    <row r="10" spans="1:14" ht="15" thickBot="1" x14ac:dyDescent="0.35">
      <c r="A10" s="106">
        <f t="shared" si="0"/>
        <v>8</v>
      </c>
      <c r="B10" s="107" t="s">
        <v>248</v>
      </c>
      <c r="C10" s="102" t="s">
        <v>346</v>
      </c>
      <c r="D10" s="102" t="s">
        <v>27</v>
      </c>
      <c r="E10" s="109">
        <v>46093</v>
      </c>
      <c r="F10" s="118">
        <f>G10*B13/100000</f>
        <v>5.4611341599999994</v>
      </c>
      <c r="G10" s="110">
        <v>30.826000000000001</v>
      </c>
      <c r="H10" s="119" t="s">
        <v>299</v>
      </c>
      <c r="I10" s="109">
        <v>46099</v>
      </c>
      <c r="J10" s="108" t="s">
        <v>395</v>
      </c>
      <c r="K10" s="102"/>
      <c r="L10" s="102" t="s">
        <v>328</v>
      </c>
      <c r="M10" s="102"/>
      <c r="N10" s="103">
        <f t="shared" si="1"/>
        <v>6</v>
      </c>
    </row>
    <row r="11" spans="1:14" x14ac:dyDescent="0.3">
      <c r="A11" s="3"/>
      <c r="B11" s="3"/>
      <c r="C11" s="3"/>
      <c r="D11" s="3"/>
      <c r="E11" s="21" t="s">
        <v>316</v>
      </c>
      <c r="F11" s="22">
        <f>SUM(F3:F10)</f>
        <v>44.512867279999995</v>
      </c>
      <c r="G11" s="22">
        <f>SUM(G3:G10)</f>
        <v>251.25799999999998</v>
      </c>
      <c r="H11" s="3"/>
      <c r="I11" s="3"/>
      <c r="J11" s="21" t="s">
        <v>317</v>
      </c>
      <c r="K11" s="23">
        <f>SUM(K3:K10)</f>
        <v>0</v>
      </c>
      <c r="L11" s="3"/>
      <c r="M11" s="3"/>
      <c r="N11" s="3"/>
    </row>
    <row r="12" spans="1:14" x14ac:dyDescent="0.3">
      <c r="A12" s="9"/>
      <c r="G12" s="10"/>
    </row>
    <row r="13" spans="1:14" x14ac:dyDescent="0.3">
      <c r="B13">
        <v>17716</v>
      </c>
      <c r="G13" s="10"/>
      <c r="J13" s="24"/>
    </row>
    <row r="14" spans="1:14" x14ac:dyDescent="0.3">
      <c r="G14" s="10"/>
    </row>
    <row r="15" spans="1:14" x14ac:dyDescent="0.3">
      <c r="G15" s="10"/>
    </row>
    <row r="17" spans="1:9" x14ac:dyDescent="0.3">
      <c r="C17" s="25" t="s">
        <v>318</v>
      </c>
      <c r="D17" s="26"/>
      <c r="F17" s="27" t="s">
        <v>319</v>
      </c>
      <c r="G17" s="27" t="s">
        <v>320</v>
      </c>
      <c r="H17" s="28" t="s">
        <v>299</v>
      </c>
      <c r="I17" s="28" t="s">
        <v>275</v>
      </c>
    </row>
    <row r="18" spans="1:9" ht="15.6" x14ac:dyDescent="0.3">
      <c r="C18" s="29" t="s">
        <v>346</v>
      </c>
      <c r="D18" s="1">
        <f t="shared" ref="D18:D23" si="2">COUNTIF($C$3:$C$10,C18)</f>
        <v>8</v>
      </c>
      <c r="F18" s="17" t="s">
        <v>27</v>
      </c>
      <c r="G18" s="1">
        <f>COUNTIF($D$3:$D$10,F18)</f>
        <v>6</v>
      </c>
      <c r="H18" s="1">
        <f>COUNTIFS($H$3:$H$10,$H$17,$D$3:$D$10,F18)</f>
        <v>2</v>
      </c>
      <c r="I18" s="1">
        <f>G18-H18</f>
        <v>4</v>
      </c>
    </row>
    <row r="19" spans="1:9" ht="15.6" x14ac:dyDescent="0.3">
      <c r="C19" s="29" t="s">
        <v>341</v>
      </c>
      <c r="D19" s="1">
        <f t="shared" si="2"/>
        <v>0</v>
      </c>
      <c r="F19" s="1" t="s">
        <v>26</v>
      </c>
      <c r="G19" s="1">
        <f t="shared" ref="G19:G61" si="3">COUNTIF($D$3:$D$10,F19)</f>
        <v>2</v>
      </c>
      <c r="H19" s="1">
        <f t="shared" ref="H19:H61" si="4">COUNTIFS($H$3:$H$10,$H$17,$D$3:$D$10,F19)</f>
        <v>0</v>
      </c>
      <c r="I19" s="1">
        <f t="shared" ref="I19:I62" si="5">G19-H19</f>
        <v>2</v>
      </c>
    </row>
    <row r="20" spans="1:9" ht="15.6" x14ac:dyDescent="0.3">
      <c r="C20" s="29" t="s">
        <v>340</v>
      </c>
      <c r="D20" s="1">
        <f t="shared" si="2"/>
        <v>0</v>
      </c>
      <c r="F20" s="17" t="s">
        <v>28</v>
      </c>
      <c r="G20" s="1">
        <f t="shared" si="3"/>
        <v>0</v>
      </c>
      <c r="H20" s="1">
        <f t="shared" si="4"/>
        <v>0</v>
      </c>
      <c r="I20" s="1">
        <f t="shared" si="5"/>
        <v>0</v>
      </c>
    </row>
    <row r="21" spans="1:9" ht="15.6" x14ac:dyDescent="0.3">
      <c r="C21" s="29" t="s">
        <v>340</v>
      </c>
      <c r="D21" s="1">
        <f t="shared" si="2"/>
        <v>0</v>
      </c>
      <c r="F21" s="16" t="s">
        <v>38</v>
      </c>
      <c r="G21" s="1">
        <f t="shared" si="3"/>
        <v>0</v>
      </c>
      <c r="H21" s="1">
        <f t="shared" si="4"/>
        <v>0</v>
      </c>
      <c r="I21" s="1">
        <f t="shared" si="5"/>
        <v>0</v>
      </c>
    </row>
    <row r="22" spans="1:9" ht="15.6" x14ac:dyDescent="0.3">
      <c r="C22" s="29" t="s">
        <v>410</v>
      </c>
      <c r="D22" s="1">
        <f t="shared" si="2"/>
        <v>0</v>
      </c>
      <c r="F22" s="16" t="s">
        <v>368</v>
      </c>
      <c r="G22" s="1">
        <f t="shared" si="3"/>
        <v>0</v>
      </c>
      <c r="H22" s="1">
        <f t="shared" si="4"/>
        <v>0</v>
      </c>
      <c r="I22" s="1">
        <f t="shared" si="5"/>
        <v>0</v>
      </c>
    </row>
    <row r="23" spans="1:9" ht="15.6" x14ac:dyDescent="0.3">
      <c r="C23" s="29" t="s">
        <v>411</v>
      </c>
      <c r="D23" s="1">
        <f t="shared" si="2"/>
        <v>0</v>
      </c>
      <c r="F23" s="17" t="s">
        <v>29</v>
      </c>
      <c r="G23" s="1">
        <f t="shared" si="3"/>
        <v>0</v>
      </c>
      <c r="H23" s="1">
        <f t="shared" si="4"/>
        <v>0</v>
      </c>
      <c r="I23" s="1">
        <f t="shared" si="5"/>
        <v>0</v>
      </c>
    </row>
    <row r="24" spans="1:9" ht="15.6" x14ac:dyDescent="0.3">
      <c r="C24" s="30" t="s">
        <v>316</v>
      </c>
      <c r="D24" s="8">
        <f>SUM(D18:D23)</f>
        <v>8</v>
      </c>
      <c r="F24" s="16" t="s">
        <v>86</v>
      </c>
      <c r="G24" s="1">
        <f t="shared" si="3"/>
        <v>0</v>
      </c>
      <c r="H24" s="1">
        <f t="shared" si="4"/>
        <v>0</v>
      </c>
      <c r="I24" s="1">
        <f t="shared" si="5"/>
        <v>0</v>
      </c>
    </row>
    <row r="25" spans="1:9" x14ac:dyDescent="0.3">
      <c r="F25" s="15" t="s">
        <v>25</v>
      </c>
      <c r="G25" s="1">
        <f t="shared" si="3"/>
        <v>0</v>
      </c>
      <c r="H25" s="1">
        <f t="shared" si="4"/>
        <v>0</v>
      </c>
      <c r="I25" s="1">
        <f t="shared" si="5"/>
        <v>0</v>
      </c>
    </row>
    <row r="26" spans="1:9" x14ac:dyDescent="0.3">
      <c r="A26" s="31" t="s">
        <v>321</v>
      </c>
      <c r="B26" s="32" t="s">
        <v>322</v>
      </c>
      <c r="C26" s="32" t="s">
        <v>323</v>
      </c>
      <c r="F26" s="16" t="s">
        <v>39</v>
      </c>
      <c r="G26" s="1">
        <f t="shared" si="3"/>
        <v>0</v>
      </c>
      <c r="H26" s="1">
        <f t="shared" si="4"/>
        <v>0</v>
      </c>
      <c r="I26" s="1">
        <f t="shared" si="5"/>
        <v>0</v>
      </c>
    </row>
    <row r="27" spans="1:9" x14ac:dyDescent="0.3">
      <c r="A27" s="33" t="s">
        <v>314</v>
      </c>
      <c r="B27" s="34" t="s">
        <v>422</v>
      </c>
      <c r="C27" s="34" t="s">
        <v>423</v>
      </c>
      <c r="F27" s="16" t="s">
        <v>118</v>
      </c>
      <c r="G27" s="1">
        <f t="shared" si="3"/>
        <v>0</v>
      </c>
      <c r="H27" s="1">
        <f t="shared" si="4"/>
        <v>0</v>
      </c>
      <c r="I27" s="1">
        <f t="shared" si="5"/>
        <v>0</v>
      </c>
    </row>
    <row r="28" spans="1:9" x14ac:dyDescent="0.3">
      <c r="A28" s="35" t="s">
        <v>315</v>
      </c>
      <c r="B28" s="34" t="s">
        <v>38</v>
      </c>
      <c r="C28" s="34" t="s">
        <v>422</v>
      </c>
      <c r="F28" s="16" t="s">
        <v>140</v>
      </c>
      <c r="G28" s="1">
        <f t="shared" si="3"/>
        <v>0</v>
      </c>
      <c r="H28" s="1">
        <f t="shared" si="4"/>
        <v>0</v>
      </c>
      <c r="I28" s="1">
        <f t="shared" si="5"/>
        <v>0</v>
      </c>
    </row>
    <row r="29" spans="1:9" x14ac:dyDescent="0.3">
      <c r="F29" s="15" t="s">
        <v>412</v>
      </c>
      <c r="G29" s="1">
        <f t="shared" si="3"/>
        <v>0</v>
      </c>
      <c r="H29" s="1">
        <f t="shared" si="4"/>
        <v>0</v>
      </c>
      <c r="I29" s="1">
        <f t="shared" si="5"/>
        <v>0</v>
      </c>
    </row>
    <row r="30" spans="1:9" x14ac:dyDescent="0.3">
      <c r="F30" s="15" t="s">
        <v>413</v>
      </c>
      <c r="G30" s="1">
        <f t="shared" si="3"/>
        <v>0</v>
      </c>
      <c r="H30" s="1">
        <f t="shared" si="4"/>
        <v>0</v>
      </c>
      <c r="I30" s="1">
        <f t="shared" si="5"/>
        <v>0</v>
      </c>
    </row>
    <row r="31" spans="1:9" x14ac:dyDescent="0.3">
      <c r="F31" s="16" t="s">
        <v>414</v>
      </c>
      <c r="G31" s="1">
        <f t="shared" si="3"/>
        <v>0</v>
      </c>
      <c r="H31" s="1">
        <f t="shared" si="4"/>
        <v>0</v>
      </c>
      <c r="I31" s="1">
        <f t="shared" si="5"/>
        <v>0</v>
      </c>
    </row>
    <row r="32" spans="1:9" x14ac:dyDescent="0.3">
      <c r="F32" s="16" t="s">
        <v>415</v>
      </c>
      <c r="G32" s="1">
        <f t="shared" si="3"/>
        <v>0</v>
      </c>
      <c r="H32" s="1">
        <f t="shared" si="4"/>
        <v>0</v>
      </c>
      <c r="I32" s="1">
        <f t="shared" si="5"/>
        <v>0</v>
      </c>
    </row>
    <row r="33" spans="6:9" x14ac:dyDescent="0.3">
      <c r="F33" s="16" t="s">
        <v>63</v>
      </c>
      <c r="G33" s="1">
        <f t="shared" si="3"/>
        <v>0</v>
      </c>
      <c r="H33" s="1">
        <f t="shared" si="4"/>
        <v>0</v>
      </c>
      <c r="I33" s="1">
        <f t="shared" si="5"/>
        <v>0</v>
      </c>
    </row>
    <row r="34" spans="6:9" x14ac:dyDescent="0.3">
      <c r="F34" s="17" t="s">
        <v>416</v>
      </c>
      <c r="G34" s="1">
        <f t="shared" si="3"/>
        <v>0</v>
      </c>
      <c r="H34" s="1">
        <f t="shared" si="4"/>
        <v>0</v>
      </c>
      <c r="I34" s="1">
        <f t="shared" si="5"/>
        <v>0</v>
      </c>
    </row>
    <row r="35" spans="6:9" x14ac:dyDescent="0.3">
      <c r="F35" s="16" t="s">
        <v>107</v>
      </c>
      <c r="G35" s="1">
        <f t="shared" si="3"/>
        <v>0</v>
      </c>
      <c r="H35" s="1">
        <f t="shared" si="4"/>
        <v>0</v>
      </c>
      <c r="I35" s="1">
        <f t="shared" si="5"/>
        <v>0</v>
      </c>
    </row>
    <row r="36" spans="6:9" x14ac:dyDescent="0.3">
      <c r="F36" s="16" t="s">
        <v>417</v>
      </c>
      <c r="G36" s="1">
        <f t="shared" si="3"/>
        <v>0</v>
      </c>
      <c r="H36" s="1">
        <f t="shared" si="4"/>
        <v>0</v>
      </c>
      <c r="I36" s="1">
        <f t="shared" si="5"/>
        <v>0</v>
      </c>
    </row>
    <row r="37" spans="6:9" x14ac:dyDescent="0.3">
      <c r="F37" s="16" t="s">
        <v>62</v>
      </c>
      <c r="G37" s="1">
        <f t="shared" si="3"/>
        <v>0</v>
      </c>
      <c r="H37" s="1">
        <f t="shared" si="4"/>
        <v>0</v>
      </c>
      <c r="I37" s="1">
        <f t="shared" si="5"/>
        <v>0</v>
      </c>
    </row>
    <row r="38" spans="6:9" x14ac:dyDescent="0.3">
      <c r="F38" s="16" t="s">
        <v>129</v>
      </c>
      <c r="G38" s="1">
        <f t="shared" si="3"/>
        <v>0</v>
      </c>
      <c r="H38" s="1">
        <f t="shared" si="4"/>
        <v>0</v>
      </c>
      <c r="I38" s="1">
        <f t="shared" si="5"/>
        <v>0</v>
      </c>
    </row>
    <row r="39" spans="6:9" x14ac:dyDescent="0.3">
      <c r="F39" s="16" t="s">
        <v>418</v>
      </c>
      <c r="G39" s="1">
        <f t="shared" si="3"/>
        <v>0</v>
      </c>
      <c r="H39" s="1">
        <f t="shared" si="4"/>
        <v>0</v>
      </c>
      <c r="I39" s="1">
        <f t="shared" si="5"/>
        <v>0</v>
      </c>
    </row>
    <row r="40" spans="6:9" x14ac:dyDescent="0.3">
      <c r="F40" s="16" t="s">
        <v>85</v>
      </c>
      <c r="G40" s="1">
        <f t="shared" si="3"/>
        <v>0</v>
      </c>
      <c r="H40" s="1">
        <f t="shared" si="4"/>
        <v>0</v>
      </c>
      <c r="I40" s="1">
        <f t="shared" si="5"/>
        <v>0</v>
      </c>
    </row>
    <row r="41" spans="6:9" x14ac:dyDescent="0.3">
      <c r="F41" s="16" t="s">
        <v>419</v>
      </c>
      <c r="G41" s="1">
        <f t="shared" si="3"/>
        <v>0</v>
      </c>
      <c r="H41" s="1">
        <f t="shared" si="4"/>
        <v>0</v>
      </c>
      <c r="I41" s="1">
        <f t="shared" si="5"/>
        <v>0</v>
      </c>
    </row>
    <row r="42" spans="6:9" x14ac:dyDescent="0.3">
      <c r="F42" s="16" t="s">
        <v>420</v>
      </c>
      <c r="G42" s="1">
        <f t="shared" si="3"/>
        <v>0</v>
      </c>
      <c r="H42" s="1">
        <f t="shared" si="4"/>
        <v>0</v>
      </c>
      <c r="I42" s="1">
        <f t="shared" si="5"/>
        <v>0</v>
      </c>
    </row>
    <row r="43" spans="6:9" x14ac:dyDescent="0.3">
      <c r="F43" s="16" t="s">
        <v>202</v>
      </c>
      <c r="G43" s="1">
        <f t="shared" si="3"/>
        <v>0</v>
      </c>
      <c r="H43" s="1">
        <f t="shared" si="4"/>
        <v>0</v>
      </c>
      <c r="I43" s="1">
        <f t="shared" si="5"/>
        <v>0</v>
      </c>
    </row>
    <row r="44" spans="6:9" x14ac:dyDescent="0.3">
      <c r="F44" s="15" t="s">
        <v>151</v>
      </c>
      <c r="G44" s="1">
        <f t="shared" si="3"/>
        <v>0</v>
      </c>
      <c r="H44" s="1">
        <f t="shared" si="4"/>
        <v>0</v>
      </c>
      <c r="I44" s="1">
        <f t="shared" si="5"/>
        <v>0</v>
      </c>
    </row>
    <row r="45" spans="6:9" x14ac:dyDescent="0.3">
      <c r="F45" s="16" t="s">
        <v>51</v>
      </c>
      <c r="G45" s="1">
        <f t="shared" si="3"/>
        <v>0</v>
      </c>
      <c r="H45" s="1">
        <f t="shared" si="4"/>
        <v>0</v>
      </c>
      <c r="I45" s="1">
        <f t="shared" si="5"/>
        <v>0</v>
      </c>
    </row>
    <row r="46" spans="6:9" x14ac:dyDescent="0.3">
      <c r="F46" s="1" t="s">
        <v>421</v>
      </c>
      <c r="G46" s="1">
        <f t="shared" si="3"/>
        <v>0</v>
      </c>
      <c r="H46" s="1">
        <f t="shared" si="4"/>
        <v>0</v>
      </c>
      <c r="I46" s="1">
        <f t="shared" si="5"/>
        <v>0</v>
      </c>
    </row>
    <row r="47" spans="6:9" x14ac:dyDescent="0.3">
      <c r="F47" s="20" t="s">
        <v>424</v>
      </c>
      <c r="G47" s="1">
        <f t="shared" si="3"/>
        <v>0</v>
      </c>
      <c r="H47" s="1">
        <f t="shared" si="4"/>
        <v>0</v>
      </c>
      <c r="I47" s="1">
        <f t="shared" si="5"/>
        <v>0</v>
      </c>
    </row>
    <row r="48" spans="6:9" x14ac:dyDescent="0.3">
      <c r="F48" s="16" t="s">
        <v>50</v>
      </c>
      <c r="G48" s="1">
        <f t="shared" si="3"/>
        <v>0</v>
      </c>
      <c r="H48" s="1">
        <f t="shared" si="4"/>
        <v>0</v>
      </c>
      <c r="I48" s="1">
        <f t="shared" si="5"/>
        <v>0</v>
      </c>
    </row>
    <row r="49" spans="6:9" x14ac:dyDescent="0.3">
      <c r="F49" s="16" t="s">
        <v>425</v>
      </c>
      <c r="G49" s="1">
        <f t="shared" si="3"/>
        <v>0</v>
      </c>
      <c r="H49" s="1">
        <f t="shared" si="4"/>
        <v>0</v>
      </c>
      <c r="I49" s="1">
        <f t="shared" si="5"/>
        <v>0</v>
      </c>
    </row>
    <row r="50" spans="6:9" x14ac:dyDescent="0.3">
      <c r="F50" s="16" t="s">
        <v>426</v>
      </c>
      <c r="G50" s="1">
        <f t="shared" si="3"/>
        <v>0</v>
      </c>
      <c r="H50" s="1">
        <f t="shared" si="4"/>
        <v>0</v>
      </c>
      <c r="I50" s="1">
        <f t="shared" si="5"/>
        <v>0</v>
      </c>
    </row>
    <row r="51" spans="6:9" x14ac:dyDescent="0.3">
      <c r="F51" s="1" t="s">
        <v>427</v>
      </c>
      <c r="G51" s="1">
        <f t="shared" si="3"/>
        <v>0</v>
      </c>
      <c r="H51" s="1">
        <f t="shared" si="4"/>
        <v>0</v>
      </c>
      <c r="I51" s="1">
        <f t="shared" si="5"/>
        <v>0</v>
      </c>
    </row>
    <row r="52" spans="6:9" x14ac:dyDescent="0.3">
      <c r="F52" s="16" t="s">
        <v>428</v>
      </c>
      <c r="G52" s="1">
        <f t="shared" si="3"/>
        <v>0</v>
      </c>
      <c r="H52" s="1">
        <f t="shared" si="4"/>
        <v>0</v>
      </c>
      <c r="I52" s="1">
        <f t="shared" si="5"/>
        <v>0</v>
      </c>
    </row>
    <row r="53" spans="6:9" x14ac:dyDescent="0.3">
      <c r="F53" s="16" t="s">
        <v>74</v>
      </c>
      <c r="G53" s="1">
        <f t="shared" si="3"/>
        <v>0</v>
      </c>
      <c r="H53" s="1">
        <f t="shared" si="4"/>
        <v>0</v>
      </c>
      <c r="I53" s="1">
        <f t="shared" si="5"/>
        <v>0</v>
      </c>
    </row>
    <row r="54" spans="6:9" x14ac:dyDescent="0.3">
      <c r="F54" s="16" t="s">
        <v>422</v>
      </c>
      <c r="G54" s="1">
        <f t="shared" si="3"/>
        <v>0</v>
      </c>
      <c r="H54" s="1">
        <f t="shared" si="4"/>
        <v>0</v>
      </c>
      <c r="I54" s="1">
        <f t="shared" si="5"/>
        <v>0</v>
      </c>
    </row>
    <row r="55" spans="6:9" x14ac:dyDescent="0.3">
      <c r="F55" s="16" t="s">
        <v>429</v>
      </c>
      <c r="G55" s="1">
        <f t="shared" si="3"/>
        <v>0</v>
      </c>
      <c r="H55" s="1">
        <f t="shared" si="4"/>
        <v>0</v>
      </c>
      <c r="I55" s="1">
        <f t="shared" si="5"/>
        <v>0</v>
      </c>
    </row>
    <row r="56" spans="6:9" x14ac:dyDescent="0.3">
      <c r="F56" s="16" t="s">
        <v>430</v>
      </c>
      <c r="G56" s="1">
        <f t="shared" si="3"/>
        <v>0</v>
      </c>
      <c r="H56" s="1">
        <f t="shared" si="4"/>
        <v>0</v>
      </c>
      <c r="I56" s="1">
        <f t="shared" si="5"/>
        <v>0</v>
      </c>
    </row>
    <row r="57" spans="6:9" x14ac:dyDescent="0.3">
      <c r="F57" s="20" t="s">
        <v>431</v>
      </c>
      <c r="G57" s="1">
        <f t="shared" si="3"/>
        <v>0</v>
      </c>
      <c r="H57" s="1">
        <f t="shared" si="4"/>
        <v>0</v>
      </c>
      <c r="I57" s="1">
        <f t="shared" si="5"/>
        <v>0</v>
      </c>
    </row>
    <row r="58" spans="6:9" x14ac:dyDescent="0.3">
      <c r="F58" s="16" t="s">
        <v>432</v>
      </c>
      <c r="G58" s="1">
        <f t="shared" si="3"/>
        <v>0</v>
      </c>
      <c r="H58" s="1">
        <f t="shared" si="4"/>
        <v>0</v>
      </c>
      <c r="I58" s="1">
        <f t="shared" si="5"/>
        <v>0</v>
      </c>
    </row>
    <row r="59" spans="6:9" x14ac:dyDescent="0.3">
      <c r="F59" s="1" t="s">
        <v>433</v>
      </c>
      <c r="G59" s="1">
        <f t="shared" si="3"/>
        <v>0</v>
      </c>
      <c r="H59" s="1">
        <f t="shared" si="4"/>
        <v>0</v>
      </c>
      <c r="I59" s="1">
        <f t="shared" si="5"/>
        <v>0</v>
      </c>
    </row>
    <row r="60" spans="6:9" x14ac:dyDescent="0.3">
      <c r="F60" s="16" t="s">
        <v>423</v>
      </c>
      <c r="G60" s="1">
        <f t="shared" si="3"/>
        <v>0</v>
      </c>
      <c r="H60" s="1">
        <f t="shared" si="4"/>
        <v>0</v>
      </c>
      <c r="I60" s="1">
        <f t="shared" si="5"/>
        <v>0</v>
      </c>
    </row>
    <row r="61" spans="6:9" x14ac:dyDescent="0.3">
      <c r="F61" s="16" t="s">
        <v>434</v>
      </c>
      <c r="G61" s="1">
        <f t="shared" si="3"/>
        <v>0</v>
      </c>
      <c r="H61" s="1">
        <f t="shared" si="4"/>
        <v>0</v>
      </c>
      <c r="I61" s="1">
        <f t="shared" si="5"/>
        <v>0</v>
      </c>
    </row>
    <row r="62" spans="6:9" x14ac:dyDescent="0.3">
      <c r="F62" s="27" t="s">
        <v>316</v>
      </c>
      <c r="G62" s="27">
        <f>SUM(G18:G61)</f>
        <v>8</v>
      </c>
      <c r="H62" s="27">
        <f>SUM(H18:H61)</f>
        <v>2</v>
      </c>
      <c r="I62" s="27">
        <f t="shared" si="5"/>
        <v>6</v>
      </c>
    </row>
  </sheetData>
  <autoFilter ref="A2:M13" xr:uid="{E1F1F1B3-256C-4E6C-A7BA-0E2E08DE39F0}">
    <sortState xmlns:xlrd2="http://schemas.microsoft.com/office/spreadsheetml/2017/richdata2" ref="A3:M11">
      <sortCondition ref="I2:I10"/>
    </sortState>
  </autoFilter>
  <mergeCells count="1">
    <mergeCell ref="A1:N1"/>
  </mergeCells>
  <phoneticPr fontId="14" type="noConversion"/>
  <conditionalFormatting sqref="A12">
    <cfRule type="duplicateValues" dxfId="5" priority="1"/>
    <cfRule type="duplicateValues" dxfId="4" priority="2"/>
    <cfRule type="duplicateValues" dxfId="3" priority="3"/>
  </conditionalFormatting>
  <conditionalFormatting sqref="B29:B1048576 B14:B25 B2:B10">
    <cfRule type="duplicateValues" dxfId="2" priority="78"/>
  </conditionalFormatting>
  <conditionalFormatting sqref="B29:B1048576 B14:B25 B2:B11">
    <cfRule type="duplicateValues" dxfId="1" priority="70"/>
    <cfRule type="duplicateValues" dxfId="0" priority="71"/>
  </conditionalFormatting>
  <pageMargins left="0.25" right="0.25" top="0.75" bottom="0.75" header="0.3" footer="0.3"/>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DPR</vt:lpstr>
      <vt:lpstr>Store Stock</vt:lpstr>
      <vt:lpstr>Visual chart</vt:lpstr>
      <vt:lpstr>Erection Compiled</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2026-05-12T08:31:27Z</dcterms:modified>
</cp:coreProperties>
</file>