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KEC\800KV HVDC\TA-515\DPR\"/>
    </mc:Choice>
  </mc:AlternateContent>
  <xr:revisionPtr revIDLastSave="0" documentId="8_{AB0EA306-F53C-4D8A-BD86-6AB97986EC9A}" xr6:coauthVersionLast="47" xr6:coauthVersionMax="47" xr10:uidLastSave="{00000000-0000-0000-0000-000000000000}"/>
  <bookViews>
    <workbookView xWindow="-108" yWindow="-108" windowWidth="23256" windowHeight="12456" xr2:uid="{5D558A5B-F820-4473-8865-88289A39D19A}"/>
  </bookViews>
  <sheets>
    <sheet name="DPR" sheetId="1" r:id="rId1"/>
    <sheet name="Foundation Compiled" sheetId="7" r:id="rId2"/>
    <sheet name="Earthing" sheetId="8" r:id="rId3"/>
    <sheet name="Erection Compiled" sheetId="4" r:id="rId4"/>
    <sheet name="Store Stock" sheetId="2" r:id="rId5"/>
    <sheet name="Visual chart" sheetId="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s>
  <definedNames>
    <definedName name="\A">#REF!</definedName>
    <definedName name="\aa">#REF!</definedName>
    <definedName name="\B">#REF!</definedName>
    <definedName name="\C">#REF!</definedName>
    <definedName name="\DFC">#REF!</definedName>
    <definedName name="\E">#REF!</definedName>
    <definedName name="\H">#REF!</definedName>
    <definedName name="\jmns">#REF!</definedName>
    <definedName name="\L">#REF!</definedName>
    <definedName name="\LK">#REF!</definedName>
    <definedName name="\LKM">#REF!</definedName>
    <definedName name="\M">#REF!</definedName>
    <definedName name="\N">#REF!</definedName>
    <definedName name="\P">#REF!</definedName>
    <definedName name="\Q">#REF!</definedName>
    <definedName name="\R">#REF!</definedName>
    <definedName name="\S">#REF!</definedName>
    <definedName name="\Sv">#REF!</definedName>
    <definedName name="\U">#REF!</definedName>
    <definedName name="\V">#REF!</definedName>
    <definedName name="\x">#REF!</definedName>
    <definedName name="\z">#REF!</definedName>
    <definedName name="_">#REF!</definedName>
    <definedName name="_______xlnm.Print_Titles_2">('[1]OPGW Quantity summary'!$A$1:$C$65536,'[1]OPGW Quantity summary'!$A$1:$IV$8)</definedName>
    <definedName name="_______xlnm.Print_Titles_3">(#REF!,#REF!)</definedName>
    <definedName name="______xlnm.Print_Titles_2">('[1]OPGW Quantity summary'!$A$1:$C$65536,'[1]OPGW Quantity summary'!$A$1:$IV$8)</definedName>
    <definedName name="______xlnm.Print_Titles_3">(#REF!,#REF!)</definedName>
    <definedName name="_____xlnm.Print_Titles_2">('[1]OPGW Quantity summary'!$A$1:$C$65536,'[1]OPGW Quantity summary'!$A$1:$IV$8)</definedName>
    <definedName name="_____xlnm.Print_Titles_3">(#REF!,#REF!)</definedName>
    <definedName name="____a1">#REF!</definedName>
    <definedName name="____Ki1">#REF!</definedName>
    <definedName name="____Ki2">#REF!</definedName>
    <definedName name="____Re1">#REF!</definedName>
    <definedName name="____Rs1">#REF!</definedName>
    <definedName name="____xlnm.Print_Titles_2">('[1]OPGW Quantity summary'!$A$1:$C$65536,'[1]OPGW Quantity summary'!$A$1:$IV$8)</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#REF!</definedName>
    <definedName name="___aba2">#REF!</definedName>
    <definedName name="___adj1">#REF!</definedName>
    <definedName name="___ahu1">'[3]Costing-blk-B'!#REF!</definedName>
    <definedName name="___ahu2">'[3]Costing-blk-B'!#REF!</definedName>
    <definedName name="___bom1">#REF!</definedName>
    <definedName name="___CFB1">#REF!</definedName>
    <definedName name="___CFB2">#REF!</definedName>
    <definedName name="___CFB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'[4]BDisc Q4'!#REF!</definedName>
    <definedName name="___DAT18">'[4]BDisc Q4'!#REF!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#REF!</definedName>
    <definedName name="___DET2">#REF!</definedName>
    <definedName name="___DET3">#REF!</definedName>
    <definedName name="___DET4">#REF!</definedName>
    <definedName name="___DET5">#REF!</definedName>
    <definedName name="___DET6">#REF!</definedName>
    <definedName name="___dol11">[5]starter!$R$61</definedName>
    <definedName name="___drg1">#REF!</definedName>
    <definedName name="___drg2">#REF!</definedName>
    <definedName name="___fac1">#REF!</definedName>
    <definedName name="___fac2">#REF!</definedName>
    <definedName name="___fac3">#REF!</definedName>
    <definedName name="___Ki1">#REF!</definedName>
    <definedName name="___Ki2">#REF!</definedName>
    <definedName name="___mcc1">[6]costing!#REF!</definedName>
    <definedName name="___mcc2">[6]costing!#REF!</definedName>
    <definedName name="___mp1">[6]costing!#REF!</definedName>
    <definedName name="___out2">#REF!</definedName>
    <definedName name="___pdp1">[6]costing!#REF!</definedName>
    <definedName name="___pdp2">[6]costing!#REF!</definedName>
    <definedName name="___pdp3">[6]costing!#REF!</definedName>
    <definedName name="___pep99">#REF!</definedName>
    <definedName name="___ps1">#REF!</definedName>
    <definedName name="___Re1">#REF!</definedName>
    <definedName name="___row1">'[7]BOQ LT'!#REF!</definedName>
    <definedName name="___Rs1">#REF!</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(#REF!,#REF!)</definedName>
    <definedName name="__1__123Graph_ACHART_1" hidden="1">[2]SUMMARY!$E$36:$H$36</definedName>
    <definedName name="__123Graph_B" hidden="1">#REF!</definedName>
    <definedName name="__123Graph_C" hidden="1">#REF!</definedName>
    <definedName name="__123Graph_X" hidden="1">#REF!</definedName>
    <definedName name="__2__123Graph_BCHART_1" hidden="1">[2]SUMMARY!$E$66:$H$66</definedName>
    <definedName name="__3__123Graph_CCHART_1" hidden="1">[2]SUMMARY!$E$64:$H$64</definedName>
    <definedName name="__a1">#REF!</definedName>
    <definedName name="__aba2">#REF!</definedName>
    <definedName name="__adj1">#REF!</definedName>
    <definedName name="__ahu1">'[3]Costing-blk-B'!#REF!</definedName>
    <definedName name="__ahu2">'[3]Costing-blk-B'!#REF!</definedName>
    <definedName name="__bom1">#REF!</definedName>
    <definedName name="__CFB1">#REF!</definedName>
    <definedName name="__CFB2">#REF!</definedName>
    <definedName name="__CFB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'[4]BDisc Q4'!#REF!</definedName>
    <definedName name="__DAT18">'[4]BDisc Q4'!#REF!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#REF!</definedName>
    <definedName name="__DET2">#REF!</definedName>
    <definedName name="__DET3">#REF!</definedName>
    <definedName name="__DET4">#REF!</definedName>
    <definedName name="__DET5">#REF!</definedName>
    <definedName name="__DET6">#REF!</definedName>
    <definedName name="__dol11">[5]starter!$R$61</definedName>
    <definedName name="__drg1">#REF!</definedName>
    <definedName name="__drg2">#REF!</definedName>
    <definedName name="__EdFJsKAA">[10]!Print</definedName>
    <definedName name="__fac1">#REF!</definedName>
    <definedName name="__fac2">#REF!</definedName>
    <definedName name="__fac3">#REF!</definedName>
    <definedName name="__Ki1">#REF!</definedName>
    <definedName name="__Ki2">#REF!</definedName>
    <definedName name="__mcc1">[6]costing!#REF!</definedName>
    <definedName name="__mcc2">[6]costing!#REF!</definedName>
    <definedName name="__mp1">[6]costing!#REF!</definedName>
    <definedName name="__out2">#REF!</definedName>
    <definedName name="__pdp1">[6]costing!#REF!</definedName>
    <definedName name="__pdp2">[6]costing!#REF!</definedName>
    <definedName name="__pdp3">[6]costing!#REF!</definedName>
    <definedName name="__pep99">#REF!</definedName>
    <definedName name="__ps1">#REF!</definedName>
    <definedName name="__Re1">#REF!</definedName>
    <definedName name="__row1">'[7]BOQ LT'!#REF!</definedName>
    <definedName name="__Rs1">#REF!</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ry1">[8]InputPO_Del!#REF!</definedName>
    <definedName name="__xlnm.Print_Titles_2">('[1]OPGW Quantity summary'!$A$1:$C$65536,'[1]OPGW Quantity summary'!$A$1:$IV$8)</definedName>
    <definedName name="__xlnm.Print_Titles_3">(#REF!,#REF!)</definedName>
    <definedName name="_00">#REF!</definedName>
    <definedName name="_01">#REF!</definedName>
    <definedName name="_02">#N/A</definedName>
    <definedName name="_03">#N/A</definedName>
    <definedName name="_04">#N/A</definedName>
    <definedName name="_04_DIPL___TITEL">#REF!</definedName>
    <definedName name="_05">#REF!</definedName>
    <definedName name="_06">#N/A</definedName>
    <definedName name="_09_cost">#REF!</definedName>
    <definedName name="_09_cost_2">[11]costs!$P$49</definedName>
    <definedName name="_09_IBR_marketing_manpower_cost">#REF!</definedName>
    <definedName name="_09_IBR_marketing_manpower_cost_1">#REF!</definedName>
    <definedName name="_09_IBR_marketing_sales_cost">#REF!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#REF!</definedName>
    <definedName name="_aba2">#REF!</definedName>
    <definedName name="_adj1">#REF!</definedName>
    <definedName name="_ahu1">'[3]Costing-blk-B'!#REF!</definedName>
    <definedName name="_ahu2">'[3]Costing-blk-B'!#REF!</definedName>
    <definedName name="_Ast1">#REF!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#REF!</definedName>
    <definedName name="_CE1">'[12]SPARE MYSORE'!$A$52:$AG$730</definedName>
    <definedName name="_CFB1">#REF!</definedName>
    <definedName name="_CFB2">#REF!</definedName>
    <definedName name="_CFB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'[4]BDisc Q4'!#REF!</definedName>
    <definedName name="_DAT18">'[4]BDisc Q4'!#REF!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T1">#REF!</definedName>
    <definedName name="_DET2">#REF!</definedName>
    <definedName name="_DET3">#REF!</definedName>
    <definedName name="_DET4">#REF!</definedName>
    <definedName name="_DET5">#REF!</definedName>
    <definedName name="_DET6">#REF!</definedName>
    <definedName name="_dol11">[5]starter!$R$61</definedName>
    <definedName name="_DPS1">#REF!</definedName>
    <definedName name="_DPS2">#REF!</definedName>
    <definedName name="_drg1">#REF!</definedName>
    <definedName name="_drg2">#REF!</definedName>
    <definedName name="_fac1">#REF!</definedName>
    <definedName name="_fac2">#REF!</definedName>
    <definedName name="_fac3">#REF!</definedName>
    <definedName name="_Fill" hidden="1">'[13]MAN&amp;VEH'!$A$8:$A$35</definedName>
    <definedName name="_xlnm._FilterDatabase" localSheetId="3" hidden="1">'Erection Compiled'!$A$3:$N$14</definedName>
    <definedName name="_xlnm._FilterDatabase" localSheetId="1" hidden="1">'Foundation Compiled'!$A$3:$M$25</definedName>
    <definedName name="_xlnm._FilterDatabase" hidden="1">'[14]SP Break Up'!$A$6:$I$39</definedName>
    <definedName name="_in18900">#REF!</definedName>
    <definedName name="_iv19000">#REF!</definedName>
    <definedName name="_Key1" hidden="1">#REF!</definedName>
    <definedName name="_Key2" hidden="1">#REF!</definedName>
    <definedName name="_Ki1">#REF!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#REF!</definedName>
    <definedName name="_pdp1">[6]costing!#REF!</definedName>
    <definedName name="_pdp2">[6]costing!#REF!</definedName>
    <definedName name="_pdp3">[6]costing!#REF!</definedName>
    <definedName name="_pep99">#REF!</definedName>
    <definedName name="_ps1">#REF!</definedName>
    <definedName name="_Re1">#REF!</definedName>
    <definedName name="_row1">'[7]BOQ LT'!#REF!</definedName>
    <definedName name="_Rs1">#REF!</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ort" hidden="1">#REF!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3">#REF!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#REF!</definedName>
    <definedName name="a0">[16]UK!$B$64837</definedName>
    <definedName name="A1_">#REF!</definedName>
    <definedName name="A10_">#REF!</definedName>
    <definedName name="A13_">#REF!</definedName>
    <definedName name="A1HELLO">[17]BOQ!#REF!</definedName>
    <definedName name="A2_">#REF!</definedName>
    <definedName name="A2hello">[18]BOQ!#REF!</definedName>
    <definedName name="A3_">#REF!</definedName>
    <definedName name="A4_">#REF!</definedName>
    <definedName name="A5_">#REF!</definedName>
    <definedName name="A6_">#REF!</definedName>
    <definedName name="A65379A10">#REF!</definedName>
    <definedName name="A7_">#REF!</definedName>
    <definedName name="A8_">#REF!</definedName>
    <definedName name="A9_">#REF!</definedName>
    <definedName name="AA">#REF!</definedName>
    <definedName name="aaa">#REF!</definedName>
    <definedName name="AAAA">[19]MP!#REF!</definedName>
    <definedName name="AABC">#REF!</definedName>
    <definedName name="ab">#REF!</definedName>
    <definedName name="ABACUS">#REF!</definedName>
    <definedName name="abc">#REF!</definedName>
    <definedName name="ABCd">'[20]Attach-3 (QR)'!#REF!</definedName>
    <definedName name="AboveAvgGrowth">#REF!</definedName>
    <definedName name="AC">#REF!</definedName>
    <definedName name="AC_disc">#REF!</definedName>
    <definedName name="acc">#REF!</definedName>
    <definedName name="ACCABLESNOTINSY">#REF!</definedName>
    <definedName name="accp">'[3]Costing-blk-B'!#REF!</definedName>
    <definedName name="Act_Gp">'[21]1997a'!$AA$2:$AB$7</definedName>
    <definedName name="ADFD">#REF!</definedName>
    <definedName name="adj">#REF!</definedName>
    <definedName name="ADosCountries">'[22]Aurobindo dossier input'!$C$5:$BM$5</definedName>
    <definedName name="AF_00">#REF!</definedName>
    <definedName name="AF_01">#REF!</definedName>
    <definedName name="AF_02">#REF!</definedName>
    <definedName name="AF_98">#REF!</definedName>
    <definedName name="AF_99">#REF!</definedName>
    <definedName name="AF_M_98">[23]QFC!$C$167</definedName>
    <definedName name="AF_M_99">[23]QFC!$C$168</definedName>
    <definedName name="Ag">#REF!</definedName>
    <definedName name="agra">#REF!</definedName>
    <definedName name="AICC_Serv">#REF!</definedName>
    <definedName name="AirConditioning">#REF!</definedName>
    <definedName name="ak">#REF!</definedName>
    <definedName name="alarms">#REF!</definedName>
    <definedName name="alpha">[24]DSLP!#REF!</definedName>
    <definedName name="alpha_disc">#REF!</definedName>
    <definedName name="alpha_ed">#REF!</definedName>
    <definedName name="Alw">#REF!</definedName>
    <definedName name="AMACountries">'[22]Aurobindo MA input'!$C$5:$BM$5</definedName>
    <definedName name="Amit">#REF!</definedName>
    <definedName name="AMN">#REF!</definedName>
    <definedName name="analysis">[25]lookup!$A$9:$A$10</definedName>
    <definedName name="angle_bracket1">[26]report!$A$8:$H$13</definedName>
    <definedName name="ANNEX">#REF!</definedName>
    <definedName name="ANNEX1">[17]BOQ!#REF!</definedName>
    <definedName name="ANNEX4">#REF!</definedName>
    <definedName name="annex4.1">#REF!</definedName>
    <definedName name="annex4.1a">#REF!</definedName>
    <definedName name="ANNEX4A">#REF!</definedName>
    <definedName name="ANNEX5">#REF!</definedName>
    <definedName name="annex6">'[27]IDCCALHYD-GOO'!$A$47:$U$92</definedName>
    <definedName name="annexure_A">#REF!</definedName>
    <definedName name="ANNEXURE4A">#REF!</definedName>
    <definedName name="anscount" hidden="1">1</definedName>
    <definedName name="app">'[3]Costing-blk-B'!#REF!</definedName>
    <definedName name="Approach" localSheetId="3">'[28]Base File'!$D$3:$D$4</definedName>
    <definedName name="Approach">'[29]Base File'!$D$3:$D$4</definedName>
    <definedName name="arch">[25]lookup!$A$15</definedName>
    <definedName name="as">#REF!</definedName>
    <definedName name="AS_disc">#REF!</definedName>
    <definedName name="As_percentage">#REF!</definedName>
    <definedName name="Asc">#REF!</definedName>
    <definedName name="asdfd">#REF!</definedName>
    <definedName name="asdsad">#REF!</definedName>
    <definedName name="Assetno">#REF!</definedName>
    <definedName name="assets">#REF!</definedName>
    <definedName name="Ast">#REF!</definedName>
    <definedName name="Ast_prv">[30]slab!#REF!</definedName>
    <definedName name="AUD">#REF!</definedName>
    <definedName name="AurobindoDossier">'[22]Aurobindo dossier input'!$C$5:$BM$584</definedName>
    <definedName name="AurobindoMA">'[22]Aurobindo MA input'!$C$5:$BM$587</definedName>
    <definedName name="Aux.items">#REF!</definedName>
    <definedName name="Avg_Strike_Size">[31]Scenario!$C$35</definedName>
    <definedName name="AvgGrowth">#REF!</definedName>
    <definedName name="azsa" hidden="1">{"'PROFITABILITY'!$A$1:$F$45"}</definedName>
    <definedName name="B">#REF!</definedName>
    <definedName name="base_dep">#REF!</definedName>
    <definedName name="base_len">#REF!</definedName>
    <definedName name="base_wid">#REF!</definedName>
    <definedName name="Baseline">#REF!</definedName>
    <definedName name="basic_rtu">#REF!</definedName>
    <definedName name="bb">'[32]Flanged Beams'!#REF!</definedName>
    <definedName name="bc">#REF!</definedName>
    <definedName name="Benefits">#REF!</definedName>
    <definedName name="beta">#REF!</definedName>
    <definedName name="Bf">[30]slab!#REF!</definedName>
    <definedName name="BG">#REF!</definedName>
    <definedName name="BG_CHGS">#REF!</definedName>
    <definedName name="BG_RATE">#REF!</definedName>
    <definedName name="bhbhb">#REF!</definedName>
    <definedName name="bhdbdhd">[33]travel_per!#REF!</definedName>
    <definedName name="biddername">#REF!</definedName>
    <definedName name="Bilu">#REF!</definedName>
    <definedName name="Bilu2">#REF!</definedName>
    <definedName name="Bilu3">#REF!</definedName>
    <definedName name="BKS">#REF!</definedName>
    <definedName name="BL2A">'[34]Attach-3 (QR)'!#REF!</definedName>
    <definedName name="BL2A2">'[35]Attach-3 (QR)'!#REF!</definedName>
    <definedName name="BL2AA">'[34]Attach-3 (QR)'!#REF!</definedName>
    <definedName name="BL2AAA">'[35]Attach-3 (QR)'!#REF!</definedName>
    <definedName name="BL2B">'[34]Attach-3 (QR)'!#REF!</definedName>
    <definedName name="BL2BB">'[35]Attach-3 (QR)'!#REF!</definedName>
    <definedName name="BL2BBB">'[35]Attach-3 (QR)'!#REF!</definedName>
    <definedName name="BL2C">'[34]Attach-3 (QR)'!#REF!</definedName>
    <definedName name="BL2CC">'[35]Attach-3 (QR)'!#REF!</definedName>
    <definedName name="BL2CCC">'[35]Attach-3 (QR)'!#REF!</definedName>
    <definedName name="BL3A">'[34]Attach-3 (QR)'!#REF!</definedName>
    <definedName name="BL3AA">'[35]Attach-3 (QR)'!#REF!</definedName>
    <definedName name="BL3AAA">'[35]Attach-3 (QR)'!#REF!</definedName>
    <definedName name="BL3B">'[34]Attach-3 (QR)'!#REF!</definedName>
    <definedName name="BL3BB">'[35]Attach-3 (QR)'!#REF!</definedName>
    <definedName name="BL3BBB">'[35]Attach-3 (QR)'!#REF!</definedName>
    <definedName name="BL3C">'[34]Attach-3 (QR)'!#REF!</definedName>
    <definedName name="BL3CC">'[35]Attach-3 (QR)'!#REF!</definedName>
    <definedName name="BL3CCC">'[35]Attach-3 (QR)'!#REF!</definedName>
    <definedName name="BL4A">'[34]Attach-3 (QR)'!#REF!</definedName>
    <definedName name="BL4AA">'[35]Attach-3 (QR)'!#REF!</definedName>
    <definedName name="BL4AAA">'[35]Attach-3 (QR)'!#REF!</definedName>
    <definedName name="BL4B">'[34]Attach-3 (QR)'!#REF!</definedName>
    <definedName name="BL4BB">'[35]Attach-3 (QR)'!#REF!</definedName>
    <definedName name="BL4BBB">'[35]Attach-3 (QR)'!#REF!</definedName>
    <definedName name="BL4C">'[34]Attach-3 (QR)'!#REF!</definedName>
    <definedName name="BL4CC">'[35]Attach-3 (QR)'!#REF!</definedName>
    <definedName name="BL4CCC">'[35]Attach-3 (QR)'!#REF!</definedName>
    <definedName name="BL5A">'[34]Attach-3 (QR)'!#REF!</definedName>
    <definedName name="BL5AA">'[35]Attach-3 (QR)'!#REF!</definedName>
    <definedName name="BL5AAA">'[35]Attach-3 (QR)'!#REF!</definedName>
    <definedName name="BL5B">'[34]Attach-3 (QR)'!#REF!</definedName>
    <definedName name="BL5BB">'[35]Attach-3 (QR)'!#REF!</definedName>
    <definedName name="BL5BBB">'[35]Attach-3 (QR)'!#REF!</definedName>
    <definedName name="BL5C">'[34]Attach-3 (QR)'!#REF!</definedName>
    <definedName name="BL5CC">'[35]Attach-3 (QR)'!#REF!</definedName>
    <definedName name="BL5CCC">'[35]Attach-3 (QR)'!#REF!</definedName>
    <definedName name="BNLM">#REF!</definedName>
    <definedName name="boisar">'[36]Receivable Dump'!$H$2:$H$219</definedName>
    <definedName name="BOISAR_BAYWISE">#REF!</definedName>
    <definedName name="bom">#REF!</definedName>
    <definedName name="BOMBAY">[37]KS!#REF!</definedName>
    <definedName name="BONPSCHE">[38]Bongaon!$E$9:$W$310</definedName>
    <definedName name="bps">#REF!</definedName>
    <definedName name="BR_Resou">[39]schedule1!#REF!</definedName>
    <definedName name="bs">#REF!</definedName>
    <definedName name="BSS">[19]MP!$Q$54:$IV$8165</definedName>
    <definedName name="btb_musd">[40]BTB!#REF!</definedName>
    <definedName name="building">'[41]DETAILED  BOQ'!$A$2</definedName>
    <definedName name="BULIST">[42]Poland!$C$51:$C$60</definedName>
    <definedName name="Bx">#REF!</definedName>
    <definedName name="C_">#REF!</definedName>
    <definedName name="cA">#REF!</definedName>
    <definedName name="CABLE">#REF!</definedName>
    <definedName name="camber">'[43]INPUT-DATA'!#REF!</definedName>
    <definedName name="camber_sides">'[43]INPUT-DATA'!#REF!</definedName>
    <definedName name="Cap">#REF!</definedName>
    <definedName name="CAPA1">'[35]Attach-3 (QR)'!#REF!</definedName>
    <definedName name="CAPA11">'[35]Attach-3 (QR)'!#REF!</definedName>
    <definedName name="CAPA111">'[35]Attach-3 (QR)'!#REF!</definedName>
    <definedName name="CAPA2">'[35]Attach-3 (QR)'!#REF!</definedName>
    <definedName name="CAPA22">'[35]Attach-3 (QR)'!#REF!</definedName>
    <definedName name="CAPA222">'[35]Attach-3 (QR)'!#REF!</definedName>
    <definedName name="CAPA3">'[35]Attach-3 (QR)'!#REF!</definedName>
    <definedName name="CAPA33">'[35]Attach-3 (QR)'!#REF!</definedName>
    <definedName name="CAPA333">'[35]Attach-3 (QR)'!#REF!</definedName>
    <definedName name="CAPA4">'[35]Attach-3 (QR)'!#REF!</definedName>
    <definedName name="CAPA44">'[35]Attach-3 (QR)'!#REF!</definedName>
    <definedName name="CAPA444">'[35]Attach-3 (QR)'!#REF!</definedName>
    <definedName name="CAPA7">'[35]Attach-3 (QR)'!#REF!</definedName>
    <definedName name="CAPA77">'[35]Attach-3 (QR)'!#REF!</definedName>
    <definedName name="CAPA777">'[35]Attach-3 (QR)'!#REF!</definedName>
    <definedName name="carpet">#REF!</definedName>
    <definedName name="Case">#REF!</definedName>
    <definedName name="CBISO">#REF!</definedName>
    <definedName name="CBISO145">#REF!</definedName>
    <definedName name="CBISO245">#REF!</definedName>
    <definedName name="cc">#REF!</definedName>
    <definedName name="CCC">#REF!</definedName>
    <definedName name="Ccu">#REF!</definedName>
    <definedName name="cd">#REF!</definedName>
    <definedName name="CD_HW">#REF!</definedName>
    <definedName name="CD_SPLADL">#REF!</definedName>
    <definedName name="CD_SW">#REF!</definedName>
    <definedName name="ce">#REF!</definedName>
    <definedName name="ced">[23]QFC!$G$11</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f_musd">[40]cf!#REF!</definedName>
    <definedName name="ch_area1">[44]Config!$F$73</definedName>
    <definedName name="ch_area2">[44]Config!$I$73</definedName>
    <definedName name="ch_area3">[44]Config!$L$73</definedName>
    <definedName name="ch_area4">[44]Config!$O$73</definedName>
    <definedName name="CheckDate">#REF!</definedName>
    <definedName name="chf">#REF!</definedName>
    <definedName name="chk">#REF!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il">#REF!</definedName>
    <definedName name="Cl">#REF!</definedName>
    <definedName name="Clear">[45]!Clear</definedName>
    <definedName name="Clearance" localSheetId="3">'[28]Base File'!$C$3:$C$7</definedName>
    <definedName name="Clearance">'[29]Base File'!$C$3:$C$7</definedName>
    <definedName name="Clusters">#REF!</definedName>
    <definedName name="CODE">[46]CE!$A$1:$AI$566</definedName>
    <definedName name="COE">[33]travel_per!#REF!</definedName>
    <definedName name="COGSTYPE">[42]Poland!$C$79:$C$84</definedName>
    <definedName name="col">#REF!</definedName>
    <definedName name="collection">#REF!</definedName>
    <definedName name="COLLSTATUS">#REF!</definedName>
    <definedName name="collstatuspage1">#REF!</definedName>
    <definedName name="collstatuspage2">#REF!</definedName>
    <definedName name="COMMERCIALDISCOUNT">#REF!</definedName>
    <definedName name="commn">[44]Config!$P$23</definedName>
    <definedName name="comp">#REF!</definedName>
    <definedName name="company">#REF!</definedName>
    <definedName name="Compression">#REF!</definedName>
    <definedName name="concretegrade">#REF!</definedName>
    <definedName name="consultant_consultant_referrals">'[47]I 2ry activity reduction'!$L$120,'[47]I 2ry activity reduction'!$L$130,'[47]I 2ry activity reduction'!$L$140</definedName>
    <definedName name="CONTENTS">#REF!</definedName>
    <definedName name="COO">'[48]Sch-1a'!#REF!</definedName>
    <definedName name="cookie" localSheetId="3">#REF!</definedName>
    <definedName name="cookie">#REF!</definedName>
    <definedName name="cookie1" localSheetId="3">#REF!</definedName>
    <definedName name="cookie1">#REF!</definedName>
    <definedName name="COPY_OUTPUT">#REF!</definedName>
    <definedName name="cost">#N/A</definedName>
    <definedName name="Cost__Ex_Works">'[7]BOQ LT'!#REF!</definedName>
    <definedName name="COSTVARIANCE" hidden="1">[49]SUMMARY!$E$64:$H$64</definedName>
    <definedName name="COU">#REF!</definedName>
    <definedName name="countries">[50]Assumptions!$F$9:$F$33</definedName>
    <definedName name="COVVV" hidden="1">{#N/A,#N/A,FALSE,"str_title";#N/A,#N/A,FALSE,"SUM";#N/A,#N/A,FALSE,"Scope";#N/A,#N/A,FALSE,"PIE-Jn";#N/A,#N/A,FALSE,"PIE-Jn_Hz";#N/A,#N/A,FALSE,"Liq_Plan";#N/A,#N/A,FALSE,"S_Curve";#N/A,#N/A,FALSE,"Liq_Prof";#N/A,#N/A,FALSE,"Man_Pwr";#N/A,#N/A,FALSE,"Man_Prof"}</definedName>
    <definedName name="cp">'[3]Costing-blk-B'!#REF!</definedName>
    <definedName name="CPRP">#REF!</definedName>
    <definedName name="cprp_lucknow">#REF!</definedName>
    <definedName name="cprp_mandola">#REF!</definedName>
    <definedName name="CRB">#REF!</definedName>
    <definedName name="CRP_Barelliey">#REF!</definedName>
    <definedName name="CRP_Unnao">#REF!</definedName>
    <definedName name="CRRSEP">#REF!</definedName>
    <definedName name="Crude_Oil_Price">'[51]Key Assumptions'!$C$13</definedName>
    <definedName name="CS">[24]DSLP!#REF!</definedName>
    <definedName name="cst">#REF!</definedName>
    <definedName name="CST_BO">#REF!</definedName>
    <definedName name="CST_IDTO">#REF!</definedName>
    <definedName name="CST_OWN">#REF!</definedName>
    <definedName name="CST_TR">#REF!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D">#REF!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7__m">#REF!</definedName>
    <definedName name="D8__m">#REF!</definedName>
    <definedName name="D8Data">#REF!</definedName>
    <definedName name="D9__m">#REF!</definedName>
    <definedName name="Dampers" hidden="1">{"'PROFITABILITY'!$A$1:$F$45"}</definedName>
    <definedName name="dat">#REF!</definedName>
    <definedName name="DATA1">#REF!</definedName>
    <definedName name="DATA10">#REF!</definedName>
    <definedName name="DATA15">'[52]Direct Payouts'!#REF!</definedName>
    <definedName name="DATA16">'[53]Direct payouts'!#REF!</definedName>
    <definedName name="DATA17">'[52]Direct Payouts'!#REF!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s">#REF!</definedName>
    <definedName name="DAY_ENGR">#REF!</definedName>
    <definedName name="DAY_TCHN">#REF!</definedName>
    <definedName name="days_in_year">'[51]Production Profile'!$C$8</definedName>
    <definedName name="db">#REF!</definedName>
    <definedName name="dc">#REF!</definedName>
    <definedName name="dccables">#REF!</definedName>
    <definedName name="dcdeff">#REF!</definedName>
    <definedName name="DCP_start_T">#REF!</definedName>
    <definedName name="dd" hidden="1">{"'PROFITABILITY'!$A$1:$F$45"}</definedName>
    <definedName name="DDD">#REF!</definedName>
    <definedName name="dddddddd">#REF!</definedName>
    <definedName name="de_cost">[23]DE!#REF!</definedName>
    <definedName name="DEBTORS">#REF!</definedName>
    <definedName name="DEED">#REF!</definedName>
    <definedName name="deff">'[54]Design of two-way slab'!#REF!</definedName>
    <definedName name="DEHRI">#REF!</definedName>
    <definedName name="DELTA20">#REF!</definedName>
    <definedName name="DEM">#REF!</definedName>
    <definedName name="DeNovoAvail">[22]Assumptions!$C$3</definedName>
    <definedName name="Depth">#REF!</definedName>
    <definedName name="DEst_Price">#REF!</definedName>
    <definedName name="det_act_plan">#REF!</definedName>
    <definedName name="Detailed" localSheetId="3">'[28]Base File'!$I$3:$I$63</definedName>
    <definedName name="Detailed">'[29]Base File'!$I$3:$I$63</definedName>
    <definedName name="Df">[30]slab!#REF!</definedName>
    <definedName name="DFDF">#REF!</definedName>
    <definedName name="DG">#REF!</definedName>
    <definedName name="DG_Total">#REF!</definedName>
    <definedName name="dgp">'[3]Costing-blk-B'!#REF!</definedName>
    <definedName name="Di">#REF!</definedName>
    <definedName name="diff">'[55]Sch-3'!#REF!</definedName>
    <definedName name="diff1">'[55]Sch-3'!#REF!</definedName>
    <definedName name="DIns">[24]DSLP!#REF!</definedName>
    <definedName name="Disc">#REF!</definedName>
    <definedName name="Discount1">'[44]Break Dw'!$G$4</definedName>
    <definedName name="Distrib">'[56]SCurv (3)'!$B$6:$BJ$65</definedName>
    <definedName name="Distribution">[42]Brazil!#REF!</definedName>
    <definedName name="DIV">1000000</definedName>
    <definedName name="dl">#REF!</definedName>
    <definedName name="DM">'[57]CE(F)'!$A$3:$AL$3137</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#REF!</definedName>
    <definedName name="Ds">#REF!</definedName>
    <definedName name="dsat">#REF!</definedName>
    <definedName name="dsd">'[32]Rectangular Beam'!#REF!</definedName>
    <definedName name="dsda">#REF!</definedName>
    <definedName name="dsdb">#REF!</definedName>
    <definedName name="dsdsdls">#REF!</definedName>
    <definedName name="dsm">#REF!</definedName>
    <definedName name="dt">#REF!</definedName>
    <definedName name="E">#REF!</definedName>
    <definedName name="Earthing" localSheetId="3">#REF!</definedName>
    <definedName name="Earthing">#REF!</definedName>
    <definedName name="EB_Total">#REF!</definedName>
    <definedName name="ec_charges">#REF!</definedName>
    <definedName name="ecfact">#REF!</definedName>
    <definedName name="ED">#REF!</definedName>
    <definedName name="ED_RTU">#REF!</definedName>
    <definedName name="ED_TRDR">#REF!</definedName>
    <definedName name="ee">#REF!</definedName>
    <definedName name="Effective_Tax">'[51]Key Assumptions'!$C$12</definedName>
    <definedName name="egr">[18]BOQ!$A$1:$A$65536</definedName>
    <definedName name="Em">#REF!</definedName>
    <definedName name="ENG">#REF!</definedName>
    <definedName name="ENGG">#REF!</definedName>
    <definedName name="Engg_charges">#REF!</definedName>
    <definedName name="EQUIPCOM">#REF!</definedName>
    <definedName name="ere">'[58]3BPA00132-5-3 W plan HVPNL'!#REF!</definedName>
    <definedName name="erec">'[58]3BPA00132-5-3 W plan HVPNL'!#REF!</definedName>
    <definedName name="erecps">[38]Jeerat!$E$9:$W$304</definedName>
    <definedName name="Erection">[59]Erection!$A$3:$O$857</definedName>
    <definedName name="ert">#REF!</definedName>
    <definedName name="ERV">#REF!</definedName>
    <definedName name="Es">#REF!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t">#REF!</definedName>
    <definedName name="euro">#REF!</definedName>
    <definedName name="ewer" hidden="1">{"'PROFITABILITY'!$A$1:$F$45"}</definedName>
    <definedName name="Excel_BuiltIn__FilterDatabase_1">'[60]Sheet 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2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[44]Config!$C$14</definedName>
    <definedName name="Exp_Success_Rate">'[51]Key Assumptions'!#REF!</definedName>
    <definedName name="Exp_Success_Rate_Core_Basin">'[31]Reserve Addition'!$N$4</definedName>
    <definedName name="EXPHEADS">#REF!</definedName>
    <definedName name="external">#REF!</definedName>
    <definedName name="exwks">#REF!</definedName>
    <definedName name="f" hidden="1">{"'PROFITABILITY'!$A$1:$F$45"}</definedName>
    <definedName name="fac">0.825</definedName>
    <definedName name="facplc">#REF!</definedName>
    <definedName name="fact">#REF!</definedName>
    <definedName name="FACT1">#REF!</definedName>
    <definedName name="Factor">[63]Hardware!#REF!</definedName>
    <definedName name="Fb">#REF!</definedName>
    <definedName name="fck">#REF!</definedName>
    <definedName name="FDN_Data">'[64]foundation counsumption'!$A$4:$AN$497</definedName>
    <definedName name="FebMarLaunch">[22]Assumptions!$A$7:$F$575</definedName>
    <definedName name="FFR">#REF!</definedName>
    <definedName name="fgdfgg">#REF!</definedName>
    <definedName name="Fh">#REF!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lingDate">[65]Assumptions!$D$7:$D$56</definedName>
    <definedName name="FIM">#REF!</definedName>
    <definedName name="Fin_charges">#REF!</definedName>
    <definedName name="FireFighting">#REF!</definedName>
    <definedName name="FIT">#REF!</definedName>
    <definedName name="Floor">#REF!</definedName>
    <definedName name="fo">#REF!</definedName>
    <definedName name="for_typ">#REF!</definedName>
    <definedName name="Forecast">#REF!</definedName>
    <definedName name="Forecast_Receivables">[33]travel_per!#REF!</definedName>
    <definedName name="forex">#REF!</definedName>
    <definedName name="forthemonth">#REF!</definedName>
    <definedName name="Foundation">[59]Foundation!$A$3:$AT$857</definedName>
    <definedName name="fourhundred">'[64]FOUND CUNSUMTION'!$E$6:$W$534</definedName>
    <definedName name="Fp">[24]DSLP!#REF!</definedName>
    <definedName name="Fr" hidden="1">{"'PROFITABILITY'!$A$1:$F$45"}</definedName>
    <definedName name="Fr_charges">#REF!</definedName>
    <definedName name="frierect">#REF!</definedName>
    <definedName name="frnorms">#REF!</definedName>
    <definedName name="fromDCP">'[22]Intas Control'!$C$6</definedName>
    <definedName name="Fs">[24]DSLP!#REF!</definedName>
    <definedName name="Fsc">#REF!</definedName>
    <definedName name="Fv">#REF!</definedName>
    <definedName name="fym">#REF!</definedName>
    <definedName name="fys">#REF!</definedName>
    <definedName name="g">[66]Sheet1!#REF!</definedName>
    <definedName name="GA">'[67]SS Source Spells'!$A$1:$BJ$12722</definedName>
    <definedName name="gama">#REF!</definedName>
    <definedName name="gamah">#REF!</definedName>
    <definedName name="gamma">#REF!</definedName>
    <definedName name="Gas_Price">[31]Scenario!$C$42</definedName>
    <definedName name="GATE">#REF!</definedName>
    <definedName name="Gcc">#REF!</definedName>
    <definedName name="Gcm">#REF!</definedName>
    <definedName name="Gcr">#REF!</definedName>
    <definedName name="Gen">#N/A</definedName>
    <definedName name="GeneralInformation">#N/A</definedName>
    <definedName name="gg">'[32]Flanged Beams'!#REF!</definedName>
    <definedName name="GI">#N/A</definedName>
    <definedName name="GInfo">#N/A</definedName>
    <definedName name="GM_B_10">[42]Assumptions!$C$6</definedName>
    <definedName name="GM_B_11">[42]Assumptions!$D$6</definedName>
    <definedName name="GM_B_12">[42]Assumptions!$E$6</definedName>
    <definedName name="GM_B_13">[42]Assumptions!$F$6</definedName>
    <definedName name="GM_B_14">[42]Assumptions!$G$6</definedName>
    <definedName name="GM_B_15">[42]Assumptions!$H$6</definedName>
    <definedName name="GM_M_10">[42]Assumptions!$C$7</definedName>
    <definedName name="GM_M_11">[42]Assumptions!$D$7</definedName>
    <definedName name="GM_M_12">[42]Assumptions!$E$7</definedName>
    <definedName name="GM_M_13">[42]Assumptions!$F$7</definedName>
    <definedName name="GM_M_14">[42]Assumptions!$G$7</definedName>
    <definedName name="GM_M_15">[42]Assumptions!$H$7</definedName>
    <definedName name="GM_P_10">[42]Assumptions!$C$8</definedName>
    <definedName name="GM_P_11">[42]Assumptions!$D$8</definedName>
    <definedName name="GM_P_12">[42]Assumptions!$E$8</definedName>
    <definedName name="GM_P_13">[42]Assumptions!$F$8</definedName>
    <definedName name="GM_P_14">[42]Assumptions!$G$8</definedName>
    <definedName name="GM_P_15">[42]Assumptions!$H$8</definedName>
    <definedName name="GM_R_10">[42]Assumptions!$C$9</definedName>
    <definedName name="GM_R_11">[42]Assumptions!$D$9</definedName>
    <definedName name="GM_R_12">[42]Assumptions!$E$9</definedName>
    <definedName name="GM_R_13">[42]Assumptions!$F$9</definedName>
    <definedName name="GM_R_14">[42]Assumptions!$G$9</definedName>
    <definedName name="GM_R_15">[42]Assumptions!$H$9</definedName>
    <definedName name="GM_T_10">[42]Assumptions!$C$10</definedName>
    <definedName name="GM_T_11">[42]Assumptions!$D$10</definedName>
    <definedName name="GM_T_12">[42]Assumptions!$E$10</definedName>
    <definedName name="GM_T_13">[42]Assumptions!$F$10</definedName>
    <definedName name="GM_T_14">[42]Assumptions!$G$10</definedName>
    <definedName name="GM_T_15">[42]Assumptions!$H$10</definedName>
    <definedName name="GM_Total_10">[42]Assumptions!#REF!</definedName>
    <definedName name="GM_Total_11">[42]Assumptions!#REF!</definedName>
    <definedName name="GM_Total_12">[42]Assumptions!#REF!</definedName>
    <definedName name="GM_Total_13">[42]Assumptions!#REF!</definedName>
    <definedName name="GM_Total_14">[42]Assumptions!#REF!</definedName>
    <definedName name="GM_Total_15">[42]Assumptions!#REF!</definedName>
    <definedName name="GP">#REF!</definedName>
    <definedName name="GPs">#REF!</definedName>
    <definedName name="grg">#REF!</definedName>
    <definedName name="gross">#REF!</definedName>
    <definedName name="Groundinga" hidden="1">{"'PROFITABILITY'!$A$1:$F$45"}</definedName>
    <definedName name="Growth">#REF!</definedName>
    <definedName name="GRR">#REF!</definedName>
    <definedName name="gtst">#REF!</definedName>
    <definedName name="Gw">#REF!</definedName>
    <definedName name="H">#REF!</definedName>
    <definedName name="H0">#REF!</definedName>
    <definedName name="HALag">[22]Assumptions!$H$5:$J$36</definedName>
    <definedName name="HANDL">#REF!</definedName>
    <definedName name="HFL">'[43]INPUT-DATA'!#REF!</definedName>
    <definedName name="hh">#REF!</definedName>
    <definedName name="hhs">#REF!</definedName>
    <definedName name="hi">[24]DSLP!#REF!</definedName>
    <definedName name="HINDI">#REF!</definedName>
    <definedName name="HIns">[24]DSLP!#REF!</definedName>
    <definedName name="HNDCLR_CHGS">#REF!</definedName>
    <definedName name="ho">#REF!</definedName>
    <definedName name="hoi">[24]DSLP!#REF!</definedName>
    <definedName name="Hosp_Disc">'[68]Master Input Sheet'!#REF!</definedName>
    <definedName name="Hospital_Intervention_Team">'[47]I 2ry activity reduction'!$L$85,'[47]I 2ry activity reduction'!$L$95,'[47]I 2ry activity reduction'!$L$105</definedName>
    <definedName name="hS">#REF!</definedName>
    <definedName name="html" hidden="1">{"'PROFITABILITY'!$A$1:$F$45"}</definedName>
    <definedName name="HTML_CodePage" hidden="1">1252</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#REF!</definedName>
    <definedName name="hxb">[24]DSLP!#REF!</definedName>
    <definedName name="hxi">[24]DSLP!#REF!</definedName>
    <definedName name="i" hidden="1">{"'PROFITABILITY'!$A$1:$F$45"}</definedName>
    <definedName name="ICS_DISCUSSION_C_ISSUES_List">#REF!</definedName>
    <definedName name="IDosCountries">'[22]Intas dossier input'!$C$5:$AK$5</definedName>
    <definedName name="idto">#REF!</definedName>
    <definedName name="If">#REF!</definedName>
    <definedName name="IF_J_1_RUN__PROG1">#REF!</definedName>
    <definedName name="Ig">#REF!</definedName>
    <definedName name="IGP_M">#REF!</definedName>
    <definedName name="II">#REF!</definedName>
    <definedName name="iii">#REF!</definedName>
    <definedName name="ik">#REF!</definedName>
    <definedName name="Illumination">#REF!</definedName>
    <definedName name="IMACountries">'[22]Intas MA input'!$C$5:$AK$5</definedName>
    <definedName name="Increase">#REF!</definedName>
    <definedName name="Indra">#REF!</definedName>
    <definedName name="INNCAGRS">#REF!</definedName>
    <definedName name="INOUT">[69]Scenarios!$C$7:$C$8</definedName>
    <definedName name="Insurance">#REF!</definedName>
    <definedName name="INT_CHGS">#REF!</definedName>
    <definedName name="IntasDossier">'[22]Intas dossier input'!$C$5:$AP$500</definedName>
    <definedName name="IntasMA">'[22]Intas MA input'!$C$5:$AP$427</definedName>
    <definedName name="internaluse">#REF!</definedName>
    <definedName name="IPRestrictions">#REF!</definedName>
    <definedName name="ipu">#REF!</definedName>
    <definedName name="Is">#REF!</definedName>
    <definedName name="ITEMCODE">[70]Rates!$A$7:$A$40</definedName>
    <definedName name="Ix">#REF!</definedName>
    <definedName name="Iy">#REF!</definedName>
    <definedName name="J">#REF!</definedName>
    <definedName name="JEERATE">[38]Jeerat!$E$10:$Y$310</definedName>
    <definedName name="JEJS">#REF!</definedName>
    <definedName name="JJKL">[19]MP!$IU$8163</definedName>
    <definedName name="job">'[41]DETAILED  BOQ'!$A$1</definedName>
    <definedName name="k" hidden="1">{"'PROFITABILITY'!$A$1:$F$45"}</definedName>
    <definedName name="k1s">#REF!</definedName>
    <definedName name="k2s">#REF!</definedName>
    <definedName name="ka">#REF!</definedName>
    <definedName name="kb">#REF!</definedName>
    <definedName name="kc">#REF!</definedName>
    <definedName name="kec" hidden="1">{"'PROFITABILITY'!$A$1:$F$45"}</definedName>
    <definedName name="KEL">#REF!</definedName>
    <definedName name="KET">#REF!</definedName>
    <definedName name="Kh">#REF!</definedName>
    <definedName name="Ki">#REF!</definedName>
    <definedName name="Kii">#REF!</definedName>
    <definedName name="KLM">#REF!</definedName>
    <definedName name="Km">#REF!</definedName>
    <definedName name="kptl">#REF!</definedName>
    <definedName name="Ks">#REF!</definedName>
    <definedName name="KST">#REF!</definedName>
    <definedName name="kst_4.20">#REF!</definedName>
    <definedName name="L" hidden="1">#REF!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#REF!</definedName>
    <definedName name="L2__m">#REF!</definedName>
    <definedName name="La">#REF!</definedName>
    <definedName name="LAMP">#REF!</definedName>
    <definedName name="lane_width">#REF!</definedName>
    <definedName name="LanguageComment">#REF!</definedName>
    <definedName name="Lb">#REF!</definedName>
    <definedName name="lc">#REF!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_Analysis">#REF!</definedName>
    <definedName name="le">#REF!</definedName>
    <definedName name="least">#REF!</definedName>
    <definedName name="len">#REF!</definedName>
    <definedName name="length">#REF!</definedName>
    <definedName name="limcount" hidden="1">1</definedName>
    <definedName name="line">#REF!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#REF!</definedName>
    <definedName name="load">'[25]4 (2)'!$P$61:$R$150</definedName>
    <definedName name="Location">#REF!</definedName>
    <definedName name="logo1">"Picture 7"</definedName>
    <definedName name="logoa">#REF!</definedName>
    <definedName name="Lr">#REF!</definedName>
    <definedName name="ls">#REF!</definedName>
    <definedName name="LTswitchgear">#REF!</definedName>
    <definedName name="LTTrafo">'[73]Spares &amp; TMI'!$E$272</definedName>
    <definedName name="Ltwo400">'[64]L2 400 Obra'!$B$9:$AB$37</definedName>
    <definedName name="Ltwo765">'[64]L2 765 LILO Anpara '!$B$9:$W$38</definedName>
    <definedName name="LUMEN">#REF!</definedName>
    <definedName name="LUX">#REF!</definedName>
    <definedName name="LWL">'[43]INPUT-DATA'!#REF!</definedName>
    <definedName name="Lx">#REF!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[45]!Main</definedName>
    <definedName name="major">[22]TorrentControl!$B$3</definedName>
    <definedName name="majord">#REF!</definedName>
    <definedName name="majororders">#REF!</definedName>
    <definedName name="man">#REF!</definedName>
    <definedName name="Mandatory">#N/A</definedName>
    <definedName name="Manday_Rate">#REF!</definedName>
    <definedName name="manday1">#REF!</definedName>
    <definedName name="manpower">#REF!</definedName>
    <definedName name="MANU1">'[35]Attach-3 (QR)'!#REF!</definedName>
    <definedName name="MANU11">'[35]Attach-3 (QR)'!#REF!</definedName>
    <definedName name="MANU111">'[35]Attach-3 (QR)'!#REF!</definedName>
    <definedName name="MANU2">'[35]Attach-3 (QR)'!#REF!</definedName>
    <definedName name="MANU22">'[35]Attach-3 (QR)'!#REF!</definedName>
    <definedName name="MANU222">'[35]Attach-3 (QR)'!#REF!</definedName>
    <definedName name="MANU3">'[35]Attach-3 (QR)'!#REF!</definedName>
    <definedName name="MANU33">'[35]Attach-3 (QR)'!#REF!</definedName>
    <definedName name="MANU333">'[35]Attach-3 (QR)'!#REF!</definedName>
    <definedName name="MANU4">'[35]Attach-3 (QR)'!#REF!</definedName>
    <definedName name="MANU44">'[35]Attach-3 (QR)'!#REF!</definedName>
    <definedName name="MANU444">'[35]Attach-3 (QR)'!#REF!</definedName>
    <definedName name="MANU5">'[35]Attach-3 (QR)'!#REF!</definedName>
    <definedName name="MANU55">'[35]Attach-3 (QR)'!#REF!</definedName>
    <definedName name="MANU555">'[35]Attach-3 (QR)'!#REF!</definedName>
    <definedName name="MarginalCosts">#REF!</definedName>
    <definedName name="MarginalCostsSM">#REF!</definedName>
    <definedName name="MARKETSHAREPYHIGH">#REF!</definedName>
    <definedName name="MARKETSHAREPYLOW">#REF!</definedName>
    <definedName name="MAS">#REF!</definedName>
    <definedName name="MasterMolDoseList">[74]MasterMolDoseList!$B$2:$H$936</definedName>
    <definedName name="Masterpreisliste_Access_ohne_CHAR_10_">#REF!</definedName>
    <definedName name="MATHS">#REF!</definedName>
    <definedName name="Mb">#REF!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YENHW">#REF!</definedName>
    <definedName name="MC_YENSW">#REF!</definedName>
    <definedName name="mcabb3501i5f">#REF!</definedName>
    <definedName name="mcabb3502i1bc8f">#REF!</definedName>
    <definedName name="mcabb5002i1bc8f">#REF!</definedName>
    <definedName name="MCi">[75]A4a!$R$5</definedName>
    <definedName name="mcmc1i5f">#REF!</definedName>
    <definedName name="mcmc3502i1bc8f">#REF!</definedName>
    <definedName name="mcmc5002i1bc8f">#REF!</definedName>
    <definedName name="mcpc1i4f">#REF!</definedName>
    <definedName name="mcvr">[76]KS!$Q$52:$IV$8162</definedName>
    <definedName name="mdp">[6]costing!#REF!</definedName>
    <definedName name="MDVT_ABSP">#REF!</definedName>
    <definedName name="Med">#REF!</definedName>
    <definedName name="method">[25]lookup!$A$1:$A$2</definedName>
    <definedName name="mf" hidden="1">{"'PROFITABILITY'!$A$1:$F$45"}</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in_Exp_Well">[31]Scenario!$C$38</definedName>
    <definedName name="minor">[22]TorrentControl!$B$2</definedName>
    <definedName name="Misc_charges">#REF!</definedName>
    <definedName name="mm" hidden="1">#REF!</definedName>
    <definedName name="mmm">[77]NJP!$E$9:$U$302</definedName>
    <definedName name="Model_Comparison">#REF!</definedName>
    <definedName name="modvat">#REF!</definedName>
    <definedName name="molecules">[50]Assumptions!$B$39:$B$133</definedName>
    <definedName name="Month" localSheetId="3">'[28]Base File'!$G$3:$G$62</definedName>
    <definedName name="Month">'[29]Base File'!$G$3:$G$62</definedName>
    <definedName name="MQAKAM">#REF!</definedName>
    <definedName name="Ms">#REF!</definedName>
    <definedName name="MS_Royalty">#REF!</definedName>
    <definedName name="mujj">#REF!</definedName>
    <definedName name="Mulimit">#REF!</definedName>
    <definedName name="Musculoskeletal_Interface_clinic">'[47]I 2ry activity reduction'!$D$118,'[47]I 2ry activity reduction'!$D$128,'[47]I 2ry activity reduction'!$D$138</definedName>
    <definedName name="MVP_Total">#REF!</definedName>
    <definedName name="MyPBRScenario">#REF!</definedName>
    <definedName name="N">#REF!</definedName>
    <definedName name="Nature" localSheetId="3">'[78]Base File'!$B$3:$B$6</definedName>
    <definedName name="Nature">'[79]Base File'!$B$3:$B$6</definedName>
    <definedName name="Nc">#REF!</definedName>
    <definedName name="NcIS">#REF!</definedName>
    <definedName name="NIL">#REF!</definedName>
    <definedName name="NJPE">[38]NJP!$E$9:$W$315</definedName>
    <definedName name="njspsche">[38]NJP!$E$9:$U$302</definedName>
    <definedName name="nlg_cd">#REF!</definedName>
    <definedName name="nlg_er">#REF!</definedName>
    <definedName name="nlg_fi">#REF!</definedName>
    <definedName name="NN">#REF!</definedName>
    <definedName name="no_name">#REF!</definedName>
    <definedName name="NOK">#REF!</definedName>
    <definedName name="Nos">#REF!</definedName>
    <definedName name="NPV_Risk">#REF!</definedName>
    <definedName name="NqIS">#REF!</definedName>
    <definedName name="NrIS">#REF!</definedName>
    <definedName name="Nsd">'[32]Rectangular Beam'!#REF!</definedName>
    <definedName name="Nsda">#REF!</definedName>
    <definedName name="Nsdb">#REF!</definedName>
    <definedName name="Nsm">#REF!</definedName>
    <definedName name="Nt">#REF!</definedName>
    <definedName name="Nur">#REF!</definedName>
    <definedName name="Nx">#REF!</definedName>
    <definedName name="nxs">#REF!</definedName>
    <definedName name="Ny">#REF!</definedName>
    <definedName name="nys">#REF!</definedName>
    <definedName name="O">#REF!</definedName>
    <definedName name="OCTROI">#REF!</definedName>
    <definedName name="OCTROI_HW">#REF!</definedName>
    <definedName name="OCTROI_SW">#REF!</definedName>
    <definedName name="OFFICE_LIGHTING">#REF!</definedName>
    <definedName name="oh">#REF!</definedName>
    <definedName name="ohe">#REF!</definedName>
    <definedName name="ok">#REF!</definedName>
    <definedName name="OldLaunch">[22]Assumptions!$A$6:$E$575</definedName>
    <definedName name="ongoingDCP">'[22]Intas Control'!$C$5</definedName>
    <definedName name="ooc">#REF!</definedName>
    <definedName name="ord_musd">[40]orders!#REF!</definedName>
    <definedName name="orderbacklog">#REF!</definedName>
    <definedName name="orderbooked98">'[80]ord-lost_98&amp;99'!#REF!</definedName>
    <definedName name="ORDERSTATUS">#REF!</definedName>
    <definedName name="ORDREVCOLL">#REF!</definedName>
    <definedName name="Org_Codes">[81]Submissions!$A$4:$B$300</definedName>
    <definedName name="P" hidden="1">{"'PROFITABILITY'!$A$1:$F$45"}</definedName>
    <definedName name="p.s">#REF!</definedName>
    <definedName name="P_1">'[82]bs BP 04 SA'!#REF!</definedName>
    <definedName name="P_3">'[82]bs BP 04 SA'!#REF!</definedName>
    <definedName name="P_4">'[82]bs BP 04 SA'!#REF!</definedName>
    <definedName name="P_5">'[82]bs BP 04 SA'!#REF!</definedName>
    <definedName name="P_6DSO">#REF!</definedName>
    <definedName name="P_7DPO">'[83]REVENUES &amp; BS'!#REF!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'[84]p1-costg'!$T$49</definedName>
    <definedName name="p1apcc1">#REF!</definedName>
    <definedName name="p1apcc2">#REF!</definedName>
    <definedName name="p1apcc3">#REF!</definedName>
    <definedName name="p1clp">#REF!</definedName>
    <definedName name="p1csp">'[84]p1-costg'!$T$89</definedName>
    <definedName name="p1db">[85]costing!#REF!</definedName>
    <definedName name="p1ht">#REF!</definedName>
    <definedName name="p1ksk">'[84]p1-costg'!$T$6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'[84]p1-costg'!$T$30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'[84]p1-costg'!$T$113</definedName>
    <definedName name="p1ssb2">'[84]p1-costg'!$T$125</definedName>
    <definedName name="p1upsdb">[85]costing!#REF!</definedName>
    <definedName name="p1upsip">#REF!</definedName>
    <definedName name="p1upsmdb">#REF!</definedName>
    <definedName name="p1upsop">#REF!</definedName>
    <definedName name="pa">#REF!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"I4MQBSQIYS7ZIKLGDAQFMW49"</definedName>
    <definedName name="Pancham">#REF!</definedName>
    <definedName name="part">[86]estimate!$K$30</definedName>
    <definedName name="part2">0.91</definedName>
    <definedName name="PATH1">'[35]Attach-3 (QR)'!#REF!</definedName>
    <definedName name="PATH11">'[35]Attach-3 (QR)'!#REF!</definedName>
    <definedName name="PATH111">'[35]Attach-3 (QR)'!#REF!</definedName>
    <definedName name="PATH2">'[35]Attach-3 (QR)'!#REF!</definedName>
    <definedName name="PATH22">'[35]Attach-3 (QR)'!#REF!</definedName>
    <definedName name="PATH222">'[35]Attach-3 (QR)'!#REF!</definedName>
    <definedName name="PATH3">'[35]Attach-3 (QR)'!#REF!</definedName>
    <definedName name="PATH33">'[35]Attach-3 (QR)'!#REF!</definedName>
    <definedName name="PATH333">'[35]Attach-3 (QR)'!#REF!</definedName>
    <definedName name="PATH4">'[35]Attach-3 (QR)'!#REF!</definedName>
    <definedName name="PATH44">'[35]Attach-3 (QR)'!#REF!</definedName>
    <definedName name="PATH444">'[35]Attach-3 (QR)'!#REF!</definedName>
    <definedName name="PATH5">'[35]Attach-3 (QR)'!#REF!</definedName>
    <definedName name="PATH55">'[35]Attach-3 (QR)'!#REF!</definedName>
    <definedName name="PATH555">'[35]Attach-3 (QR)'!#REF!</definedName>
    <definedName name="PATHAR1">'[34]Attach-3 (QR)'!#REF!</definedName>
    <definedName name="PATHAR2">'[34]Attach-3 (QR)'!#REF!</definedName>
    <definedName name="PATHAR3">'[34]Attach-3 (QR)'!#REF!</definedName>
    <definedName name="PATHJV1">'[35]Attach-3 (QR)'!#REF!</definedName>
    <definedName name="PATHJV11">'[35]Attach-3 (QR)'!#REF!</definedName>
    <definedName name="PATHJV111">'[35]Attach-3 (QR)'!#REF!</definedName>
    <definedName name="PATHJV2">'[35]Attach-3 (QR)'!#REF!</definedName>
    <definedName name="PATHJV22">'[35]Attach-3 (QR)'!#REF!</definedName>
    <definedName name="PATHJV222">'[35]Attach-3 (QR)'!#REF!</definedName>
    <definedName name="PATHJV3">'[35]Attach-3 (QR)'!#REF!</definedName>
    <definedName name="PATHJV33">'[35]Attach-3 (QR)'!#REF!</definedName>
    <definedName name="PATHJV333">'[35]Attach-3 (QR)'!#REF!</definedName>
    <definedName name="PATHJVPR1">'[34]Attach-3 (QR)'!#REF!</definedName>
    <definedName name="PATHJVPR11">'[35]Attach-3 (QR)'!#REF!</definedName>
    <definedName name="PATHJVPR111">'[35]Attach-3 (QR)'!#REF!</definedName>
    <definedName name="PATHJVPR2">'[34]Attach-3 (QR)'!#REF!</definedName>
    <definedName name="PATHJVPR22">'[35]Attach-3 (QR)'!#REF!</definedName>
    <definedName name="PATHJVPR222">'[35]Attach-3 (QR)'!#REF!</definedName>
    <definedName name="PATHLA1">'[35]Attach-3 (QR)'!#REF!</definedName>
    <definedName name="PATHLA2">'[35]Attach-3 (QR)'!#REF!</definedName>
    <definedName name="PATHLA3">'[35]Attach-3 (QR)'!#REF!</definedName>
    <definedName name="PATHLP1">'[34]Attach-3 (QR)'!#REF!</definedName>
    <definedName name="PATHLP2">'[35]Attach-3 (QR)'!#REF!</definedName>
    <definedName name="PATHLP3">'[35]Attach-3 (QR)'!#REF!</definedName>
    <definedName name="PATHPR1">'[34]Attach-3 (QR)'!#REF!</definedName>
    <definedName name="PATHPR2">'[35]Attach-3 (QR)'!#REF!</definedName>
    <definedName name="pb">#REF!</definedName>
    <definedName name="PbRScenario">#REF!</definedName>
    <definedName name="pc">#REF!</definedName>
    <definedName name="PC_ED">#REF!</definedName>
    <definedName name="pctacutescore">#REF!</definedName>
    <definedName name="pctformatted">#REF!</definedName>
    <definedName name="PCTs">#REF!</definedName>
    <definedName name="PER">#REF!</definedName>
    <definedName name="PerIncrease">#REF!</definedName>
    <definedName name="PERSONAL_TRANSPORT">#REF!</definedName>
    <definedName name="pge">#REF!</definedName>
    <definedName name="pH">#REF!</definedName>
    <definedName name="pIaccp">#REF!</definedName>
    <definedName name="picture_1">"Picture 1"</definedName>
    <definedName name="pIecp">#REF!</definedName>
    <definedName name="PILLTYPE">[42]Poland!$B$66:$B$69</definedName>
    <definedName name="pImcc.1">#REF!</definedName>
    <definedName name="pImcc.2">#REF!</definedName>
    <definedName name="pImcc.3">#REF!</definedName>
    <definedName name="pImltsb">#REF!</definedName>
    <definedName name="pImsb.ups">#REF!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KGFRD_HW">#REF!</definedName>
    <definedName name="PKGFRD_SW">#REF!</definedName>
    <definedName name="plsdata">#REF!</definedName>
    <definedName name="PM_ConcreteMixer">'[71]Plant &amp;  Machinery'!$G$11</definedName>
    <definedName name="pmsnonacutescore">#REF!</definedName>
    <definedName name="PmtFreq_PS">#REF!</definedName>
    <definedName name="pnu_soil">#REF!</definedName>
    <definedName name="PNum">#REF!</definedName>
    <definedName name="PONDA">#REF!</definedName>
    <definedName name="POST">#REF!</definedName>
    <definedName name="Potential_All">[22]TorrentControl!$H$3</definedName>
    <definedName name="Potential_Brazil">#REF!</definedName>
    <definedName name="Potential_EU">#REF!</definedName>
    <definedName name="Potential_US">#REF!</definedName>
    <definedName name="pp">'[3]Costing-blk-B'!#REF!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shant">#REF!</definedName>
    <definedName name="PrepareDate">#REF!</definedName>
    <definedName name="priced_end">'[7]BOQ LT'!#REF!</definedName>
    <definedName name="PRICEDISCOUNT">#REF!</definedName>
    <definedName name="Print">#REF!</definedName>
    <definedName name="print_activity_by_Commissioner">#REF!</definedName>
    <definedName name="_xlnm.Print_Area" localSheetId="3">'Erection Compiled'!$A$2:$O$65</definedName>
    <definedName name="_xlnm.Print_Area" localSheetId="5">'Visual chart'!$A$1:$AQ$199</definedName>
    <definedName name="_xlnm.Print_Area">#REF!</definedName>
    <definedName name="Print_Area_MI">#REF!</definedName>
    <definedName name="_xlnm.Print_Titles">#REF!</definedName>
    <definedName name="PRINT_TITLES_MI">#REF!</definedName>
    <definedName name="printedname">#REF!</definedName>
    <definedName name="PRMIL_HW">#REF!</definedName>
    <definedName name="PRMIL_SW">#REF!</definedName>
    <definedName name="PROBADJUSTMENT">#REF!</definedName>
    <definedName name="prod_cost_gas_mmbtu">[31]Scenario!$C$43</definedName>
    <definedName name="prod_cost_oil">[31]Scenario!$C$39</definedName>
    <definedName name="Professional___Audit_Fees">#REF!</definedName>
    <definedName name="Progress_data">[64]Progress!$A$4:$Y$497</definedName>
    <definedName name="project">#REF!</definedName>
    <definedName name="Projects">#REF!</definedName>
    <definedName name="PROVISIONS">[33]travel_per!#REF!</definedName>
    <definedName name="PS">#REF!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hidden="1">{"'PROFITABILITY'!$A$1:$F$45"}</definedName>
    <definedName name="q_all">#REF!</definedName>
    <definedName name="qar">'[87]Rectangular Beam'!#REF!</definedName>
    <definedName name="Qc">#REF!</definedName>
    <definedName name="QC_Bajaj">#REF!</definedName>
    <definedName name="qder">#REF!</definedName>
    <definedName name="Qf">#REF!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i">#REF!</definedName>
    <definedName name="Ql">#REF!</definedName>
    <definedName name="qryEqptOrdDelyETAProfile_byConstrMgr">#REF!</definedName>
    <definedName name="qryEqptOrdPODelProfile_ByConstrMgr">#REF!</definedName>
    <definedName name="qryMonitorIP_9SpecialByContractToXLS">#REF!</definedName>
    <definedName name="Qspan">#REF!</definedName>
    <definedName name="qw" hidden="1">{"'PROFITABILITY'!$A$1:$F$45"}</definedName>
    <definedName name="qwer">#REF!</definedName>
    <definedName name="QWMKS">#REF!</definedName>
    <definedName name="r_">[66]Sheet1!#REF!</definedName>
    <definedName name="Radio" hidden="1">{"'PROFITABILITY'!$A$1:$F$45"}</definedName>
    <definedName name="raghu">#REF!</definedName>
    <definedName name="raja">#REF!</definedName>
    <definedName name="RbyP">'[51]Key Assumptions'!#REF!</definedName>
    <definedName name="Re">#REF!</definedName>
    <definedName name="Receivables_yearwise">[33]travel_per!#REF!</definedName>
    <definedName name="_xlnm.Recorder">#REF!</definedName>
    <definedName name="Recorder1">[88]BOQ!$A$1:$A$65536</definedName>
    <definedName name="redmdn">#REF!</definedName>
    <definedName name="Reduction_of_Outpatient_ratios">'[47]I 2ry activity reduction'!$L$119,'[47]I 2ry activity reduction'!$L$129,'[47]I 2ry activity reduction'!$L$139</definedName>
    <definedName name="Regulatory_costs">[42]Brazil!#REF!</definedName>
    <definedName name="RENT">#REF!</definedName>
    <definedName name="Repairs">#REF!</definedName>
    <definedName name="Retail_Disc">'[68]Master Input Sheet'!#REF!</definedName>
    <definedName name="Rev">#REF!</definedName>
    <definedName name="REVENUE_MODEL">#REF!</definedName>
    <definedName name="REVSTATUS">#REF!</definedName>
    <definedName name="revstatuspage1">#REF!</definedName>
    <definedName name="revstatuspage2">#REF!</definedName>
    <definedName name="Rg">#REF!</definedName>
    <definedName name="rgs">#REF!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#REF!</definedName>
    <definedName name="ROLLFCWKGS">#REF!</definedName>
    <definedName name="ROLLGFC">#REF!</definedName>
    <definedName name="Roxy">#REF!</definedName>
    <definedName name="rqf">#REF!</definedName>
    <definedName name="Rs">#REF!</definedName>
    <definedName name="rsat">#REF!</definedName>
    <definedName name="Rse">#REF!</definedName>
    <definedName name="rttqv">#REF!</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ty">'[43]INPUT-DATA'!#REF!</definedName>
    <definedName name="Running_begin">[22]TorrentControl!$C$18</definedName>
    <definedName name="Running_incr">[22]TorrentControl!$C$19</definedName>
    <definedName name="ry">#REF!</definedName>
    <definedName name="s">[90]DossierConsolidation!$B$5:$AR$996</definedName>
    <definedName name="s_all">#REF!</definedName>
    <definedName name="Sa">#REF!</definedName>
    <definedName name="SALARIES___WAGES">#REF!</definedName>
    <definedName name="SALEFACT">#REF!</definedName>
    <definedName name="SAP_SUMM">#REF!</definedName>
    <definedName name="sarita">#REF!</definedName>
    <definedName name="saz">#REF!</definedName>
    <definedName name="sb">#REF!</definedName>
    <definedName name="Sc">#REF!</definedName>
    <definedName name="Scenario">'[91]Front end'!$K$1</definedName>
    <definedName name="Scenario_table">[31]Scenario!$B$12:$J$16</definedName>
    <definedName name="SCIENCE">#REF!</definedName>
    <definedName name="sd">#REF!</definedName>
    <definedName name="sda">#REF!</definedName>
    <definedName name="sdb">#REF!</definedName>
    <definedName name="sdf">#REF!</definedName>
    <definedName name="sdfd">#REF!</definedName>
    <definedName name="sdrt">'[92]Design of two-way slab'!$B$13</definedName>
    <definedName name="sdsdsd">#REF!</definedName>
    <definedName name="sek">#REF!</definedName>
    <definedName name="SEK_C">#REF!</definedName>
    <definedName name="Sel_SiteInfra_PS">#REF!</definedName>
    <definedName name="sencount" hidden="1">1</definedName>
    <definedName name="SEQUENCING">#REF!</definedName>
    <definedName name="SER_TAX">#REF!</definedName>
    <definedName name="SF">[24]DSLP!#REF!</definedName>
    <definedName name="sff">#REF!</definedName>
    <definedName name="SFR">#REF!</definedName>
    <definedName name="sh_mod">#REF!</definedName>
    <definedName name="SHTA">#REF!</definedName>
    <definedName name="si">[24]DSLP!#REF!</definedName>
    <definedName name="sigma0.2">#REF!</definedName>
    <definedName name="sigmab">#REF!</definedName>
    <definedName name="sigmah">#REF!</definedName>
    <definedName name="sigmat">#REF!</definedName>
    <definedName name="sm">#REF!</definedName>
    <definedName name="smsb">'[3]Costing-blk-B'!#REF!</definedName>
    <definedName name="soil_damp">#REF!</definedName>
    <definedName name="soil_unitwt">#REF!</definedName>
    <definedName name="SOURCE">[70]Rates!$A$44:$A$45</definedName>
    <definedName name="Source_Price">#REF!</definedName>
    <definedName name="SpacerDamper" hidden="1">{"'PROFITABILITY'!$A$1:$F$45"}</definedName>
    <definedName name="SPAR">#REF!</definedName>
    <definedName name="Spare" hidden="1">{"'PROFITABILITY'!$A$1:$F$45"}</definedName>
    <definedName name="spfactor">'[93]Final Bill of Material'!#REF!</definedName>
    <definedName name="Sq">#REF!</definedName>
    <definedName name="SQRT__1___0.6___1.0">#REF!</definedName>
    <definedName name="Sr">#REF!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400_401">#REF!</definedName>
    <definedName name="ss401_404">#REF!</definedName>
    <definedName name="ss405_408">#REF!</definedName>
    <definedName name="SS421_422">#REF!</definedName>
    <definedName name="ss421_424">#REF!</definedName>
    <definedName name="ssf">#REF!</definedName>
    <definedName name="sss">[94]orders!#REF!</definedName>
    <definedName name="ssss">#REF!</definedName>
    <definedName name="ST">#REF!</definedName>
    <definedName name="STD">#REF!</definedName>
    <definedName name="SteelSection">#REF!</definedName>
    <definedName name="Stra">#REF!</definedName>
    <definedName name="Strb">#REF!</definedName>
    <definedName name="Stretch" localSheetId="3">'[78]Base File'!$F$3:$F$4</definedName>
    <definedName name="Stretch">'[79]Base File'!$F$3:$F$4</definedName>
    <definedName name="Strm">#REF!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#REF!</definedName>
    <definedName name="SUMMARY">#REF!</definedName>
    <definedName name="SUMMARY_OTHER_EXPS">#REF!</definedName>
    <definedName name="Supplies" localSheetId="3">#REF!</definedName>
    <definedName name="Supplies">#REF!</definedName>
    <definedName name="Supply" localSheetId="3">'[78]Base File'!$H$3:$H$14</definedName>
    <definedName name="Supply">'[79]Base File'!$H$3:$H$14</definedName>
    <definedName name="supplysch">#REF!</definedName>
    <definedName name="SV" hidden="1">[95]SUMMARY!$E$36:$H$36</definedName>
    <definedName name="swd_Adl_dis">#REF!</definedName>
    <definedName name="swd_cd">#REF!</definedName>
    <definedName name="swd_er">#REF!</definedName>
    <definedName name="swd_fi">#REF!</definedName>
    <definedName name="t">[90]DossierConsolidation!$B$5:$AR$5</definedName>
    <definedName name="TaperedGrowth">#REF!</definedName>
    <definedName name="Target">#REF!</definedName>
    <definedName name="Tax_Rate">'[68]Master Input Sheet'!$B$10</definedName>
    <definedName name="Tc">#REF!</definedName>
    <definedName name="td1__m">#REF!</definedName>
    <definedName name="td2__m">#REF!</definedName>
    <definedName name="TDosCountries">'[22]Torrent dossier input'!$C$5:$BM$5</definedName>
    <definedName name="TEAMS">'[69]FTE Sales'!$C$122:$C$137</definedName>
    <definedName name="tel">#REF!</definedName>
    <definedName name="TEMP">[37]KS!#REF!</definedName>
    <definedName name="Tension">#REF!</definedName>
    <definedName name="TEs">#REF!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#REF!</definedName>
    <definedName name="Tf">#REF!</definedName>
    <definedName name="theta">#REF!</definedName>
    <definedName name="Tk">#REF!</definedName>
    <definedName name="TMACountries">'[22]Torrent MA input'!$C$5:$BN$5</definedName>
    <definedName name="TNEBJSR">#REF!</definedName>
    <definedName name="top_ser">#REF!</definedName>
    <definedName name="TOP_SUP">#REF!</definedName>
    <definedName name="TorrentDossier">'[22]Torrent dossier input'!$C$5:$BM$557</definedName>
    <definedName name="TorrentMA">'[22]Torrent MA input'!$C$5:$BN$502</definedName>
    <definedName name="tot_wt">#REF!</definedName>
    <definedName name="total">#REF!</definedName>
    <definedName name="Total_EB">#REF!</definedName>
    <definedName name="totalmc">#REF!</definedName>
    <definedName name="totalmc1">#REF!</definedName>
    <definedName name="tower" hidden="1">{"'PROFITABILITY'!$A$1:$F$45"}</definedName>
    <definedName name="tower400">'[64]Tower &amp; Stub Master'!$B$46:$I$71</definedName>
    <definedName name="towercosting" hidden="1">{"'PROFITABILITY'!$A$1:$F$45"}</definedName>
    <definedName name="tp">#REF!</definedName>
    <definedName name="transformer" hidden="1">{"'PROFITABILITY'!$A$1:$F$45"}</definedName>
    <definedName name="Trusts">#REF!</definedName>
    <definedName name="TrustUnderlyingDeficitScenarios">#REF!</definedName>
    <definedName name="try">[8]InputPO_Del!#REF!</definedName>
    <definedName name="tS">#REF!</definedName>
    <definedName name="ts1__m">#REF!</definedName>
    <definedName name="ts2__m">#REF!</definedName>
    <definedName name="tt">#REF!</definedName>
    <definedName name="ttt">#REF!</definedName>
    <definedName name="Tv">'[32]Rectangular Beam'!#REF!</definedName>
    <definedName name="Tva">#REF!</definedName>
    <definedName name="Tvb">#REF!</definedName>
    <definedName name="typeofbidder">#REF!</definedName>
    <definedName name="u">[66]Sheet1!#REF!</definedName>
    <definedName name="UKP">#REF!</definedName>
    <definedName name="UNIT_PRICE_SCHEDULE">#REF!</definedName>
    <definedName name="unitdisc">#REF!</definedName>
    <definedName name="UniversalRestriction">[22]Assumptions!$H$38:$J$68</definedName>
    <definedName name="UPTAKECURVE">#REF!</definedName>
    <definedName name="us_cd">#REF!</definedName>
    <definedName name="us_er">#REF!</definedName>
    <definedName name="us_fi">#REF!</definedName>
    <definedName name="us_n">#REF!</definedName>
    <definedName name="USD">#REF!</definedName>
    <definedName name="USD_to_INR">'[51]Key Assumptions'!$C$16</definedName>
    <definedName name="uuu">#REF!</definedName>
    <definedName name="v">#REF!</definedName>
    <definedName name="va">#REF!</definedName>
    <definedName name="VALUECAGR">#REF!</definedName>
    <definedName name="Var._IGP_M_Dez_00">#REF!</definedName>
    <definedName name="VAT">#REF!</definedName>
    <definedName name="VB">#REF!</definedName>
    <definedName name="vcp">#REF!</definedName>
    <definedName name="VD">#REF!</definedName>
    <definedName name="Vend">#REF!</definedName>
    <definedName name="Vf">#REF!</definedName>
    <definedName name="vir">#REF!</definedName>
    <definedName name="Vol">#REF!</definedName>
    <definedName name="VOLUMECAGRS">#REF!</definedName>
    <definedName name="VOLUMEGROWTH">#REF!</definedName>
    <definedName name="Vsigma">#REF!</definedName>
    <definedName name="vv">#REF!</definedName>
    <definedName name="VVA">#REF!</definedName>
    <definedName name="vvhj">#REF!</definedName>
    <definedName name="Vz">#REF!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'[43]INPUT-DATA'!#REF!</definedName>
    <definedName name="web_mid">'[43]INPUT-DATA'!#REF!</definedName>
    <definedName name="wertt" hidden="1">{#N/A,#N/A,FALSE,"COVER1.XLS ";#N/A,#N/A,FALSE,"RACT1.XLS";#N/A,#N/A,FALSE,"RACT2.XLS";#N/A,#N/A,FALSE,"ECCMP";#N/A,#N/A,FALSE,"WELDER.XLS"}</definedName>
    <definedName name="wid">#REF!</definedName>
    <definedName name="width">[25]lookup!$A$5:$A$6</definedName>
    <definedName name="Winform">#REF!</definedName>
    <definedName name="WLP">[24]DSLP!#REF!</definedName>
    <definedName name="wordings">#REF!</definedName>
    <definedName name="WP">#REF!</definedName>
    <definedName name="Wq">#REF!</definedName>
    <definedName name="Wr">#REF!</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T">#REF!</definedName>
    <definedName name="ww" hidden="1">{"'PROFITABILITY'!$A$1:$F$45"}</definedName>
    <definedName name="www">'[36]Receivable Dump'!$F$1:$H$1</definedName>
    <definedName name="x">[90]DossierConsolidation!$B$5:$AR$996</definedName>
    <definedName name="Xl">#REF!</definedName>
    <definedName name="xu">#REF!</definedName>
    <definedName name="xulimit">#REF!</definedName>
    <definedName name="xxx">#N/A</definedName>
    <definedName name="year92">'[97]1992'!$A$370</definedName>
    <definedName name="year93">'[98]1993'!$A$371</definedName>
    <definedName name="year94">'[99]1994'!$A$360</definedName>
    <definedName name="year95">'[99]1995'!$A$360</definedName>
    <definedName name="Yen">'[100]BO '!$T$2</definedName>
    <definedName name="yf">[30]slab!#REF!</definedName>
    <definedName name="yr1_q1">[65]Assumptions!$U$8</definedName>
    <definedName name="yr1_q2">[65]Assumptions!$U$9</definedName>
    <definedName name="yr1_q3">[65]Assumptions!$U$10</definedName>
    <definedName name="yr1_q3b">[42]Assumptions!#REF!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#REF!</definedName>
    <definedName name="z">#REF!</definedName>
    <definedName name="zl">#REF!</definedName>
    <definedName name="zlpu">#REF!</definedName>
    <definedName name="Zpe">#REF!</definedName>
    <definedName name="zs">#REF!</definedName>
    <definedName name="zspu">#REF!</definedName>
    <definedName name="ZSS">#REF!</definedName>
    <definedName name="ztpu">#REF!</definedName>
    <definedName name="Zxc">#REF!</definedName>
    <definedName name="ZY">#REF!</definedName>
    <definedName name="전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7" l="1"/>
  <c r="K2" i="8"/>
  <c r="J23" i="7" l="1"/>
  <c r="F15" i="2"/>
  <c r="J21" i="7"/>
  <c r="H29" i="7"/>
  <c r="J22" i="7" l="1"/>
  <c r="J20" i="7"/>
  <c r="J18" i="7"/>
  <c r="J19" i="7"/>
  <c r="J17" i="7"/>
  <c r="F6" i="2"/>
  <c r="F7" i="2"/>
  <c r="F5" i="2"/>
  <c r="J16" i="7"/>
  <c r="J15" i="7"/>
  <c r="J4" i="7"/>
  <c r="J5" i="7"/>
  <c r="J6" i="7"/>
  <c r="J7" i="7"/>
  <c r="J8" i="7"/>
  <c r="J10" i="7"/>
  <c r="J12" i="7"/>
  <c r="J14" i="7"/>
  <c r="M2" i="7"/>
  <c r="N2" i="4" s="1"/>
  <c r="G2" i="2"/>
  <c r="L12" i="4"/>
  <c r="AX191" i="5"/>
  <c r="AX183" i="5"/>
  <c r="AX175" i="5"/>
  <c r="AX159" i="5"/>
  <c r="AX151" i="5"/>
  <c r="AX143" i="5"/>
  <c r="AX135" i="5"/>
  <c r="AX127" i="5"/>
  <c r="AX119" i="5"/>
  <c r="AX111" i="5"/>
  <c r="AX103" i="5"/>
  <c r="AX95" i="5"/>
  <c r="AX87" i="5"/>
  <c r="AX79" i="5"/>
  <c r="AX71" i="5"/>
  <c r="AX199" i="5" s="1"/>
  <c r="AX63" i="5"/>
  <c r="AX55" i="5"/>
  <c r="AX47" i="5"/>
  <c r="AX39" i="5"/>
  <c r="AX31" i="5"/>
  <c r="AX23" i="5"/>
  <c r="I20" i="1"/>
  <c r="F9" i="2"/>
  <c r="F14" i="2"/>
  <c r="F17" i="2"/>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F11" i="4"/>
  <c r="F10" i="4"/>
  <c r="F9" i="4"/>
  <c r="F8" i="4"/>
  <c r="F7" i="4"/>
  <c r="F6" i="4"/>
  <c r="F5" i="4"/>
  <c r="F4" i="4"/>
  <c r="AZ199" i="5"/>
  <c r="AV199" i="5"/>
  <c r="AU191" i="5"/>
  <c r="AR191" i="5"/>
  <c r="AS191" i="5" s="1"/>
  <c r="AU183" i="5"/>
  <c r="AR183" i="5"/>
  <c r="AS183" i="5" s="1"/>
  <c r="AU175" i="5"/>
  <c r="AR175" i="5"/>
  <c r="AS175" i="5" s="1"/>
  <c r="AU167" i="5"/>
  <c r="AR167" i="5"/>
  <c r="AS167" i="5" s="1"/>
  <c r="AU159" i="5"/>
  <c r="AR159" i="5"/>
  <c r="AS159" i="5" s="1"/>
  <c r="AU151" i="5"/>
  <c r="AR151" i="5"/>
  <c r="AS151" i="5" s="1"/>
  <c r="AU143" i="5"/>
  <c r="AR143" i="5"/>
  <c r="AS143" i="5" s="1"/>
  <c r="AU135" i="5"/>
  <c r="AR135" i="5"/>
  <c r="AS135" i="5" s="1"/>
  <c r="AU127" i="5"/>
  <c r="AR127" i="5"/>
  <c r="AS127" i="5" s="1"/>
  <c r="AU119" i="5"/>
  <c r="AR119" i="5"/>
  <c r="AS119" i="5" s="1"/>
  <c r="AU111" i="5"/>
  <c r="AR111" i="5"/>
  <c r="AS111" i="5" s="1"/>
  <c r="AU103" i="5"/>
  <c r="AR103" i="5"/>
  <c r="AS103" i="5" s="1"/>
  <c r="AU95" i="5"/>
  <c r="AR95" i="5"/>
  <c r="AS95" i="5" s="1"/>
  <c r="AU87" i="5"/>
  <c r="AR87" i="5"/>
  <c r="AS87" i="5" s="1"/>
  <c r="AU79" i="5"/>
  <c r="AR79" i="5"/>
  <c r="AS79" i="5" s="1"/>
  <c r="AU71" i="5"/>
  <c r="AR71" i="5"/>
  <c r="AS71" i="5" s="1"/>
  <c r="AU63" i="5"/>
  <c r="AR63" i="5"/>
  <c r="AS63" i="5" s="1"/>
  <c r="AU55" i="5"/>
  <c r="AR55" i="5"/>
  <c r="AS55" i="5" s="1"/>
  <c r="AU47" i="5"/>
  <c r="AR47" i="5"/>
  <c r="AS47" i="5" s="1"/>
  <c r="AU39" i="5"/>
  <c r="AR39" i="5"/>
  <c r="AS39" i="5" s="1"/>
  <c r="AU31" i="5"/>
  <c r="AR31" i="5"/>
  <c r="AS31" i="5" s="1"/>
  <c r="AU23" i="5"/>
  <c r="AR23" i="5"/>
  <c r="AD18" i="5"/>
  <c r="O18" i="5"/>
  <c r="R18" i="5" s="1"/>
  <c r="AD17" i="5"/>
  <c r="O17" i="5"/>
  <c r="R17" i="5" s="1"/>
  <c r="AD16" i="5"/>
  <c r="O16" i="5"/>
  <c r="R16" i="5" s="1"/>
  <c r="AD15" i="5"/>
  <c r="O15" i="5"/>
  <c r="AD13" i="5"/>
  <c r="AD12" i="5"/>
  <c r="R11" i="5"/>
  <c r="AD10" i="5"/>
  <c r="AD9" i="5"/>
  <c r="D24" i="4"/>
  <c r="D23" i="4"/>
  <c r="D22" i="4"/>
  <c r="D21" i="4"/>
  <c r="D20" i="4"/>
  <c r="D19" i="4"/>
  <c r="O11" i="4"/>
  <c r="O10" i="4"/>
  <c r="O9" i="4"/>
  <c r="O8" i="4"/>
  <c r="O7" i="4"/>
  <c r="O6" i="4"/>
  <c r="O5" i="4"/>
  <c r="A5" i="4"/>
  <c r="A6" i="4" s="1"/>
  <c r="A7" i="4" s="1"/>
  <c r="A8" i="4" s="1"/>
  <c r="A9" i="4" s="1"/>
  <c r="A10" i="4" s="1"/>
  <c r="A11" i="4" s="1"/>
  <c r="O4" i="4"/>
  <c r="I15" i="1"/>
  <c r="I22" i="4" l="1"/>
  <c r="I55" i="4"/>
  <c r="F12" i="4"/>
  <c r="AW191" i="5"/>
  <c r="AY191" i="5"/>
  <c r="BA191" i="5" s="1"/>
  <c r="AW183" i="5"/>
  <c r="AY183" i="5"/>
  <c r="BA183" i="5" s="1"/>
  <c r="AY175" i="5"/>
  <c r="BA175" i="5" s="1"/>
  <c r="AW175" i="5"/>
  <c r="AW167" i="5"/>
  <c r="AY167" i="5"/>
  <c r="BA167" i="5" s="1"/>
  <c r="AW159" i="5"/>
  <c r="AY159" i="5"/>
  <c r="BA159" i="5" s="1"/>
  <c r="AW151" i="5"/>
  <c r="AY151" i="5"/>
  <c r="BA151" i="5" s="1"/>
  <c r="AW143" i="5"/>
  <c r="AY143" i="5"/>
  <c r="BA143" i="5" s="1"/>
  <c r="AY135" i="5"/>
  <c r="BA135" i="5" s="1"/>
  <c r="AW135" i="5"/>
  <c r="AW127" i="5"/>
  <c r="AY127" i="5"/>
  <c r="BA127" i="5" s="1"/>
  <c r="AY119" i="5"/>
  <c r="BA119" i="5" s="1"/>
  <c r="AW119" i="5"/>
  <c r="AW111" i="5"/>
  <c r="AY111" i="5"/>
  <c r="BA111" i="5" s="1"/>
  <c r="AY103" i="5"/>
  <c r="BA103" i="5" s="1"/>
  <c r="AW103" i="5"/>
  <c r="AY95" i="5"/>
  <c r="BA95" i="5" s="1"/>
  <c r="AW95" i="5"/>
  <c r="AW87" i="5"/>
  <c r="AY87" i="5"/>
  <c r="BA87" i="5" s="1"/>
  <c r="AY79" i="5"/>
  <c r="BA79" i="5" s="1"/>
  <c r="AW79" i="5"/>
  <c r="AY71" i="5"/>
  <c r="BA71" i="5" s="1"/>
  <c r="AW71" i="5"/>
  <c r="AW63" i="5"/>
  <c r="AY63" i="5"/>
  <c r="BA63" i="5" s="1"/>
  <c r="AW55" i="5"/>
  <c r="AY55" i="5"/>
  <c r="BA55" i="5" s="1"/>
  <c r="AW47" i="5"/>
  <c r="AY47" i="5"/>
  <c r="BA47" i="5" s="1"/>
  <c r="AW39" i="5"/>
  <c r="AY39" i="5"/>
  <c r="BA39" i="5" s="1"/>
  <c r="AW31" i="5"/>
  <c r="AY31" i="5"/>
  <c r="BA31" i="5" s="1"/>
  <c r="AY23" i="5"/>
  <c r="AW23" i="5"/>
  <c r="AU199" i="5"/>
  <c r="L12" i="5" s="1"/>
  <c r="AR199" i="5"/>
  <c r="AS23" i="5"/>
  <c r="AS199" i="5" s="1"/>
  <c r="O10" i="5" s="1"/>
  <c r="G12" i="4"/>
  <c r="D25" i="4"/>
  <c r="H19" i="4"/>
  <c r="G19" i="4"/>
  <c r="I17" i="1"/>
  <c r="I16" i="1"/>
  <c r="AW199" i="5" l="1"/>
  <c r="AY199" i="5"/>
  <c r="BA23" i="5"/>
  <c r="BA199" i="5" s="1"/>
  <c r="R12" i="5"/>
  <c r="L13" i="5"/>
  <c r="O9" i="5"/>
  <c r="L9" i="5"/>
  <c r="L10" i="5" s="1"/>
  <c r="I52" i="4"/>
  <c r="I53" i="4"/>
  <c r="I42" i="4"/>
  <c r="I31" i="4"/>
  <c r="I36" i="4"/>
  <c r="I62" i="4"/>
  <c r="I40" i="4"/>
  <c r="I35" i="4"/>
  <c r="I33" i="4"/>
  <c r="I32" i="4"/>
  <c r="I60" i="4"/>
  <c r="I51" i="4"/>
  <c r="I58" i="4"/>
  <c r="I39" i="4"/>
  <c r="I43" i="4"/>
  <c r="I41" i="4"/>
  <c r="I34" i="4"/>
  <c r="I57" i="4"/>
  <c r="I59" i="4"/>
  <c r="I56" i="4"/>
  <c r="I19" i="4"/>
  <c r="G63" i="4"/>
  <c r="I54" i="4"/>
  <c r="I49" i="4"/>
  <c r="I47" i="4"/>
  <c r="I27" i="4"/>
  <c r="I50" i="4"/>
  <c r="I48" i="4"/>
  <c r="I46" i="4"/>
  <c r="I28" i="4"/>
  <c r="I26" i="4"/>
  <c r="I20" i="4"/>
  <c r="I25" i="4"/>
  <c r="I23" i="4"/>
  <c r="I30" i="4"/>
  <c r="H63" i="4"/>
  <c r="I24" i="4"/>
  <c r="I45" i="4"/>
  <c r="I38" i="4"/>
  <c r="I61" i="4"/>
  <c r="I44" i="4"/>
  <c r="I37" i="4"/>
  <c r="I29" i="4"/>
  <c r="I21" i="4"/>
  <c r="I13" i="1"/>
  <c r="I12" i="1"/>
  <c r="L14" i="5" l="1"/>
  <c r="R13" i="5"/>
  <c r="I63" i="4"/>
  <c r="I18" i="1"/>
  <c r="I8" i="1"/>
  <c r="I14" i="1"/>
  <c r="R14" i="5" l="1"/>
  <c r="L15" i="5"/>
  <c r="R15" i="5" s="1"/>
  <c r="I9" i="1"/>
  <c r="I7" i="1"/>
  <c r="I6" i="1"/>
</calcChain>
</file>

<file path=xl/sharedStrings.xml><?xml version="1.0" encoding="utf-8"?>
<sst xmlns="http://schemas.openxmlformats.org/spreadsheetml/2006/main" count="1935" uniqueCount="482">
  <si>
    <t>Sl.</t>
  </si>
  <si>
    <t>Description</t>
  </si>
  <si>
    <t>UOM</t>
  </si>
  <si>
    <t>Remarks</t>
  </si>
  <si>
    <t xml:space="preserve">Route Alignment </t>
  </si>
  <si>
    <t>KM</t>
  </si>
  <si>
    <t>-</t>
  </si>
  <si>
    <t>Detailed Survey</t>
  </si>
  <si>
    <t>Check Survey</t>
  </si>
  <si>
    <t>Soil Investigation</t>
  </si>
  <si>
    <t>Nos</t>
  </si>
  <si>
    <t xml:space="preserve">Foundation </t>
  </si>
  <si>
    <t>Erection</t>
  </si>
  <si>
    <t>Stringing</t>
  </si>
  <si>
    <t>Daily Progress Report</t>
  </si>
  <si>
    <t>L2 (Plan)</t>
  </si>
  <si>
    <t>Actual</t>
  </si>
  <si>
    <t>Todays Progress</t>
  </si>
  <si>
    <t>L2 / Actual</t>
  </si>
  <si>
    <t>Stores Stock Balance</t>
  </si>
  <si>
    <t>Balance in stock</t>
  </si>
  <si>
    <t>Set</t>
  </si>
  <si>
    <t>MT</t>
  </si>
  <si>
    <t>Total Cum. progress since inception</t>
  </si>
  <si>
    <t>B1+3</t>
  </si>
  <si>
    <t>A+3</t>
  </si>
  <si>
    <t>A+0</t>
  </si>
  <si>
    <t>A+6</t>
  </si>
  <si>
    <t>B1+0</t>
  </si>
  <si>
    <t>249/0</t>
  </si>
  <si>
    <t>248B/11</t>
  </si>
  <si>
    <t>248B/10</t>
  </si>
  <si>
    <t>248B/9</t>
  </si>
  <si>
    <t>248B/8</t>
  </si>
  <si>
    <t>248B/7</t>
  </si>
  <si>
    <t>248B/6</t>
  </si>
  <si>
    <t>248B/5</t>
  </si>
  <si>
    <t>A+9</t>
  </si>
  <si>
    <t>B1+6</t>
  </si>
  <si>
    <t>248B/4</t>
  </si>
  <si>
    <t>248B/3</t>
  </si>
  <si>
    <t>248B/2</t>
  </si>
  <si>
    <t>248B/1</t>
  </si>
  <si>
    <t>248B/0</t>
  </si>
  <si>
    <t>248A/11</t>
  </si>
  <si>
    <t>248A/10</t>
  </si>
  <si>
    <t>248A/9</t>
  </si>
  <si>
    <t>248A/8</t>
  </si>
  <si>
    <t>248A/7</t>
  </si>
  <si>
    <t>D45+18</t>
  </si>
  <si>
    <t>C2+9</t>
  </si>
  <si>
    <t>248A/6</t>
  </si>
  <si>
    <t>248A/5</t>
  </si>
  <si>
    <t>248A/4</t>
  </si>
  <si>
    <t>248A/3</t>
  </si>
  <si>
    <t>248A/2</t>
  </si>
  <si>
    <t>248A/1</t>
  </si>
  <si>
    <t>248A/0</t>
  </si>
  <si>
    <t>248/0</t>
  </si>
  <si>
    <t>247/1</t>
  </si>
  <si>
    <t>247/0</t>
  </si>
  <si>
    <t>C1+3</t>
  </si>
  <si>
    <t>B2+9</t>
  </si>
  <si>
    <t>246/0</t>
  </si>
  <si>
    <t>245/2</t>
  </si>
  <si>
    <t>245/1</t>
  </si>
  <si>
    <t>245/0</t>
  </si>
  <si>
    <t>244/0</t>
  </si>
  <si>
    <t>243/2</t>
  </si>
  <si>
    <t>243/1</t>
  </si>
  <si>
    <t>243/0</t>
  </si>
  <si>
    <t>242/0</t>
  </si>
  <si>
    <t>241/3</t>
  </si>
  <si>
    <t>D45+9</t>
  </si>
  <si>
    <t>241/2</t>
  </si>
  <si>
    <t>241/1</t>
  </si>
  <si>
    <t>241/0</t>
  </si>
  <si>
    <t>240/0</t>
  </si>
  <si>
    <t>239/11</t>
  </si>
  <si>
    <t>239/10</t>
  </si>
  <si>
    <t>239/9</t>
  </si>
  <si>
    <t>239/8</t>
  </si>
  <si>
    <t>239/7</t>
  </si>
  <si>
    <t>239/6</t>
  </si>
  <si>
    <t>C2+0</t>
  </si>
  <si>
    <t>B1+18</t>
  </si>
  <si>
    <t>239/5</t>
  </si>
  <si>
    <t>239/4</t>
  </si>
  <si>
    <t>239/3</t>
  </si>
  <si>
    <t>239/2</t>
  </si>
  <si>
    <t>239/1</t>
  </si>
  <si>
    <t>239/0</t>
  </si>
  <si>
    <t>238/0</t>
  </si>
  <si>
    <t>237/0</t>
  </si>
  <si>
    <t>236/0</t>
  </si>
  <si>
    <t>235/2</t>
  </si>
  <si>
    <t>235/1</t>
  </si>
  <si>
    <t>235/0</t>
  </si>
  <si>
    <t>234/0</t>
  </si>
  <si>
    <t>233/7</t>
  </si>
  <si>
    <t>233/6</t>
  </si>
  <si>
    <t>233/5</t>
  </si>
  <si>
    <t>233/4</t>
  </si>
  <si>
    <t>233/3</t>
  </si>
  <si>
    <t>233/2</t>
  </si>
  <si>
    <t>233/1</t>
  </si>
  <si>
    <t>C1+0</t>
  </si>
  <si>
    <t>233/0</t>
  </si>
  <si>
    <t>232/4</t>
  </si>
  <si>
    <t>232/3</t>
  </si>
  <si>
    <t>232/2</t>
  </si>
  <si>
    <t>232/1</t>
  </si>
  <si>
    <t>232/0</t>
  </si>
  <si>
    <t>231/0</t>
  </si>
  <si>
    <t>230/0</t>
  </si>
  <si>
    <t>229/3</t>
  </si>
  <si>
    <t>229/2</t>
  </si>
  <si>
    <t>B1+9</t>
  </si>
  <si>
    <t>229/1</t>
  </si>
  <si>
    <t>229/0</t>
  </si>
  <si>
    <t>228/0</t>
  </si>
  <si>
    <t>227/1</t>
  </si>
  <si>
    <t>227/0</t>
  </si>
  <si>
    <t>226/0</t>
  </si>
  <si>
    <t>225/5</t>
  </si>
  <si>
    <t>225/4</t>
  </si>
  <si>
    <t>225/3</t>
  </si>
  <si>
    <t>225/2</t>
  </si>
  <si>
    <t>C1+6</t>
  </si>
  <si>
    <t>225/1</t>
  </si>
  <si>
    <t>225/0</t>
  </si>
  <si>
    <t>224/3</t>
  </si>
  <si>
    <t>224/2</t>
  </si>
  <si>
    <t>224/1</t>
  </si>
  <si>
    <t>224/0</t>
  </si>
  <si>
    <t>223/11</t>
  </si>
  <si>
    <t>223/10</t>
  </si>
  <si>
    <t>223/9</t>
  </si>
  <si>
    <t>223/8</t>
  </si>
  <si>
    <t>B2+0</t>
  </si>
  <si>
    <t>223/7</t>
  </si>
  <si>
    <t>223/6</t>
  </si>
  <si>
    <t>223/5</t>
  </si>
  <si>
    <t>223/4</t>
  </si>
  <si>
    <t>223/3</t>
  </si>
  <si>
    <t>223/2</t>
  </si>
  <si>
    <t>223/1</t>
  </si>
  <si>
    <t>223/0</t>
  </si>
  <si>
    <t>222/9</t>
  </si>
  <si>
    <t>222/8</t>
  </si>
  <si>
    <t>C2+6</t>
  </si>
  <si>
    <t>222/7</t>
  </si>
  <si>
    <t>222/6</t>
  </si>
  <si>
    <t>222/5</t>
  </si>
  <si>
    <t>222/4</t>
  </si>
  <si>
    <t>222/3</t>
  </si>
  <si>
    <t>222/2</t>
  </si>
  <si>
    <t>222/1</t>
  </si>
  <si>
    <t>222/0</t>
  </si>
  <si>
    <t>221/1</t>
  </si>
  <si>
    <t>221/0</t>
  </si>
  <si>
    <t>220/1</t>
  </si>
  <si>
    <t>220/0</t>
  </si>
  <si>
    <t>219/0</t>
  </si>
  <si>
    <t>218/1</t>
  </si>
  <si>
    <t>218/0</t>
  </si>
  <si>
    <t>217/7</t>
  </si>
  <si>
    <t>217/6</t>
  </si>
  <si>
    <t>217/5</t>
  </si>
  <si>
    <t>217/4</t>
  </si>
  <si>
    <t>217/3</t>
  </si>
  <si>
    <t>217/2</t>
  </si>
  <si>
    <t>217/1</t>
  </si>
  <si>
    <t>217/0</t>
  </si>
  <si>
    <t>216/0</t>
  </si>
  <si>
    <t>215/5</t>
  </si>
  <si>
    <t>215/4</t>
  </si>
  <si>
    <t>215/3</t>
  </si>
  <si>
    <t>215/2</t>
  </si>
  <si>
    <t>215/1</t>
  </si>
  <si>
    <t>215/0</t>
  </si>
  <si>
    <t>214/0</t>
  </si>
  <si>
    <t>213/6</t>
  </si>
  <si>
    <t>213/5</t>
  </si>
  <si>
    <t>213/4</t>
  </si>
  <si>
    <t>213/3</t>
  </si>
  <si>
    <t>213/2</t>
  </si>
  <si>
    <t>213/1</t>
  </si>
  <si>
    <t>213/0</t>
  </si>
  <si>
    <t>212/9</t>
  </si>
  <si>
    <t>212/8</t>
  </si>
  <si>
    <t>212/7</t>
  </si>
  <si>
    <t>212/6</t>
  </si>
  <si>
    <t>212/5</t>
  </si>
  <si>
    <t>212/4</t>
  </si>
  <si>
    <t>212/3</t>
  </si>
  <si>
    <t>212/2</t>
  </si>
  <si>
    <t>212/1</t>
  </si>
  <si>
    <t>212/0</t>
  </si>
  <si>
    <t>211/3</t>
  </si>
  <si>
    <t>211/2</t>
  </si>
  <si>
    <t>C2+3</t>
  </si>
  <si>
    <t>211/1</t>
  </si>
  <si>
    <t>211/0</t>
  </si>
  <si>
    <t>210/0</t>
  </si>
  <si>
    <t>209/4</t>
  </si>
  <si>
    <t>209/3</t>
  </si>
  <si>
    <t>209/2</t>
  </si>
  <si>
    <t>209/1</t>
  </si>
  <si>
    <t>209/0</t>
  </si>
  <si>
    <t>208/0</t>
  </si>
  <si>
    <t>207/0</t>
  </si>
  <si>
    <t>206/0</t>
  </si>
  <si>
    <t>205/4</t>
  </si>
  <si>
    <t>205/3</t>
  </si>
  <si>
    <t>205/2</t>
  </si>
  <si>
    <t>205/1</t>
  </si>
  <si>
    <t>205/0</t>
  </si>
  <si>
    <t>204/0</t>
  </si>
  <si>
    <t>203/2</t>
  </si>
  <si>
    <t>203/1</t>
  </si>
  <si>
    <t>203/0</t>
  </si>
  <si>
    <t>202/3</t>
  </si>
  <si>
    <t>202/2</t>
  </si>
  <si>
    <t>202/1</t>
  </si>
  <si>
    <t>202/0</t>
  </si>
  <si>
    <t>201/3</t>
  </si>
  <si>
    <t>201/2</t>
  </si>
  <si>
    <t>201/1</t>
  </si>
  <si>
    <t>201/0</t>
  </si>
  <si>
    <t>200/1</t>
  </si>
  <si>
    <t>200/0</t>
  </si>
  <si>
    <t>199/1</t>
  </si>
  <si>
    <t>199/0</t>
  </si>
  <si>
    <t>198/2</t>
  </si>
  <si>
    <t>198/1</t>
  </si>
  <si>
    <t>198/0</t>
  </si>
  <si>
    <t>197/4</t>
  </si>
  <si>
    <t>197/3</t>
  </si>
  <si>
    <t>197/2</t>
  </si>
  <si>
    <t>197/1</t>
  </si>
  <si>
    <t>197/0</t>
  </si>
  <si>
    <t>196/0</t>
  </si>
  <si>
    <t>195/2</t>
  </si>
  <si>
    <t>195/1</t>
  </si>
  <si>
    <t>195/0</t>
  </si>
  <si>
    <t>194/10</t>
  </si>
  <si>
    <t>194/9</t>
  </si>
  <si>
    <t>194/8</t>
  </si>
  <si>
    <t>194/7</t>
  </si>
  <si>
    <t>194/6</t>
  </si>
  <si>
    <t>194/5</t>
  </si>
  <si>
    <t>194/4</t>
  </si>
  <si>
    <t>194/3</t>
  </si>
  <si>
    <t>194/2</t>
  </si>
  <si>
    <t>194/1</t>
  </si>
  <si>
    <t>194/0</t>
  </si>
  <si>
    <t>193/0</t>
  </si>
  <si>
    <t>192/1</t>
  </si>
  <si>
    <t>192/0</t>
  </si>
  <si>
    <t>191/1</t>
  </si>
  <si>
    <t>191/0</t>
  </si>
  <si>
    <t>Kms</t>
  </si>
  <si>
    <t>OPGW Stringing</t>
  </si>
  <si>
    <t>Stringing (F/S)</t>
  </si>
  <si>
    <t>Stringing (P/O)</t>
  </si>
  <si>
    <t>Nos.</t>
  </si>
  <si>
    <t>Tack Welding</t>
  </si>
  <si>
    <t>400 kV</t>
  </si>
  <si>
    <t>Earthing</t>
  </si>
  <si>
    <t>220 kV</t>
  </si>
  <si>
    <t>Foundation</t>
  </si>
  <si>
    <t>132 kV</t>
  </si>
  <si>
    <t>66 kV</t>
  </si>
  <si>
    <t>Balance</t>
  </si>
  <si>
    <t>Type of Crossing</t>
  </si>
  <si>
    <t>Sl. No.</t>
  </si>
  <si>
    <t>Completed
Till Date</t>
  </si>
  <si>
    <t>Total Qty</t>
  </si>
  <si>
    <t>UoM</t>
  </si>
  <si>
    <t>Activity</t>
  </si>
  <si>
    <t>CROSSING PROPOSAL STATUS :</t>
  </si>
  <si>
    <t>PROGRESS AT A GLANCE :</t>
  </si>
  <si>
    <t>BAL.</t>
  </si>
  <si>
    <t>COMP.</t>
  </si>
  <si>
    <t>TOTAL</t>
  </si>
  <si>
    <t>EAR</t>
  </si>
  <si>
    <t>KEC INTERNATIONAL LIMITED</t>
  </si>
  <si>
    <t>OPGW STR</t>
  </si>
  <si>
    <t>STR F/S</t>
  </si>
  <si>
    <t>STR P/O</t>
  </si>
  <si>
    <t>TIG &amp; PUN</t>
  </si>
  <si>
    <t>TW</t>
  </si>
  <si>
    <t>TOWER ERECTION</t>
  </si>
  <si>
    <t>FOUNDATION</t>
  </si>
  <si>
    <t>CS (Aprd)</t>
  </si>
  <si>
    <t>DS (Aprd)</t>
  </si>
  <si>
    <t>M/s POWERGRID WEST CENTRAL TRANSMISSION LIMITED</t>
  </si>
  <si>
    <t>Completed</t>
  </si>
  <si>
    <t>Visual Chart</t>
  </si>
  <si>
    <t>Detail survey completed. Profile submitted &amp; approval received of 83.331 KM (100%)</t>
  </si>
  <si>
    <t>Route Alignment approved (100%)</t>
  </si>
  <si>
    <t>Tower Parts - A Type</t>
  </si>
  <si>
    <t>Location No.</t>
  </si>
  <si>
    <t>Type</t>
  </si>
  <si>
    <t>Type of Tower</t>
  </si>
  <si>
    <t>Starting Date</t>
  </si>
  <si>
    <t>Status</t>
  </si>
  <si>
    <t>Completion Date</t>
  </si>
  <si>
    <t>Gang Name</t>
  </si>
  <si>
    <t>No.</t>
  </si>
  <si>
    <t>District</t>
  </si>
  <si>
    <t>Ageing</t>
  </si>
  <si>
    <t>167/0</t>
  </si>
  <si>
    <t>167/1</t>
  </si>
  <si>
    <t>Total</t>
  </si>
  <si>
    <t>Total completed</t>
  </si>
  <si>
    <t>Summary</t>
  </si>
  <si>
    <t>Tower Type</t>
  </si>
  <si>
    <t>Line Qty.</t>
  </si>
  <si>
    <t>Loc.</t>
  </si>
  <si>
    <t>Old</t>
  </si>
  <si>
    <t>New</t>
  </si>
  <si>
    <t>We do not have tower part of A+3</t>
  </si>
  <si>
    <t>We do not have tower part of A+3 / Shutdown Needed</t>
  </si>
  <si>
    <t>Private land + Crop Damage</t>
  </si>
  <si>
    <t>Morbi</t>
  </si>
  <si>
    <t>Surendranagar</t>
  </si>
  <si>
    <t>Project :</t>
  </si>
  <si>
    <t xml:space="preserve">±800kV HVDC BIPOLE LINE (HEX LAPWING) BETWEEN  KPS2 (HVDC) &amp; NAGPUR (HVDC) (WITH DMR), TRANSMISSION LINE PACKAGE- 03 </t>
  </si>
  <si>
    <t>Client:</t>
  </si>
  <si>
    <t>Executive Agency:</t>
  </si>
  <si>
    <t>LEGEND:</t>
  </si>
  <si>
    <t>No. of
X-ing</t>
  </si>
  <si>
    <t>Apprd</t>
  </si>
  <si>
    <t>Powerline</t>
  </si>
  <si>
    <t>a.</t>
  </si>
  <si>
    <t>b.</t>
  </si>
  <si>
    <t>c.</t>
  </si>
  <si>
    <t>C</t>
  </si>
  <si>
    <t>B</t>
  </si>
  <si>
    <t>SPAN</t>
  </si>
  <si>
    <t>d.</t>
  </si>
  <si>
    <t>FDN Completed</t>
  </si>
  <si>
    <t>D</t>
  </si>
  <si>
    <t>A</t>
  </si>
  <si>
    <t>Pit
Excavation WIP</t>
  </si>
  <si>
    <t>e.</t>
  </si>
  <si>
    <t>500 kV</t>
  </si>
  <si>
    <t>SH</t>
  </si>
  <si>
    <t>NH</t>
  </si>
  <si>
    <t>RLY</t>
  </si>
  <si>
    <t>GAS PIPE</t>
  </si>
  <si>
    <t>PL X-ing</t>
  </si>
  <si>
    <t>RLY X-ing</t>
  </si>
  <si>
    <t>NH X-ing</t>
  </si>
  <si>
    <t>Gas Pipeline</t>
  </si>
  <si>
    <t>River X-ing</t>
  </si>
  <si>
    <t>SOIL INVTGN</t>
  </si>
  <si>
    <t>Final Checking</t>
  </si>
  <si>
    <t>D45 +9</t>
  </si>
  <si>
    <t>66KV S/C Kondh - Sara (H-POLE)</t>
  </si>
  <si>
    <t>220KV D/C MANSAR - SADLA</t>
  </si>
  <si>
    <t>66kV S/C Raygadh - Kuntalpur(H-Pole)</t>
  </si>
  <si>
    <t>D45 +6</t>
  </si>
  <si>
    <t xml:space="preserve">66kV D/C Sadla to Kondh &amp; Narichana </t>
  </si>
  <si>
    <t>66kV S/C Sadla to Khodu Transmission Line</t>
  </si>
  <si>
    <t>A-3</t>
  </si>
  <si>
    <t>66kV S/C Digsar - GRT TL</t>
  </si>
  <si>
    <t>D60 +3</t>
  </si>
  <si>
    <t>GSPL GAS PIPE LINE</t>
  </si>
  <si>
    <t>RAILWAY TRACK</t>
  </si>
  <si>
    <t>BHOGAWO RIVER</t>
  </si>
  <si>
    <t xml:space="preserve">66kV M/C Sadla - Godavari &amp; Dudhrej </t>
  </si>
  <si>
    <t>STATE HIGHWAY-17</t>
  </si>
  <si>
    <t>D60 +25</t>
  </si>
  <si>
    <t>400KV D/C SHAPAR TO CHHARODI</t>
  </si>
  <si>
    <t>D60 +6</t>
  </si>
  <si>
    <t>D60 +0</t>
  </si>
  <si>
    <t>SINGLE RAILWAY TRACK</t>
  </si>
  <si>
    <t>GSPC GAS PIPE LINE</t>
  </si>
  <si>
    <t>66KV D/C LIMBDI - KHARVA (CKT-I) &amp; KHARVA - SURENDRANAGR (CKT-II) TL</t>
  </si>
  <si>
    <t>D60 +18</t>
  </si>
  <si>
    <t>NH-51 (LIMBDI - SURENDRANAGAR)</t>
  </si>
  <si>
    <t xml:space="preserve"> 66KV D/C LIMBDI - SURENDRANAGAR TL, 220KV D/C CHORANIYA - DHRANGADHARA TL</t>
  </si>
  <si>
    <t>D60 +9</t>
  </si>
  <si>
    <t>220KV D/C CHORANIYA - BALA TRANSMISSION TL</t>
  </si>
  <si>
    <t>400KV D/C BHACHAU - LIMBDI TL</t>
  </si>
  <si>
    <t>SH 38 (Limbdi-Lakhatar)</t>
  </si>
  <si>
    <t>220KV S/C CHORANIYA - VIRAMAGAM TL</t>
  </si>
  <si>
    <t xml:space="preserve"> 400KV D/C (TWIN) CHORANIYA - RANCHOD PURA T/L</t>
  </si>
  <si>
    <t>220KV D/C CHORANIYA - AVAADA TL</t>
  </si>
  <si>
    <t>CP L&amp;T Portion</t>
  </si>
  <si>
    <t>Tower Erection</t>
  </si>
  <si>
    <t>Rupesh Kumar</t>
  </si>
  <si>
    <t>Compensation not received to Land Owner</t>
  </si>
  <si>
    <t>Tower Weight (MT)</t>
  </si>
  <si>
    <t>Counterpoise Earthing</t>
  </si>
  <si>
    <t>Rod Type Earthing</t>
  </si>
  <si>
    <t>Pipe Type Earthing</t>
  </si>
  <si>
    <t>STUB</t>
  </si>
  <si>
    <t>Bolt &amp; Nut For stub</t>
  </si>
  <si>
    <t>ACSR LAPWING CONDUCTOR</t>
  </si>
  <si>
    <t>Bolt &amp; Nut For Tower</t>
  </si>
  <si>
    <t>Earth Wire(7/4.5MM)</t>
  </si>
  <si>
    <t>Shutdown Needed+ROW</t>
  </si>
  <si>
    <t>Sl</t>
  </si>
  <si>
    <t>Completed Location no. 232/3, 194/9</t>
  </si>
  <si>
    <t>Revenue (Lac.)</t>
  </si>
  <si>
    <t>D45</t>
  </si>
  <si>
    <t>D60</t>
  </si>
  <si>
    <t>B2+18</t>
  </si>
  <si>
    <t>B2+25</t>
  </si>
  <si>
    <t>B2+3</t>
  </si>
  <si>
    <t>B2+6</t>
  </si>
  <si>
    <t>C+0</t>
  </si>
  <si>
    <t>C1+18</t>
  </si>
  <si>
    <t>C1+9</t>
  </si>
  <si>
    <t>C2+18</t>
  </si>
  <si>
    <t>C2+25</t>
  </si>
  <si>
    <t>CT+0</t>
  </si>
  <si>
    <t>D60+0</t>
  </si>
  <si>
    <t>D60+6</t>
  </si>
  <si>
    <t>D45+0</t>
  </si>
  <si>
    <t>D45+25</t>
  </si>
  <si>
    <t>D45+3</t>
  </si>
  <si>
    <t>D45+35</t>
  </si>
  <si>
    <t>D45+6</t>
  </si>
  <si>
    <t>D60+18</t>
  </si>
  <si>
    <t>D60+25</t>
  </si>
  <si>
    <t>D60+3</t>
  </si>
  <si>
    <t>D60+35</t>
  </si>
  <si>
    <t>D60+55</t>
  </si>
  <si>
    <t>D60+9</t>
  </si>
  <si>
    <t>38 Set non erectable &amp; Receiving u/p</t>
  </si>
  <si>
    <t xml:space="preserve"> "A" Type Stub WZ-5NC</t>
  </si>
  <si>
    <t xml:space="preserve"> "A" Type Stub WZ-4NC</t>
  </si>
  <si>
    <t xml:space="preserve"> "B" Type Stub WZ-4NC</t>
  </si>
  <si>
    <t xml:space="preserve"> "C" Type Stub WZ-5NC</t>
  </si>
  <si>
    <t xml:space="preserve"> "C" Type Stub WZ-4NC</t>
  </si>
  <si>
    <t>Check survey done. Report submitted &amp; approval received for 83.331 km (100%).
Land Schedule &amp; Tree enumeration report submitted (100%)</t>
  </si>
  <si>
    <t>Activity completed - 12 nos (100%),
Report submitted - 12 nos (100%)</t>
  </si>
  <si>
    <t>Received</t>
  </si>
  <si>
    <t>Consumed</t>
  </si>
  <si>
    <t>Manpower</t>
  </si>
  <si>
    <t>Foundation Status</t>
  </si>
  <si>
    <t>Loc No.</t>
  </si>
  <si>
    <t>Wind Zone</t>
  </si>
  <si>
    <t>Concrete Cum</t>
  </si>
  <si>
    <t>Classification</t>
  </si>
  <si>
    <t>Date of Excavation Start</t>
  </si>
  <si>
    <t>Date of RCC Start</t>
  </si>
  <si>
    <t>Date of Completion</t>
  </si>
  <si>
    <t>Name of the Gang</t>
  </si>
  <si>
    <t>WZ-5 NC</t>
  </si>
  <si>
    <t>DFR</t>
  </si>
  <si>
    <t>Oppulence Tenchnologies</t>
  </si>
  <si>
    <t>WFR</t>
  </si>
  <si>
    <t>Jay Dada Enterprises</t>
  </si>
  <si>
    <t>ROW</t>
  </si>
  <si>
    <t>Sada Shiv Enterprises</t>
  </si>
  <si>
    <t>WET</t>
  </si>
  <si>
    <t>WIP</t>
  </si>
  <si>
    <t xml:space="preserve">Project : ±800kV HVDC BIPOLE LINE (HEX LAPWING) BETWEEN  KPS2 (HVDC) &amp; NAGPUR (HVDC) (WITH DMR), TRANSMISSION LINE PACKAGE- 03 </t>
  </si>
  <si>
    <t/>
  </si>
  <si>
    <t>Vaibhavi Enterprises</t>
  </si>
  <si>
    <t>WC</t>
  </si>
  <si>
    <t>Progress upto May'26</t>
  </si>
  <si>
    <t>Progress for current month (Jun'26)</t>
  </si>
  <si>
    <t>Type Of Tower</t>
  </si>
  <si>
    <t>Type Of Earthing</t>
  </si>
  <si>
    <t>Status Of Earthing</t>
  </si>
  <si>
    <t>Date Of Earthing</t>
  </si>
  <si>
    <t>Date of FDN Completion</t>
  </si>
  <si>
    <t>Before</t>
  </si>
  <si>
    <t>After</t>
  </si>
  <si>
    <t>Resistance in Ω</t>
  </si>
  <si>
    <t>Counterpoise</t>
  </si>
  <si>
    <t>Pipe Type</t>
  </si>
  <si>
    <t>Since inception completed - 17 location,
233/4, 241/2, 233/5, 233/7 Completed(June).
WIP -  233/6 (PCC &amp; Sub Setting U/P).
Next Loc - 232/2, 232/1, 223/8.</t>
  </si>
  <si>
    <t>PCC &amp; Stub Setting U/P.</t>
  </si>
  <si>
    <t>Earthing Completed in m/o June: 
241/2, 233/4, 233/5, 233/7.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</si>
</sst>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14009]dd/mm/yy;@"/>
    <numFmt numFmtId="166" formatCode="[$-14009]dd/mm/yy"/>
  </numFmts>
  <fonts count="36" x14ac:knownFonts="1">
    <font>
      <sz val="11"/>
      <color theme="1"/>
      <name val="Aptos Narrow"/>
      <family val="2"/>
      <scheme val="minor"/>
    </font>
    <font>
      <b/>
      <sz val="12"/>
      <color theme="1"/>
      <name val="Aptos Narrow"/>
      <family val="2"/>
      <scheme val="minor"/>
    </font>
    <font>
      <b/>
      <sz val="10"/>
      <color theme="1"/>
      <name val="Aptos Narrow"/>
      <family val="2"/>
      <scheme val="minor"/>
    </font>
    <font>
      <b/>
      <sz val="11"/>
      <color theme="1"/>
      <name val="Aptos Narrow"/>
      <family val="2"/>
      <scheme val="minor"/>
    </font>
    <font>
      <sz val="10"/>
      <name val="Arial"/>
      <family val="2"/>
    </font>
    <font>
      <sz val="13"/>
      <name val="Calibri"/>
      <family val="2"/>
    </font>
    <font>
      <sz val="8"/>
      <name val="Aptos Narrow"/>
      <family val="2"/>
      <scheme val="minor"/>
    </font>
    <font>
      <b/>
      <i/>
      <sz val="16"/>
      <color theme="1"/>
      <name val="Aptos Narrow"/>
      <family val="2"/>
      <scheme val="minor"/>
    </font>
    <font>
      <sz val="16"/>
      <color theme="1"/>
      <name val="Arial"/>
      <family val="2"/>
    </font>
    <font>
      <b/>
      <sz val="12"/>
      <color theme="1"/>
      <name val="Arial"/>
      <family val="2"/>
    </font>
    <font>
      <sz val="10"/>
      <color theme="1"/>
      <name val="Arial"/>
      <family val="2"/>
    </font>
    <font>
      <b/>
      <i/>
      <sz val="11"/>
      <color theme="1"/>
      <name val="Arial"/>
      <family val="2"/>
    </font>
    <font>
      <b/>
      <i/>
      <u/>
      <sz val="11"/>
      <color theme="1"/>
      <name val="Arial"/>
      <family val="2"/>
    </font>
    <font>
      <b/>
      <i/>
      <sz val="9"/>
      <name val="Arial"/>
      <family val="2"/>
    </font>
    <font>
      <b/>
      <i/>
      <sz val="9"/>
      <color theme="1"/>
      <name val="Arial"/>
      <family val="2"/>
    </font>
    <font>
      <b/>
      <sz val="10"/>
      <name val="Arial"/>
      <family val="2"/>
    </font>
    <font>
      <b/>
      <sz val="10"/>
      <color theme="1"/>
      <name val="Arial"/>
      <family val="2"/>
    </font>
    <font>
      <sz val="8"/>
      <color theme="1"/>
      <name val="Arial"/>
      <family val="2"/>
    </font>
    <font>
      <sz val="10"/>
      <color theme="1"/>
      <name val="Aptos Narrow"/>
      <family val="2"/>
    </font>
    <font>
      <b/>
      <sz val="8"/>
      <color theme="1"/>
      <name val="Arial"/>
      <family val="2"/>
    </font>
    <font>
      <sz val="10"/>
      <color theme="1"/>
      <name val="Times New Roman"/>
      <family val="1"/>
    </font>
    <font>
      <sz val="11"/>
      <color theme="1"/>
      <name val="Times New Roman"/>
      <family val="1"/>
    </font>
    <font>
      <b/>
      <sz val="8"/>
      <color theme="1"/>
      <name val="Times New Roman"/>
      <family val="1"/>
    </font>
    <font>
      <sz val="10"/>
      <name val="Times New Roman"/>
      <family val="1"/>
    </font>
    <font>
      <b/>
      <sz val="8"/>
      <name val="Times New Roman"/>
      <family val="1"/>
    </font>
    <font>
      <b/>
      <sz val="10"/>
      <color rgb="FF0000FF"/>
      <name val="Arial"/>
      <family val="2"/>
    </font>
    <font>
      <i/>
      <sz val="11"/>
      <color theme="1"/>
      <name val="Aptos Narrow"/>
      <family val="2"/>
      <scheme val="minor"/>
    </font>
    <font>
      <b/>
      <sz val="11"/>
      <color theme="3"/>
      <name val="Aptos Narrow"/>
      <family val="2"/>
      <scheme val="minor"/>
    </font>
    <font>
      <b/>
      <sz val="12"/>
      <color theme="1"/>
      <name val="Aptos Display"/>
      <family val="2"/>
      <scheme val="major"/>
    </font>
    <font>
      <sz val="11"/>
      <color theme="1"/>
      <name val="Aptos Display"/>
      <family val="2"/>
      <scheme val="major"/>
    </font>
    <font>
      <b/>
      <sz val="11"/>
      <color theme="1"/>
      <name val="Aptos Display"/>
      <family val="2"/>
      <scheme val="major"/>
    </font>
    <font>
      <sz val="11"/>
      <name val="Aptos Display"/>
      <family val="2"/>
      <scheme val="major"/>
    </font>
    <font>
      <sz val="12"/>
      <color theme="1"/>
      <name val="Aptos Display"/>
      <family val="2"/>
      <scheme val="major"/>
    </font>
    <font>
      <b/>
      <sz val="11"/>
      <color rgb="FFFF0000"/>
      <name val="Aptos Display"/>
      <family val="2"/>
      <scheme val="major"/>
    </font>
    <font>
      <sz val="11"/>
      <color rgb="FFFF0000"/>
      <name val="Aptos Display"/>
      <family val="2"/>
      <scheme val="major"/>
    </font>
    <font>
      <b/>
      <sz val="12"/>
      <color indexed="8"/>
      <name val="Aptos Narrow"/>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auto="1"/>
      </left>
      <right style="medium">
        <color auto="1"/>
      </right>
      <top/>
      <bottom style="medium">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4">
    <xf numFmtId="0" fontId="0" fillId="0" borderId="0"/>
    <xf numFmtId="0" fontId="4" fillId="0" borderId="0"/>
    <xf numFmtId="0" fontId="27" fillId="0" borderId="0" applyNumberFormat="0" applyFill="0" applyBorder="0" applyAlignment="0" applyProtection="0"/>
    <xf numFmtId="0" fontId="4" fillId="0" borderId="0"/>
  </cellStyleXfs>
  <cellXfs count="306">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2" borderId="11" xfId="0" applyFill="1" applyBorder="1" applyAlignment="1">
      <alignment horizontal="center" vertical="center"/>
    </xf>
    <xf numFmtId="2" fontId="0" fillId="2" borderId="11" xfId="0" applyNumberFormat="1" applyFill="1" applyBorder="1" applyAlignment="1">
      <alignment horizontal="center" vertical="center"/>
    </xf>
    <xf numFmtId="0" fontId="3" fillId="0" borderId="1" xfId="0" applyFont="1" applyBorder="1" applyAlignment="1">
      <alignment horizontal="center" vertical="center"/>
    </xf>
    <xf numFmtId="164" fontId="0" fillId="0" borderId="0" xfId="0" applyNumberFormat="1"/>
    <xf numFmtId="1" fontId="0" fillId="2" borderId="11" xfId="0" applyNumberFormat="1" applyFill="1" applyBorder="1" applyAlignment="1">
      <alignment horizontal="center" vertical="center"/>
    </xf>
    <xf numFmtId="0" fontId="0" fillId="7" borderId="8" xfId="0" applyFill="1" applyBorder="1" applyAlignment="1">
      <alignment horizontal="center" vertical="center"/>
    </xf>
    <xf numFmtId="2" fontId="0" fillId="7" borderId="8" xfId="0" applyNumberFormat="1" applyFill="1" applyBorder="1" applyAlignment="1">
      <alignment horizontal="center" vertical="center"/>
    </xf>
    <xf numFmtId="1" fontId="0" fillId="7" borderId="8" xfId="0" applyNumberFormat="1" applyFill="1" applyBorder="1" applyAlignment="1">
      <alignment horizontal="center" vertical="center"/>
    </xf>
    <xf numFmtId="0" fontId="8" fillId="0" borderId="0" xfId="0" applyFont="1" applyAlignment="1">
      <alignment horizontal="center" vertical="center"/>
    </xf>
    <xf numFmtId="0" fontId="9" fillId="9" borderId="23" xfId="0" applyFont="1" applyFill="1" applyBorder="1" applyAlignment="1">
      <alignment vertical="center"/>
    </xf>
    <xf numFmtId="0" fontId="9" fillId="9" borderId="28" xfId="0" applyFont="1" applyFill="1" applyBorder="1" applyAlignment="1">
      <alignment vertical="center"/>
    </xf>
    <xf numFmtId="0" fontId="9" fillId="9" borderId="25" xfId="0" applyFont="1" applyFill="1" applyBorder="1" applyAlignment="1">
      <alignment vertical="center"/>
    </xf>
    <xf numFmtId="0" fontId="9" fillId="9" borderId="29" xfId="0" applyFont="1" applyFill="1" applyBorder="1" applyAlignment="1">
      <alignment vertical="center"/>
    </xf>
    <xf numFmtId="0" fontId="9" fillId="9" borderId="24" xfId="0" applyFont="1" applyFill="1" applyBorder="1" applyAlignment="1">
      <alignment vertical="center"/>
    </xf>
    <xf numFmtId="0" fontId="9" fillId="9" borderId="22" xfId="0" applyFont="1" applyFill="1" applyBorder="1" applyAlignment="1">
      <alignment vertical="center"/>
    </xf>
    <xf numFmtId="0" fontId="10" fillId="0" borderId="0" xfId="0" applyFont="1" applyAlignment="1">
      <alignment horizontal="center" vertical="center"/>
    </xf>
    <xf numFmtId="0" fontId="9" fillId="9" borderId="17" xfId="0" applyFont="1" applyFill="1" applyBorder="1" applyAlignment="1">
      <alignment vertical="center"/>
    </xf>
    <xf numFmtId="0" fontId="9" fillId="9" borderId="0" xfId="0" applyFont="1" applyFill="1" applyAlignment="1">
      <alignment vertical="center"/>
    </xf>
    <xf numFmtId="0" fontId="9" fillId="9" borderId="19" xfId="0" applyFont="1" applyFill="1" applyBorder="1" applyAlignment="1">
      <alignment vertical="center"/>
    </xf>
    <xf numFmtId="0" fontId="9" fillId="9" borderId="15" xfId="0" applyFont="1" applyFill="1" applyBorder="1" applyAlignment="1">
      <alignment vertical="center"/>
    </xf>
    <xf numFmtId="0" fontId="9" fillId="9" borderId="14" xfId="0" applyFont="1" applyFill="1" applyBorder="1" applyAlignment="1">
      <alignment vertical="center"/>
    </xf>
    <xf numFmtId="0" fontId="9" fillId="9" borderId="16" xfId="0" applyFont="1" applyFill="1" applyBorder="1" applyAlignment="1">
      <alignment vertical="center"/>
    </xf>
    <xf numFmtId="0" fontId="10" fillId="0" borderId="0" xfId="0" applyFont="1" applyAlignment="1">
      <alignment horizontal="left" vertical="center"/>
    </xf>
    <xf numFmtId="0" fontId="14" fillId="0" borderId="30" xfId="0" applyFont="1" applyBorder="1" applyAlignment="1">
      <alignment vertical="center"/>
    </xf>
    <xf numFmtId="0" fontId="10" fillId="0" borderId="32" xfId="0" applyFont="1" applyBorder="1" applyAlignment="1">
      <alignment horizontal="center" vertical="center"/>
    </xf>
    <xf numFmtId="0" fontId="10" fillId="0" borderId="31" xfId="0" applyFont="1" applyBorder="1" applyAlignment="1">
      <alignment horizontal="center" vertical="center"/>
    </xf>
    <xf numFmtId="0" fontId="14" fillId="0" borderId="35" xfId="0" applyFont="1" applyBorder="1" applyAlignment="1">
      <alignment vertical="center"/>
    </xf>
    <xf numFmtId="0" fontId="10" fillId="0" borderId="36" xfId="0" applyFont="1" applyBorder="1" applyAlignment="1">
      <alignment horizontal="center" vertical="center"/>
    </xf>
    <xf numFmtId="0" fontId="4" fillId="0" borderId="1" xfId="1" applyBorder="1" applyAlignment="1">
      <alignment horizontal="center" vertical="center"/>
    </xf>
    <xf numFmtId="0" fontId="4" fillId="3" borderId="2" xfId="1" applyFill="1" applyBorder="1" applyAlignment="1">
      <alignment vertical="center"/>
    </xf>
    <xf numFmtId="0" fontId="4" fillId="3" borderId="3" xfId="1" applyFill="1" applyBorder="1" applyAlignment="1">
      <alignmen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0" borderId="35" xfId="0" applyFont="1" applyBorder="1" applyAlignment="1">
      <alignment vertical="center"/>
    </xf>
    <xf numFmtId="0" fontId="10" fillId="5" borderId="20" xfId="0" applyFont="1" applyFill="1" applyBorder="1" applyAlignment="1">
      <alignment horizontal="center" vertical="center"/>
    </xf>
    <xf numFmtId="0" fontId="10" fillId="0" borderId="15" xfId="0" applyFont="1" applyBorder="1" applyAlignment="1">
      <alignment horizontal="left" vertical="center"/>
    </xf>
    <xf numFmtId="0" fontId="10" fillId="0" borderId="16" xfId="0" applyFont="1" applyBorder="1" applyAlignment="1">
      <alignment horizontal="center" vertical="center"/>
    </xf>
    <xf numFmtId="0" fontId="10" fillId="6" borderId="20" xfId="0" applyFont="1" applyFill="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0" fillId="0" borderId="25" xfId="0" applyFont="1" applyBorder="1" applyAlignment="1">
      <alignment horizontal="center" vertical="center"/>
    </xf>
    <xf numFmtId="0" fontId="10" fillId="0" borderId="35" xfId="0" applyFont="1" applyBorder="1" applyAlignment="1">
      <alignment horizontal="center" vertical="center"/>
    </xf>
    <xf numFmtId="0" fontId="19" fillId="4" borderId="1" xfId="0" applyFont="1" applyFill="1" applyBorder="1" applyAlignment="1">
      <alignment horizontal="center" vertical="center"/>
    </xf>
    <xf numFmtId="0" fontId="10" fillId="0" borderId="0" xfId="0" applyFont="1" applyAlignment="1">
      <alignment vertical="center"/>
    </xf>
    <xf numFmtId="0" fontId="10" fillId="0" borderId="20" xfId="0" applyFont="1" applyBorder="1" applyAlignment="1">
      <alignment horizontal="center" vertical="center"/>
    </xf>
    <xf numFmtId="0" fontId="10" fillId="0" borderId="13" xfId="0" applyFont="1" applyBorder="1" applyAlignment="1">
      <alignment horizontal="center" vertical="center"/>
    </xf>
    <xf numFmtId="0" fontId="10" fillId="0" borderId="18"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horizontal="right" vertical="center"/>
    </xf>
    <xf numFmtId="2" fontId="20" fillId="0" borderId="0" xfId="0" applyNumberFormat="1" applyFont="1" applyAlignment="1">
      <alignment horizontal="center" vertical="center"/>
    </xf>
    <xf numFmtId="2" fontId="21"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2" fontId="22" fillId="0" borderId="0" xfId="0" applyNumberFormat="1" applyFont="1" applyAlignment="1">
      <alignment horizontal="center" vertical="center"/>
    </xf>
    <xf numFmtId="0" fontId="4" fillId="0" borderId="0" xfId="0" applyFont="1" applyAlignment="1">
      <alignment horizontal="left" vertical="center"/>
    </xf>
    <xf numFmtId="0" fontId="19" fillId="0" borderId="0" xfId="0" applyFont="1" applyAlignment="1">
      <alignment vertical="center"/>
    </xf>
    <xf numFmtId="2" fontId="23"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2" fontId="24" fillId="0" borderId="0" xfId="0" applyNumberFormat="1" applyFont="1" applyAlignment="1">
      <alignment horizontal="left" vertical="center"/>
    </xf>
    <xf numFmtId="0" fontId="15" fillId="0" borderId="0" xfId="0" applyFont="1" applyAlignment="1">
      <alignment horizontal="left" vertical="center"/>
    </xf>
    <xf numFmtId="0" fontId="20" fillId="0" borderId="0" xfId="0" applyFont="1" applyAlignment="1">
      <alignment horizontal="center" vertical="center"/>
    </xf>
    <xf numFmtId="0" fontId="22" fillId="0" borderId="0" xfId="0" applyFont="1" applyAlignment="1">
      <alignment horizontal="left" vertical="center"/>
    </xf>
    <xf numFmtId="0" fontId="25" fillId="0" borderId="0" xfId="0" applyFont="1" applyAlignment="1">
      <alignment horizontal="left" vertical="center"/>
    </xf>
    <xf numFmtId="0" fontId="10" fillId="0" borderId="0" xfId="0" quotePrefix="1" applyFont="1" applyAlignment="1">
      <alignment horizontal="left" vertical="center"/>
    </xf>
    <xf numFmtId="164" fontId="17" fillId="0" borderId="1" xfId="0" applyNumberFormat="1" applyFont="1" applyBorder="1" applyAlignment="1">
      <alignment horizontal="center" vertical="center"/>
    </xf>
    <xf numFmtId="0" fontId="19" fillId="0" borderId="1" xfId="0" applyFont="1" applyBorder="1" applyAlignment="1">
      <alignment horizontal="center" vertical="center"/>
    </xf>
    <xf numFmtId="0" fontId="0" fillId="7" borderId="6" xfId="0" applyFill="1" applyBorder="1" applyAlignment="1">
      <alignment horizontal="center" vertical="center"/>
    </xf>
    <xf numFmtId="2" fontId="0" fillId="7"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0" fontId="0" fillId="0" borderId="1" xfId="0" applyBorder="1" applyAlignment="1">
      <alignment horizontal="left" vertical="center"/>
    </xf>
    <xf numFmtId="0" fontId="10" fillId="3" borderId="2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6" xfId="0" applyFont="1" applyFill="1" applyBorder="1" applyAlignment="1">
      <alignment horizontal="center" vertical="center"/>
    </xf>
    <xf numFmtId="0" fontId="1" fillId="0" borderId="0" xfId="0" applyFont="1" applyAlignment="1">
      <alignment vertical="center" wrapText="1"/>
    </xf>
    <xf numFmtId="0" fontId="26" fillId="0" borderId="1" xfId="0" applyFont="1" applyBorder="1" applyAlignment="1">
      <alignment horizontal="center" vertical="center"/>
    </xf>
    <xf numFmtId="0" fontId="29" fillId="0" borderId="0" xfId="0" applyFont="1"/>
    <xf numFmtId="0" fontId="29" fillId="3" borderId="40" xfId="0" applyFont="1" applyFill="1" applyBorder="1" applyAlignment="1">
      <alignment horizontal="center" vertical="center" wrapText="1"/>
    </xf>
    <xf numFmtId="0" fontId="31" fillId="3" borderId="6" xfId="0" applyFont="1" applyFill="1" applyBorder="1" applyAlignment="1">
      <alignment horizontal="center" vertical="center"/>
    </xf>
    <xf numFmtId="0" fontId="29" fillId="0" borderId="6" xfId="0" applyFont="1" applyBorder="1" applyAlignment="1">
      <alignment horizontal="center" vertical="center"/>
    </xf>
    <xf numFmtId="15" fontId="29" fillId="3" borderId="6" xfId="0" applyNumberFormat="1" applyFont="1" applyFill="1" applyBorder="1" applyAlignment="1">
      <alignment horizontal="center" vertical="center" wrapText="1"/>
    </xf>
    <xf numFmtId="2" fontId="29" fillId="3" borderId="6" xfId="0" applyNumberFormat="1" applyFont="1" applyFill="1" applyBorder="1" applyAlignment="1">
      <alignment horizontal="center" vertical="center" wrapText="1"/>
    </xf>
    <xf numFmtId="164" fontId="29" fillId="0" borderId="6" xfId="0" applyNumberFormat="1" applyFont="1" applyBorder="1" applyAlignment="1">
      <alignment horizontal="center" vertical="center"/>
    </xf>
    <xf numFmtId="0" fontId="29" fillId="5" borderId="6" xfId="0" applyFont="1" applyFill="1" applyBorder="1" applyAlignment="1">
      <alignment horizontal="center" vertical="center" wrapText="1"/>
    </xf>
    <xf numFmtId="0" fontId="29" fillId="3" borderId="6" xfId="0" applyFont="1" applyFill="1" applyBorder="1" applyAlignment="1">
      <alignment horizontal="center" vertical="center" wrapText="1"/>
    </xf>
    <xf numFmtId="0" fontId="29" fillId="0" borderId="41" xfId="0" applyFont="1" applyBorder="1" applyAlignment="1">
      <alignment horizontal="center" vertical="center"/>
    </xf>
    <xf numFmtId="0" fontId="29" fillId="3" borderId="42" xfId="0" applyFont="1" applyFill="1" applyBorder="1" applyAlignment="1">
      <alignment horizontal="center" vertical="center" wrapText="1"/>
    </xf>
    <xf numFmtId="0" fontId="31" fillId="3" borderId="1" xfId="0" applyFont="1" applyFill="1" applyBorder="1" applyAlignment="1">
      <alignment horizontal="center" vertical="center"/>
    </xf>
    <xf numFmtId="0" fontId="29" fillId="0" borderId="1" xfId="0" applyFont="1" applyBorder="1" applyAlignment="1">
      <alignment horizontal="center" vertical="center"/>
    </xf>
    <xf numFmtId="15" fontId="29" fillId="3" borderId="1" xfId="0" applyNumberFormat="1" applyFont="1" applyFill="1" applyBorder="1" applyAlignment="1">
      <alignment horizontal="center" vertical="center" wrapText="1"/>
    </xf>
    <xf numFmtId="2" fontId="29" fillId="3" borderId="1" xfId="0" applyNumberFormat="1" applyFont="1" applyFill="1" applyBorder="1" applyAlignment="1">
      <alignment horizontal="center" vertical="center" wrapText="1"/>
    </xf>
    <xf numFmtId="164" fontId="29" fillId="0" borderId="1" xfId="0" applyNumberFormat="1" applyFont="1" applyBorder="1" applyAlignment="1">
      <alignment horizontal="center" vertical="center"/>
    </xf>
    <xf numFmtId="0" fontId="29" fillId="3" borderId="1" xfId="0" applyFont="1" applyFill="1" applyBorder="1" applyAlignment="1">
      <alignment horizontal="center" vertical="center" wrapText="1"/>
    </xf>
    <xf numFmtId="0" fontId="29" fillId="0" borderId="43" xfId="0" applyFont="1" applyBorder="1" applyAlignment="1">
      <alignment horizontal="center" vertical="center"/>
    </xf>
    <xf numFmtId="0" fontId="31"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3" borderId="1" xfId="0" applyNumberFormat="1" applyFont="1" applyFill="1" applyBorder="1" applyAlignment="1">
      <alignment horizontal="center" vertical="center" wrapText="1"/>
    </xf>
    <xf numFmtId="0" fontId="29" fillId="3" borderId="10" xfId="0" applyFont="1" applyFill="1" applyBorder="1" applyAlignment="1">
      <alignment horizontal="center" vertical="center" wrapText="1"/>
    </xf>
    <xf numFmtId="14" fontId="29" fillId="3" borderId="11" xfId="0" applyNumberFormat="1" applyFont="1" applyFill="1" applyBorder="1" applyAlignment="1">
      <alignment horizontal="center" vertical="center" wrapText="1"/>
    </xf>
    <xf numFmtId="0" fontId="29" fillId="0" borderId="11" xfId="0" applyFont="1" applyBorder="1" applyAlignment="1">
      <alignment horizontal="center" vertical="center"/>
    </xf>
    <xf numFmtId="15" fontId="29" fillId="3" borderId="11" xfId="0" applyNumberFormat="1" applyFont="1" applyFill="1" applyBorder="1" applyAlignment="1">
      <alignment horizontal="center" vertical="center" wrapText="1"/>
    </xf>
    <xf numFmtId="2" fontId="29" fillId="3" borderId="11" xfId="0" applyNumberFormat="1" applyFont="1" applyFill="1" applyBorder="1" applyAlignment="1">
      <alignment horizontal="center" vertical="center" wrapText="1"/>
    </xf>
    <xf numFmtId="164" fontId="29" fillId="0" borderId="11" xfId="0" applyNumberFormat="1" applyFont="1" applyBorder="1" applyAlignment="1">
      <alignment horizontal="center" vertical="center"/>
    </xf>
    <xf numFmtId="0" fontId="29" fillId="5" borderId="11"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9" fillId="0" borderId="12" xfId="0" applyFont="1" applyBorder="1" applyAlignment="1">
      <alignment horizontal="center" vertical="center"/>
    </xf>
    <xf numFmtId="0" fontId="29" fillId="0" borderId="0" xfId="0" applyFont="1" applyAlignment="1">
      <alignment horizontal="center" vertical="center"/>
    </xf>
    <xf numFmtId="0" fontId="30" fillId="6" borderId="6" xfId="0" applyFont="1" applyFill="1" applyBorder="1" applyAlignment="1">
      <alignment horizontal="center" vertical="center"/>
    </xf>
    <xf numFmtId="164" fontId="30" fillId="6" borderId="6" xfId="0" applyNumberFormat="1" applyFont="1" applyFill="1" applyBorder="1" applyAlignment="1">
      <alignment horizontal="center" vertical="center"/>
    </xf>
    <xf numFmtId="1" fontId="30" fillId="6" borderId="6" xfId="0" applyNumberFormat="1" applyFont="1" applyFill="1" applyBorder="1" applyAlignment="1">
      <alignment horizontal="center" vertical="center"/>
    </xf>
    <xf numFmtId="0" fontId="31" fillId="0" borderId="0" xfId="0" applyFont="1" applyAlignment="1">
      <alignment horizontal="center" vertical="center"/>
    </xf>
    <xf numFmtId="164" fontId="29" fillId="0" borderId="0" xfId="0" applyNumberFormat="1" applyFont="1"/>
    <xf numFmtId="1" fontId="29" fillId="0" borderId="0" xfId="0" applyNumberFormat="1" applyFont="1"/>
    <xf numFmtId="0" fontId="30" fillId="6" borderId="2" xfId="0" applyFont="1" applyFill="1" applyBorder="1" applyAlignment="1">
      <alignment horizontal="center" vertical="center"/>
    </xf>
    <xf numFmtId="0" fontId="30" fillId="6" borderId="4" xfId="0" applyFont="1" applyFill="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0" fillId="0" borderId="1" xfId="0" applyFont="1" applyBorder="1" applyAlignment="1">
      <alignment horizontal="center" vertical="center"/>
    </xf>
    <xf numFmtId="2" fontId="33" fillId="0" borderId="1" xfId="0" applyNumberFormat="1" applyFont="1" applyBorder="1" applyAlignment="1">
      <alignment horizontal="center" vertical="center" wrapText="1"/>
    </xf>
    <xf numFmtId="0" fontId="33" fillId="0" borderId="1" xfId="0" applyFont="1" applyBorder="1" applyAlignment="1">
      <alignment horizontal="center"/>
    </xf>
    <xf numFmtId="2" fontId="34" fillId="0" borderId="1" xfId="0" applyNumberFormat="1" applyFont="1" applyBorder="1" applyAlignment="1">
      <alignment horizontal="center" vertical="center" wrapText="1"/>
    </xf>
    <xf numFmtId="0" fontId="34" fillId="0" borderId="1" xfId="0" applyFont="1" applyBorder="1" applyAlignment="1">
      <alignment horizontal="center"/>
    </xf>
    <xf numFmtId="2" fontId="34" fillId="0" borderId="1" xfId="0" quotePrefix="1" applyNumberFormat="1" applyFont="1" applyBorder="1" applyAlignment="1">
      <alignment horizontal="center" vertical="center" wrapText="1"/>
    </xf>
    <xf numFmtId="0" fontId="31" fillId="3" borderId="1" xfId="0" applyFont="1" applyFill="1" applyBorder="1" applyAlignment="1">
      <alignment horizontal="center" vertical="center" wrapText="1"/>
    </xf>
    <xf numFmtId="0" fontId="29" fillId="0" borderId="0" xfId="0" applyFont="1" applyAlignment="1">
      <alignment vertical="center"/>
    </xf>
    <xf numFmtId="0" fontId="29" fillId="0" borderId="7" xfId="0" applyFont="1" applyBorder="1" applyAlignment="1">
      <alignment horizontal="center" vertical="center"/>
    </xf>
    <xf numFmtId="49" fontId="29" fillId="0" borderId="8" xfId="0" quotePrefix="1" applyNumberFormat="1" applyFont="1" applyBorder="1" applyAlignment="1">
      <alignment horizontal="center" vertical="center"/>
    </xf>
    <xf numFmtId="49" fontId="29" fillId="0" borderId="24" xfId="0" quotePrefix="1" applyNumberFormat="1" applyFont="1" applyBorder="1" applyAlignment="1">
      <alignment horizontal="center" vertical="center"/>
    </xf>
    <xf numFmtId="0" fontId="29" fillId="0" borderId="24" xfId="0" applyFont="1" applyBorder="1" applyAlignment="1">
      <alignment horizontal="center" vertical="center"/>
    </xf>
    <xf numFmtId="0" fontId="29" fillId="0" borderId="8" xfId="0" applyFont="1" applyBorder="1" applyAlignment="1">
      <alignment horizontal="center" vertical="center"/>
    </xf>
    <xf numFmtId="166" fontId="29" fillId="0" borderId="8" xfId="0" applyNumberFormat="1" applyFont="1" applyBorder="1" applyAlignment="1">
      <alignment horizontal="center" vertical="center"/>
    </xf>
    <xf numFmtId="2" fontId="29" fillId="0" borderId="24" xfId="0" applyNumberFormat="1" applyFont="1" applyBorder="1" applyAlignment="1">
      <alignment horizontal="center" vertical="center"/>
    </xf>
    <xf numFmtId="0" fontId="29" fillId="0" borderId="9" xfId="0" applyFont="1" applyBorder="1" applyAlignment="1">
      <alignment horizontal="center" vertical="center"/>
    </xf>
    <xf numFmtId="0" fontId="29" fillId="0" borderId="42" xfId="0" applyFont="1" applyBorder="1" applyAlignment="1">
      <alignment horizontal="center" vertical="center"/>
    </xf>
    <xf numFmtId="49" fontId="29" fillId="0" borderId="1" xfId="0" quotePrefix="1" applyNumberFormat="1" applyFont="1" applyBorder="1" applyAlignment="1">
      <alignment horizontal="center" vertical="center"/>
    </xf>
    <xf numFmtId="2" fontId="31" fillId="0" borderId="1" xfId="2" applyNumberFormat="1" applyFont="1" applyBorder="1" applyAlignment="1">
      <alignment horizontal="center" vertical="center" wrapText="1"/>
    </xf>
    <xf numFmtId="166"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34" fillId="0" borderId="6" xfId="0" applyFont="1" applyBorder="1" applyAlignment="1">
      <alignment horizontal="center" vertical="center"/>
    </xf>
    <xf numFmtId="2" fontId="31" fillId="0" borderId="1" xfId="2" applyNumberFormat="1" applyFont="1" applyFill="1" applyBorder="1" applyAlignment="1">
      <alignment horizontal="center" vertical="center" wrapText="1"/>
    </xf>
    <xf numFmtId="0" fontId="29" fillId="0" borderId="43" xfId="0" applyFont="1" applyBorder="1" applyAlignment="1">
      <alignment horizontal="center" vertical="center" wrapText="1"/>
    </xf>
    <xf numFmtId="0" fontId="31" fillId="0" borderId="43" xfId="0" applyFont="1" applyBorder="1" applyAlignment="1">
      <alignment horizontal="left" vertical="center" wrapText="1"/>
    </xf>
    <xf numFmtId="14" fontId="2" fillId="10" borderId="1" xfId="0" applyNumberFormat="1" applyFont="1" applyFill="1" applyBorder="1" applyAlignment="1">
      <alignment horizontal="center" vertical="center" wrapText="1"/>
    </xf>
    <xf numFmtId="14" fontId="2" fillId="10" borderId="43" xfId="0" applyNumberFormat="1" applyFont="1" applyFill="1" applyBorder="1" applyAlignment="1">
      <alignment horizontal="center" vertical="center" wrapText="1"/>
    </xf>
    <xf numFmtId="0" fontId="30" fillId="0" borderId="1" xfId="0" applyFont="1" applyBorder="1" applyAlignment="1">
      <alignment horizontal="center" vertical="center" wrapText="1"/>
    </xf>
    <xf numFmtId="166" fontId="30" fillId="0" borderId="1" xfId="0" applyNumberFormat="1" applyFont="1" applyBorder="1" applyAlignment="1">
      <alignment horizontal="center" vertical="center" wrapText="1"/>
    </xf>
    <xf numFmtId="0" fontId="30" fillId="0" borderId="43" xfId="0" applyFont="1" applyBorder="1" applyAlignment="1">
      <alignment horizontal="center" vertical="center"/>
    </xf>
    <xf numFmtId="0" fontId="0" fillId="0" borderId="1" xfId="0" applyBorder="1"/>
    <xf numFmtId="0" fontId="0" fillId="0" borderId="1" xfId="0" applyBorder="1" applyAlignment="1">
      <alignment wrapText="1"/>
    </xf>
    <xf numFmtId="0" fontId="29" fillId="12" borderId="8" xfId="0" applyFont="1" applyFill="1" applyBorder="1" applyAlignment="1">
      <alignment horizontal="center" vertical="center"/>
    </xf>
    <xf numFmtId="0" fontId="29" fillId="12" borderId="6" xfId="0" applyFont="1" applyFill="1" applyBorder="1" applyAlignment="1">
      <alignment horizontal="center" vertical="center"/>
    </xf>
    <xf numFmtId="14" fontId="30" fillId="10" borderId="1" xfId="0" applyNumberFormat="1" applyFont="1" applyFill="1" applyBorder="1" applyAlignment="1">
      <alignment horizontal="center" vertical="center"/>
    </xf>
    <xf numFmtId="166" fontId="29" fillId="0" borderId="1" xfId="0" quotePrefix="1" applyNumberFormat="1" applyFont="1" applyBorder="1" applyAlignment="1">
      <alignment horizontal="center" vertical="center"/>
    </xf>
    <xf numFmtId="2" fontId="0" fillId="0" borderId="1" xfId="0" applyNumberFormat="1" applyBorder="1" applyAlignment="1">
      <alignment horizontal="center" vertical="center"/>
    </xf>
    <xf numFmtId="49" fontId="29" fillId="0" borderId="0" xfId="0" quotePrefix="1" applyNumberFormat="1" applyFont="1" applyAlignment="1">
      <alignment horizontal="center" vertical="center"/>
    </xf>
    <xf numFmtId="49" fontId="29" fillId="0" borderId="0" xfId="0" applyNumberFormat="1" applyFont="1" applyAlignment="1">
      <alignment horizontal="center" vertical="center"/>
    </xf>
    <xf numFmtId="2" fontId="31" fillId="0" borderId="0" xfId="2" applyNumberFormat="1" applyFont="1" applyBorder="1" applyAlignment="1">
      <alignment horizontal="center" vertical="center" wrapText="1"/>
    </xf>
    <xf numFmtId="166" fontId="29" fillId="0" borderId="0" xfId="0" applyNumberFormat="1" applyFont="1" applyAlignment="1">
      <alignment horizontal="center" vertical="center"/>
    </xf>
    <xf numFmtId="1" fontId="29" fillId="0" borderId="0" xfId="0" applyNumberFormat="1" applyFont="1" applyAlignment="1">
      <alignment horizontal="center" vertical="center"/>
    </xf>
    <xf numFmtId="2" fontId="29" fillId="0" borderId="0" xfId="0" applyNumberFormat="1" applyFont="1" applyAlignment="1">
      <alignment horizontal="center" vertical="center"/>
    </xf>
    <xf numFmtId="0" fontId="29" fillId="0" borderId="0" xfId="0" applyFont="1" applyAlignment="1">
      <alignment horizontal="center" vertical="center" wrapText="1"/>
    </xf>
    <xf numFmtId="0" fontId="29" fillId="0" borderId="43" xfId="0" applyFont="1" applyBorder="1"/>
    <xf numFmtId="0" fontId="29" fillId="0" borderId="11" xfId="0" applyFont="1" applyBorder="1"/>
    <xf numFmtId="0" fontId="29" fillId="0" borderId="12" xfId="0" applyFont="1" applyBorder="1"/>
    <xf numFmtId="14" fontId="28" fillId="10" borderId="20" xfId="0" applyNumberFormat="1" applyFont="1" applyFill="1" applyBorder="1" applyAlignment="1">
      <alignment horizontal="center" vertical="center"/>
    </xf>
    <xf numFmtId="0" fontId="30" fillId="0" borderId="47" xfId="0" applyFont="1" applyBorder="1" applyAlignment="1">
      <alignment horizontal="center" vertical="center"/>
    </xf>
    <xf numFmtId="0" fontId="29" fillId="0" borderId="40" xfId="0" applyFont="1" applyBorder="1" applyAlignment="1">
      <alignment horizontal="center" vertical="center"/>
    </xf>
    <xf numFmtId="0" fontId="30" fillId="0" borderId="53" xfId="0" applyFont="1" applyBorder="1" applyAlignment="1">
      <alignment horizontal="center" vertical="center"/>
    </xf>
    <xf numFmtId="0" fontId="29" fillId="0" borderId="9" xfId="0" applyFont="1" applyBorder="1"/>
    <xf numFmtId="0" fontId="29" fillId="0" borderId="50" xfId="0" applyFont="1" applyBorder="1" applyAlignment="1">
      <alignment horizontal="left"/>
    </xf>
    <xf numFmtId="0" fontId="29" fillId="0" borderId="1" xfId="0" quotePrefix="1" applyFont="1" applyBorder="1" applyAlignment="1">
      <alignment horizontal="center" vertical="center" wrapText="1"/>
    </xf>
    <xf numFmtId="166" fontId="29" fillId="3" borderId="1" xfId="0" applyNumberFormat="1" applyFont="1" applyFill="1" applyBorder="1" applyAlignment="1">
      <alignment horizontal="center" vertical="center"/>
    </xf>
    <xf numFmtId="2" fontId="29" fillId="0" borderId="1" xfId="0" applyNumberFormat="1" applyFont="1" applyBorder="1" applyAlignment="1">
      <alignment horizontal="left" vertical="center"/>
    </xf>
    <xf numFmtId="0" fontId="29" fillId="0" borderId="5" xfId="0" applyFont="1" applyBorder="1"/>
    <xf numFmtId="0" fontId="29" fillId="0" borderId="30" xfId="0" applyFont="1" applyBorder="1" applyAlignment="1">
      <alignment horizontal="left"/>
    </xf>
    <xf numFmtId="0" fontId="29" fillId="0" borderId="39" xfId="0" applyFont="1" applyBorder="1"/>
    <xf numFmtId="0" fontId="29" fillId="0" borderId="5" xfId="0" applyFont="1" applyBorder="1" applyAlignment="1">
      <alignment horizontal="center" vertical="center"/>
    </xf>
    <xf numFmtId="0" fontId="30" fillId="0" borderId="46" xfId="0" applyFont="1" applyBorder="1" applyAlignment="1">
      <alignment horizontal="center" vertical="center" wrapText="1"/>
    </xf>
    <xf numFmtId="0" fontId="30" fillId="0" borderId="47" xfId="0" applyFont="1" applyBorder="1" applyAlignment="1">
      <alignment horizontal="center" vertical="center" wrapText="1"/>
    </xf>
    <xf numFmtId="15" fontId="30" fillId="0" borderId="47" xfId="0" applyNumberFormat="1" applyFont="1" applyBorder="1" applyAlignment="1">
      <alignment horizontal="center" vertical="center" wrapText="1"/>
    </xf>
    <xf numFmtId="0" fontId="30" fillId="0" borderId="48" xfId="0" applyFont="1" applyBorder="1" applyAlignment="1">
      <alignment horizontal="center" vertical="center" wrapText="1"/>
    </xf>
    <xf numFmtId="14" fontId="29" fillId="0" borderId="5" xfId="0" applyNumberFormat="1" applyFont="1" applyBorder="1" applyAlignment="1">
      <alignment horizontal="center" vertical="center"/>
    </xf>
    <xf numFmtId="0" fontId="0" fillId="0" borderId="40"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41" xfId="0" applyBorder="1" applyAlignment="1">
      <alignment horizontal="left" vertical="center"/>
    </xf>
    <xf numFmtId="0" fontId="0" fillId="0" borderId="12" xfId="0" applyBorder="1" applyAlignment="1">
      <alignment horizontal="lef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35" fillId="9" borderId="42"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39"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0" fillId="0" borderId="39" xfId="0" applyBorder="1" applyAlignment="1">
      <alignment horizontal="center" vertical="center" wrapText="1"/>
    </xf>
    <xf numFmtId="0" fontId="3" fillId="0" borderId="7" xfId="0" applyFont="1" applyBorder="1" applyAlignment="1">
      <alignment horizontal="center" vertical="center"/>
    </xf>
    <xf numFmtId="0" fontId="3" fillId="0" borderId="38"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165" fontId="28" fillId="8" borderId="1" xfId="0" applyNumberFormat="1" applyFont="1" applyFill="1" applyBorder="1" applyAlignment="1">
      <alignment horizontal="center" vertical="center"/>
    </xf>
    <xf numFmtId="0" fontId="28" fillId="11" borderId="2" xfId="0" applyFont="1" applyFill="1" applyBorder="1" applyAlignment="1">
      <alignment horizontal="center" vertical="center"/>
    </xf>
    <xf numFmtId="0" fontId="28" fillId="11" borderId="3" xfId="0" applyFont="1" applyFill="1" applyBorder="1" applyAlignment="1">
      <alignment horizontal="center" vertical="center"/>
    </xf>
    <xf numFmtId="0" fontId="28" fillId="11" borderId="4" xfId="0" applyFont="1" applyFill="1" applyBorder="1" applyAlignment="1">
      <alignment horizontal="center" vertical="center"/>
    </xf>
    <xf numFmtId="0" fontId="28" fillId="9" borderId="44" xfId="0" applyFont="1" applyFill="1" applyBorder="1" applyAlignment="1">
      <alignment horizontal="center" vertical="center"/>
    </xf>
    <xf numFmtId="0" fontId="28" fillId="9" borderId="45" xfId="0" applyFont="1" applyFill="1" applyBorder="1" applyAlignment="1">
      <alignment horizontal="center" vertical="center"/>
    </xf>
    <xf numFmtId="0" fontId="28" fillId="9" borderId="13" xfId="0" applyFont="1" applyFill="1" applyBorder="1" applyAlignment="1">
      <alignment horizontal="center" vertical="center"/>
    </xf>
    <xf numFmtId="165" fontId="28" fillId="8" borderId="44" xfId="0" applyNumberFormat="1" applyFont="1" applyFill="1" applyBorder="1" applyAlignment="1">
      <alignment horizontal="center" vertical="center"/>
    </xf>
    <xf numFmtId="165" fontId="28" fillId="8" borderId="45" xfId="0" applyNumberFormat="1" applyFont="1" applyFill="1" applyBorder="1" applyAlignment="1">
      <alignment horizontal="center" vertical="center"/>
    </xf>
    <xf numFmtId="165" fontId="28" fillId="8" borderId="13" xfId="0" applyNumberFormat="1" applyFont="1" applyFill="1" applyBorder="1" applyAlignment="1">
      <alignment horizontal="center" vertical="center"/>
    </xf>
    <xf numFmtId="0" fontId="30" fillId="0" borderId="49" xfId="0" applyFont="1" applyBorder="1" applyAlignment="1">
      <alignment horizontal="center" vertical="center"/>
    </xf>
    <xf numFmtId="0" fontId="30" fillId="0" borderId="51" xfId="0" applyFont="1" applyBorder="1" applyAlignment="1">
      <alignment horizontal="center" vertical="center"/>
    </xf>
    <xf numFmtId="0" fontId="30" fillId="0" borderId="23" xfId="0" applyFont="1" applyBorder="1" applyAlignment="1">
      <alignment horizontal="center" vertical="center"/>
    </xf>
    <xf numFmtId="0" fontId="30" fillId="0" borderId="52" xfId="0" applyFont="1" applyBorder="1" applyAlignment="1">
      <alignment horizontal="center" vertical="center"/>
    </xf>
    <xf numFmtId="0" fontId="30" fillId="0" borderId="24" xfId="0" applyFont="1" applyBorder="1" applyAlignment="1">
      <alignment horizontal="center" vertical="center"/>
    </xf>
    <xf numFmtId="0" fontId="30" fillId="0" borderId="53" xfId="0" applyFont="1" applyBorder="1" applyAlignment="1">
      <alignment horizontal="center" vertical="center"/>
    </xf>
    <xf numFmtId="0" fontId="30" fillId="0" borderId="24" xfId="0" applyFont="1" applyBorder="1" applyAlignment="1">
      <alignment horizontal="center" vertical="center" wrapText="1"/>
    </xf>
    <xf numFmtId="0" fontId="30" fillId="0" borderId="53" xfId="0" applyFont="1" applyBorder="1" applyAlignment="1">
      <alignment horizontal="center" vertical="center" wrapText="1"/>
    </xf>
    <xf numFmtId="0" fontId="30" fillId="0" borderId="22" xfId="0" applyFont="1" applyBorder="1" applyAlignment="1">
      <alignment horizontal="center" vertical="center"/>
    </xf>
    <xf numFmtId="0" fontId="30" fillId="0" borderId="54" xfId="0" applyFont="1" applyBorder="1" applyAlignment="1">
      <alignment horizontal="center" vertical="center"/>
    </xf>
    <xf numFmtId="0" fontId="30" fillId="8" borderId="44" xfId="0" applyFont="1" applyFill="1" applyBorder="1" applyAlignment="1">
      <alignment horizontal="center" vertical="center"/>
    </xf>
    <xf numFmtId="0" fontId="30" fillId="8" borderId="45" xfId="0" applyFont="1" applyFill="1" applyBorder="1" applyAlignment="1">
      <alignment horizontal="center" vertical="center"/>
    </xf>
    <xf numFmtId="0" fontId="30" fillId="8" borderId="13" xfId="0" applyFont="1" applyFill="1" applyBorder="1" applyAlignment="1">
      <alignment horizontal="center" vertical="center"/>
    </xf>
    <xf numFmtId="0" fontId="0" fillId="0" borderId="1" xfId="0"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0" fillId="0" borderId="25" xfId="0" applyFont="1" applyBorder="1" applyAlignment="1">
      <alignment horizontal="center" vertical="center"/>
    </xf>
    <xf numFmtId="0" fontId="4" fillId="0" borderId="25" xfId="0" applyFont="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7" fillId="0" borderId="5" xfId="0" applyFont="1" applyBorder="1" applyAlignment="1">
      <alignment horizontal="center" vertical="center"/>
    </xf>
    <xf numFmtId="0" fontId="17" fillId="0" borderId="21" xfId="0" applyFont="1" applyBorder="1" applyAlignment="1">
      <alignment horizontal="center" vertical="center"/>
    </xf>
    <xf numFmtId="0" fontId="17" fillId="0" borderId="6" xfId="0" applyFont="1" applyBorder="1" applyAlignment="1">
      <alignment horizontal="center" vertical="center"/>
    </xf>
    <xf numFmtId="2" fontId="17" fillId="0" borderId="5" xfId="0" applyNumberFormat="1" applyFont="1" applyBorder="1" applyAlignment="1">
      <alignment horizontal="center" vertical="center"/>
    </xf>
    <xf numFmtId="0" fontId="10" fillId="0" borderId="0" xfId="0" applyFont="1" applyAlignment="1">
      <alignment horizontal="center" vertical="center"/>
    </xf>
    <xf numFmtId="2" fontId="10" fillId="0" borderId="17" xfId="0" applyNumberFormat="1" applyFont="1" applyBorder="1" applyAlignment="1">
      <alignment horizontal="center" vertical="center"/>
    </xf>
    <xf numFmtId="2" fontId="10" fillId="0" borderId="19" xfId="0" applyNumberFormat="1" applyFont="1" applyBorder="1" applyAlignment="1">
      <alignment horizontal="center" vertical="center"/>
    </xf>
    <xf numFmtId="0" fontId="16" fillId="0" borderId="1" xfId="0" applyFont="1" applyBorder="1" applyAlignment="1">
      <alignment horizontal="center" vertical="center"/>
    </xf>
    <xf numFmtId="0" fontId="17" fillId="0" borderId="33" xfId="0" applyFont="1" applyBorder="1" applyAlignment="1">
      <alignment horizontal="center" vertical="center"/>
    </xf>
    <xf numFmtId="0" fontId="17" fillId="0" borderId="37" xfId="0" applyFont="1" applyBorder="1" applyAlignment="1">
      <alignment horizontal="center" vertical="center"/>
    </xf>
    <xf numFmtId="0" fontId="17" fillId="0" borderId="34" xfId="0" applyFont="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center" vertical="center" wrapText="1"/>
    </xf>
    <xf numFmtId="0" fontId="4" fillId="0" borderId="1" xfId="1" applyBorder="1" applyAlignment="1">
      <alignment horizontal="center" vertical="center" wrapText="1"/>
    </xf>
    <xf numFmtId="164" fontId="4"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5" fillId="0" borderId="11" xfId="1" applyFont="1" applyBorder="1" applyAlignment="1">
      <alignment horizontal="center" vertical="center"/>
    </xf>
    <xf numFmtId="0" fontId="5" fillId="0" borderId="1" xfId="1"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1" fontId="4"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6" xfId="0" applyFont="1" applyBorder="1" applyAlignment="1">
      <alignment horizontal="center" vertical="center" wrapText="1"/>
    </xf>
    <xf numFmtId="0" fontId="5" fillId="0" borderId="1" xfId="1" quotePrefix="1" applyFont="1" applyBorder="1" applyAlignment="1">
      <alignment horizontal="center" vertical="center"/>
    </xf>
    <xf numFmtId="0" fontId="5" fillId="0" borderId="8" xfId="1" applyFont="1" applyBorder="1" applyAlignment="1">
      <alignment horizontal="center" vertical="center"/>
    </xf>
    <xf numFmtId="0" fontId="7" fillId="8" borderId="27" xfId="0" applyFont="1" applyFill="1" applyBorder="1" applyAlignment="1">
      <alignment horizontal="center" vertical="center"/>
    </xf>
    <xf numFmtId="0" fontId="7" fillId="8" borderId="25" xfId="0" applyFont="1" applyFill="1" applyBorder="1" applyAlignment="1">
      <alignment horizontal="center" vertical="center"/>
    </xf>
    <xf numFmtId="0" fontId="7" fillId="8" borderId="26" xfId="0" applyFont="1" applyFill="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1" applyFont="1" applyBorder="1" applyAlignment="1">
      <alignment horizontal="center" vertical="center" wrapText="1"/>
    </xf>
    <xf numFmtId="0" fontId="13" fillId="3" borderId="1" xfId="1" applyFont="1" applyFill="1" applyBorder="1" applyAlignment="1">
      <alignment horizontal="center" vertical="center" wrapText="1"/>
    </xf>
    <xf numFmtId="0" fontId="13" fillId="0" borderId="1" xfId="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cellXfs>
  <cellStyles count="4">
    <cellStyle name="Heading 4" xfId="2" builtinId="19"/>
    <cellStyle name="Normal" xfId="0" builtinId="0"/>
    <cellStyle name="Normal 2" xfId="3" xr:uid="{CBA0842B-4325-4893-A63B-EF0F2EC7A20B}"/>
    <cellStyle name="Normal 5" xfId="1" xr:uid="{29A81677-CAC6-4384-9B70-0A6F072134A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808000"/>
      <color rgb="FFCC6600"/>
      <color rgb="FF99FFCC"/>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84" Type="http://schemas.openxmlformats.org/officeDocument/2006/relationships/externalLink" Target="externalLinks/externalLink78.xml"/><Relationship Id="rId89" Type="http://schemas.openxmlformats.org/officeDocument/2006/relationships/externalLink" Target="externalLinks/externalLink83.xml"/><Relationship Id="rId16" Type="http://schemas.openxmlformats.org/officeDocument/2006/relationships/externalLink" Target="externalLinks/externalLink10.xml"/><Relationship Id="rId107" Type="http://schemas.openxmlformats.org/officeDocument/2006/relationships/theme" Target="theme/theme1.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5" Type="http://schemas.openxmlformats.org/officeDocument/2006/relationships/worksheet" Target="worksheets/sheet5.xml"/><Relationship Id="rId90" Type="http://schemas.openxmlformats.org/officeDocument/2006/relationships/externalLink" Target="externalLinks/externalLink84.xml"/><Relationship Id="rId95" Type="http://schemas.openxmlformats.org/officeDocument/2006/relationships/externalLink" Target="externalLinks/externalLink89.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80" Type="http://schemas.openxmlformats.org/officeDocument/2006/relationships/externalLink" Target="externalLinks/externalLink74.xml"/><Relationship Id="rId85" Type="http://schemas.openxmlformats.org/officeDocument/2006/relationships/externalLink" Target="externalLinks/externalLink79.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08" Type="http://schemas.openxmlformats.org/officeDocument/2006/relationships/styles" Target="styles.xml"/><Relationship Id="rId54" Type="http://schemas.openxmlformats.org/officeDocument/2006/relationships/externalLink" Target="externalLinks/externalLink48.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91" Type="http://schemas.openxmlformats.org/officeDocument/2006/relationships/externalLink" Target="externalLinks/externalLink85.xml"/><Relationship Id="rId96" Type="http://schemas.openxmlformats.org/officeDocument/2006/relationships/externalLink" Target="externalLinks/externalLink9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6" Type="http://schemas.openxmlformats.org/officeDocument/2006/relationships/externalLink" Target="externalLinks/externalLink100.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94" Type="http://schemas.openxmlformats.org/officeDocument/2006/relationships/externalLink" Target="externalLinks/externalLink88.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109" Type="http://schemas.openxmlformats.org/officeDocument/2006/relationships/sharedStrings" Target="sharedStrings.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04" Type="http://schemas.openxmlformats.org/officeDocument/2006/relationships/externalLink" Target="externalLinks/externalLink98.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calcChain" Target="calcChain.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105" Type="http://schemas.openxmlformats.org/officeDocument/2006/relationships/externalLink" Target="externalLinks/externalLink99.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98" Type="http://schemas.openxmlformats.org/officeDocument/2006/relationships/externalLink" Target="externalLinks/externalLink92.xml"/><Relationship Id="rId3" Type="http://schemas.openxmlformats.org/officeDocument/2006/relationships/worksheet" Target="worksheets/sheet3.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31</xdr:col>
      <xdr:colOff>11430</xdr:colOff>
      <xdr:row>10</xdr:row>
      <xdr:rowOff>184150</xdr:rowOff>
    </xdr:from>
    <xdr:to>
      <xdr:col>33</xdr:col>
      <xdr:colOff>87630</xdr:colOff>
      <xdr:row>12</xdr:row>
      <xdr:rowOff>57150</xdr:rowOff>
    </xdr:to>
    <xdr:sp macro="" textlink="">
      <xdr:nvSpPr>
        <xdr:cNvPr id="2" name="TextBox 1">
          <a:extLst>
            <a:ext uri="{FF2B5EF4-FFF2-40B4-BE49-F238E27FC236}">
              <a16:creationId xmlns:a16="http://schemas.microsoft.com/office/drawing/2014/main" id="{1E65F591-F307-4CF0-9292-59A0497F10A1}"/>
            </a:ext>
          </a:extLst>
        </xdr:cNvPr>
        <xdr:cNvSpPr txBox="1"/>
      </xdr:nvSpPr>
      <xdr:spPr>
        <a:xfrm>
          <a:off x="7806690" y="2653030"/>
          <a:ext cx="579120" cy="299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WIP</a:t>
          </a:r>
        </a:p>
      </xdr:txBody>
    </xdr:sp>
    <xdr:clientData/>
  </xdr:twoCellAnchor>
  <xdr:twoCellAnchor>
    <xdr:from>
      <xdr:col>40</xdr:col>
      <xdr:colOff>49530</xdr:colOff>
      <xdr:row>11</xdr:row>
      <xdr:rowOff>12700</xdr:rowOff>
    </xdr:from>
    <xdr:to>
      <xdr:col>42</xdr:col>
      <xdr:colOff>228643</xdr:colOff>
      <xdr:row>12</xdr:row>
      <xdr:rowOff>101600</xdr:rowOff>
    </xdr:to>
    <xdr:sp macro="" textlink="">
      <xdr:nvSpPr>
        <xdr:cNvPr id="3" name="TextBox 2">
          <a:extLst>
            <a:ext uri="{FF2B5EF4-FFF2-40B4-BE49-F238E27FC236}">
              <a16:creationId xmlns:a16="http://schemas.microsoft.com/office/drawing/2014/main" id="{DC48861A-CC73-46AF-93E6-C877A872797B}"/>
            </a:ext>
          </a:extLst>
        </xdr:cNvPr>
        <xdr:cNvSpPr txBox="1"/>
      </xdr:nvSpPr>
      <xdr:spPr>
        <a:xfrm>
          <a:off x="10107930" y="2694940"/>
          <a:ext cx="682033"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Completed</a:t>
          </a:r>
        </a:p>
      </xdr:txBody>
    </xdr:sp>
    <xdr:clientData/>
  </xdr:twoCellAnchor>
  <xdr:twoCellAnchor>
    <xdr:from>
      <xdr:col>39</xdr:col>
      <xdr:colOff>127000</xdr:colOff>
      <xdr:row>6</xdr:row>
      <xdr:rowOff>12700</xdr:rowOff>
    </xdr:from>
    <xdr:to>
      <xdr:col>42</xdr:col>
      <xdr:colOff>177800</xdr:colOff>
      <xdr:row>8</xdr:row>
      <xdr:rowOff>44450</xdr:rowOff>
    </xdr:to>
    <xdr:sp macro="" textlink="">
      <xdr:nvSpPr>
        <xdr:cNvPr id="4" name="TextBox 3">
          <a:extLst>
            <a:ext uri="{FF2B5EF4-FFF2-40B4-BE49-F238E27FC236}">
              <a16:creationId xmlns:a16="http://schemas.microsoft.com/office/drawing/2014/main" id="{51BD680D-3027-4209-80A7-D16DF42BBF17}"/>
            </a:ext>
          </a:extLst>
        </xdr:cNvPr>
        <xdr:cNvSpPr txBox="1"/>
      </xdr:nvSpPr>
      <xdr:spPr>
        <a:xfrm>
          <a:off x="9933940" y="1628140"/>
          <a:ext cx="805180" cy="4584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600"/>
            </a:lnSpc>
          </a:pPr>
          <a:r>
            <a:rPr lang="en-US" sz="700">
              <a:latin typeface="Arial" panose="020B0604020202020204" pitchFamily="34" charset="0"/>
              <a:cs typeface="Arial" panose="020B0604020202020204" pitchFamily="34" charset="0"/>
            </a:rPr>
            <a:t>OPGW 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36</xdr:col>
      <xdr:colOff>11430</xdr:colOff>
      <xdr:row>6</xdr:row>
      <xdr:rowOff>88900</xdr:rowOff>
    </xdr:from>
    <xdr:to>
      <xdr:col>38</xdr:col>
      <xdr:colOff>127016</xdr:colOff>
      <xdr:row>7</xdr:row>
      <xdr:rowOff>163863</xdr:rowOff>
    </xdr:to>
    <xdr:sp macro="" textlink="">
      <xdr:nvSpPr>
        <xdr:cNvPr id="5" name="TextBox 4">
          <a:extLst>
            <a:ext uri="{FF2B5EF4-FFF2-40B4-BE49-F238E27FC236}">
              <a16:creationId xmlns:a16="http://schemas.microsoft.com/office/drawing/2014/main" id="{5FD92BDB-3849-4A0E-9A72-20660B463484}"/>
            </a:ext>
          </a:extLst>
        </xdr:cNvPr>
        <xdr:cNvSpPr txBox="1"/>
      </xdr:nvSpPr>
      <xdr:spPr>
        <a:xfrm>
          <a:off x="9063990" y="1704340"/>
          <a:ext cx="618506" cy="2883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37</xdr:col>
      <xdr:colOff>125722</xdr:colOff>
      <xdr:row>7</xdr:row>
      <xdr:rowOff>104215</xdr:rowOff>
    </xdr:from>
    <xdr:to>
      <xdr:col>40</xdr:col>
      <xdr:colOff>43172</xdr:colOff>
      <xdr:row>8</xdr:row>
      <xdr:rowOff>83169</xdr:rowOff>
    </xdr:to>
    <xdr:sp macro="" textlink="">
      <xdr:nvSpPr>
        <xdr:cNvPr id="6" name="TextBox 5">
          <a:extLst>
            <a:ext uri="{FF2B5EF4-FFF2-40B4-BE49-F238E27FC236}">
              <a16:creationId xmlns:a16="http://schemas.microsoft.com/office/drawing/2014/main" id="{29325176-26C9-40CE-98A1-B1DF927CF6BD}"/>
            </a:ext>
          </a:extLst>
        </xdr:cNvPr>
        <xdr:cNvSpPr txBox="1"/>
      </xdr:nvSpPr>
      <xdr:spPr>
        <a:xfrm>
          <a:off x="9429742" y="1933015"/>
          <a:ext cx="671830" cy="1923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Bird Guard</a:t>
          </a:r>
        </a:p>
      </xdr:txBody>
    </xdr:sp>
    <xdr:clientData/>
  </xdr:twoCellAnchor>
  <xdr:twoCellAnchor>
    <xdr:from>
      <xdr:col>40</xdr:col>
      <xdr:colOff>38100</xdr:colOff>
      <xdr:row>9</xdr:row>
      <xdr:rowOff>87630</xdr:rowOff>
    </xdr:from>
    <xdr:to>
      <xdr:col>42</xdr:col>
      <xdr:colOff>201973</xdr:colOff>
      <xdr:row>10</xdr:row>
      <xdr:rowOff>184280</xdr:rowOff>
    </xdr:to>
    <xdr:sp macro="" textlink="">
      <xdr:nvSpPr>
        <xdr:cNvPr id="7" name="TextBox 6">
          <a:extLst>
            <a:ext uri="{FF2B5EF4-FFF2-40B4-BE49-F238E27FC236}">
              <a16:creationId xmlns:a16="http://schemas.microsoft.com/office/drawing/2014/main" id="{2EBBEB60-944C-4477-BA38-AD69166C1C03}"/>
            </a:ext>
          </a:extLst>
        </xdr:cNvPr>
        <xdr:cNvSpPr txBox="1"/>
      </xdr:nvSpPr>
      <xdr:spPr>
        <a:xfrm>
          <a:off x="10096500" y="2343150"/>
          <a:ext cx="666793" cy="310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Suspension Tower</a:t>
          </a:r>
        </a:p>
      </xdr:txBody>
    </xdr:sp>
    <xdr:clientData/>
  </xdr:twoCellAnchor>
  <xdr:twoCellAnchor>
    <xdr:from>
      <xdr:col>33</xdr:col>
      <xdr:colOff>158750</xdr:colOff>
      <xdr:row>6</xdr:row>
      <xdr:rowOff>82550</xdr:rowOff>
    </xdr:from>
    <xdr:to>
      <xdr:col>36</xdr:col>
      <xdr:colOff>76200</xdr:colOff>
      <xdr:row>7</xdr:row>
      <xdr:rowOff>50800</xdr:rowOff>
    </xdr:to>
    <xdr:sp macro="" textlink="">
      <xdr:nvSpPr>
        <xdr:cNvPr id="8" name="TextBox 7">
          <a:extLst>
            <a:ext uri="{FF2B5EF4-FFF2-40B4-BE49-F238E27FC236}">
              <a16:creationId xmlns:a16="http://schemas.microsoft.com/office/drawing/2014/main" id="{C7F96A22-2C00-4DC9-A49B-192988BBFC69}"/>
            </a:ext>
          </a:extLst>
        </xdr:cNvPr>
        <xdr:cNvSpPr txBox="1"/>
      </xdr:nvSpPr>
      <xdr:spPr>
        <a:xfrm>
          <a:off x="8456930" y="1697990"/>
          <a:ext cx="671830"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Tackwelding</a:t>
          </a:r>
        </a:p>
      </xdr:txBody>
    </xdr:sp>
    <xdr:clientData/>
  </xdr:twoCellAnchor>
  <xdr:twoCellAnchor>
    <xdr:from>
      <xdr:col>31</xdr:col>
      <xdr:colOff>44450</xdr:colOff>
      <xdr:row>7</xdr:row>
      <xdr:rowOff>6350</xdr:rowOff>
    </xdr:from>
    <xdr:to>
      <xdr:col>34</xdr:col>
      <xdr:colOff>44450</xdr:colOff>
      <xdr:row>7</xdr:row>
      <xdr:rowOff>203200</xdr:rowOff>
    </xdr:to>
    <xdr:sp macro="" textlink="">
      <xdr:nvSpPr>
        <xdr:cNvPr id="9" name="TextBox 8">
          <a:extLst>
            <a:ext uri="{FF2B5EF4-FFF2-40B4-BE49-F238E27FC236}">
              <a16:creationId xmlns:a16="http://schemas.microsoft.com/office/drawing/2014/main" id="{E4A3D829-C22D-4107-AA86-AD9AFEA8E5EC}"/>
            </a:ext>
          </a:extLst>
        </xdr:cNvPr>
        <xdr:cNvSpPr txBox="1"/>
      </xdr:nvSpPr>
      <xdr:spPr>
        <a:xfrm>
          <a:off x="7839710" y="1835150"/>
          <a:ext cx="754380" cy="196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r>
            <a:rPr lang="en-US" sz="700" baseline="0">
              <a:latin typeface="Arial" panose="020B0604020202020204" pitchFamily="34" charset="0"/>
              <a:cs typeface="Arial" panose="020B0604020202020204" pitchFamily="34" charset="0"/>
            </a:rPr>
            <a:t> WIP</a:t>
          </a:r>
          <a:endParaRPr lang="en-US" sz="700">
            <a:latin typeface="Arial" panose="020B0604020202020204" pitchFamily="34" charset="0"/>
            <a:cs typeface="Arial" panose="020B0604020202020204" pitchFamily="34" charset="0"/>
          </a:endParaRPr>
        </a:p>
      </xdr:txBody>
    </xdr:sp>
    <xdr:clientData/>
  </xdr:twoCellAnchor>
  <xdr:twoCellAnchor>
    <xdr:from>
      <xdr:col>1</xdr:col>
      <xdr:colOff>222250</xdr:colOff>
      <xdr:row>22</xdr:row>
      <xdr:rowOff>177800</xdr:rowOff>
    </xdr:from>
    <xdr:to>
      <xdr:col>4</xdr:col>
      <xdr:colOff>36511</xdr:colOff>
      <xdr:row>24</xdr:row>
      <xdr:rowOff>215899</xdr:rowOff>
    </xdr:to>
    <xdr:sp macro="" textlink="">
      <xdr:nvSpPr>
        <xdr:cNvPr id="10" name="Isosceles Triangle 9">
          <a:extLst>
            <a:ext uri="{FF2B5EF4-FFF2-40B4-BE49-F238E27FC236}">
              <a16:creationId xmlns:a16="http://schemas.microsoft.com/office/drawing/2014/main" id="{B7D5572E-7D3C-4B3C-B77B-DA141DC83BFD}"/>
            </a:ext>
          </a:extLst>
        </xdr:cNvPr>
        <xdr:cNvSpPr/>
      </xdr:nvSpPr>
      <xdr:spPr>
        <a:xfrm>
          <a:off x="4737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22</xdr:row>
      <xdr:rowOff>185964</xdr:rowOff>
    </xdr:from>
    <xdr:to>
      <xdr:col>15</xdr:col>
      <xdr:colOff>231320</xdr:colOff>
      <xdr:row>25</xdr:row>
      <xdr:rowOff>1</xdr:rowOff>
    </xdr:to>
    <xdr:sp macro="" textlink="">
      <xdr:nvSpPr>
        <xdr:cNvPr id="11" name="Arrow: Up 10">
          <a:extLst>
            <a:ext uri="{FF2B5EF4-FFF2-40B4-BE49-F238E27FC236}">
              <a16:creationId xmlns:a16="http://schemas.microsoft.com/office/drawing/2014/main" id="{9CAB9F11-48EC-4902-90DD-CCEBE0E83C8B}"/>
            </a:ext>
          </a:extLst>
        </xdr:cNvPr>
        <xdr:cNvSpPr/>
      </xdr:nvSpPr>
      <xdr:spPr>
        <a:xfrm>
          <a:off x="35431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22</xdr:row>
      <xdr:rowOff>185964</xdr:rowOff>
    </xdr:from>
    <xdr:to>
      <xdr:col>27</xdr:col>
      <xdr:colOff>231320</xdr:colOff>
      <xdr:row>25</xdr:row>
      <xdr:rowOff>1</xdr:rowOff>
    </xdr:to>
    <xdr:sp macro="" textlink="">
      <xdr:nvSpPr>
        <xdr:cNvPr id="12" name="Arrow: Up 11">
          <a:extLst>
            <a:ext uri="{FF2B5EF4-FFF2-40B4-BE49-F238E27FC236}">
              <a16:creationId xmlns:a16="http://schemas.microsoft.com/office/drawing/2014/main" id="{8A588918-805C-4E05-A2AD-6D7A9F3606F5}"/>
            </a:ext>
          </a:extLst>
        </xdr:cNvPr>
        <xdr:cNvSpPr/>
      </xdr:nvSpPr>
      <xdr:spPr>
        <a:xfrm>
          <a:off x="6626679" y="5084535"/>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22</xdr:row>
      <xdr:rowOff>185964</xdr:rowOff>
    </xdr:from>
    <xdr:to>
      <xdr:col>31</xdr:col>
      <xdr:colOff>231320</xdr:colOff>
      <xdr:row>25</xdr:row>
      <xdr:rowOff>1</xdr:rowOff>
    </xdr:to>
    <xdr:sp macro="" textlink="">
      <xdr:nvSpPr>
        <xdr:cNvPr id="13" name="Arrow: Up 12">
          <a:extLst>
            <a:ext uri="{FF2B5EF4-FFF2-40B4-BE49-F238E27FC236}">
              <a16:creationId xmlns:a16="http://schemas.microsoft.com/office/drawing/2014/main" id="{8A9876A2-7367-43C1-89FC-845CB3AFBB18}"/>
            </a:ext>
          </a:extLst>
        </xdr:cNvPr>
        <xdr:cNvSpPr/>
      </xdr:nvSpPr>
      <xdr:spPr>
        <a:xfrm>
          <a:off x="756647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22</xdr:row>
      <xdr:rowOff>185964</xdr:rowOff>
    </xdr:from>
    <xdr:to>
      <xdr:col>35</xdr:col>
      <xdr:colOff>231320</xdr:colOff>
      <xdr:row>25</xdr:row>
      <xdr:rowOff>1</xdr:rowOff>
    </xdr:to>
    <xdr:sp macro="" textlink="">
      <xdr:nvSpPr>
        <xdr:cNvPr id="14" name="Arrow: Up 13">
          <a:extLst>
            <a:ext uri="{FF2B5EF4-FFF2-40B4-BE49-F238E27FC236}">
              <a16:creationId xmlns:a16="http://schemas.microsoft.com/office/drawing/2014/main" id="{DC5326ED-E2B2-46F1-A35E-E3FDB35F693A}"/>
            </a:ext>
          </a:extLst>
        </xdr:cNvPr>
        <xdr:cNvSpPr/>
      </xdr:nvSpPr>
      <xdr:spPr>
        <a:xfrm>
          <a:off x="85723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22</xdr:row>
      <xdr:rowOff>185964</xdr:rowOff>
    </xdr:from>
    <xdr:to>
      <xdr:col>39</xdr:col>
      <xdr:colOff>231320</xdr:colOff>
      <xdr:row>25</xdr:row>
      <xdr:rowOff>1</xdr:rowOff>
    </xdr:to>
    <xdr:sp macro="" textlink="">
      <xdr:nvSpPr>
        <xdr:cNvPr id="15" name="Arrow: Up 14">
          <a:extLst>
            <a:ext uri="{FF2B5EF4-FFF2-40B4-BE49-F238E27FC236}">
              <a16:creationId xmlns:a16="http://schemas.microsoft.com/office/drawing/2014/main" id="{9C5A2EA8-4DE3-4B54-8978-63D8C0F9BF8D}"/>
            </a:ext>
          </a:extLst>
        </xdr:cNvPr>
        <xdr:cNvSpPr/>
      </xdr:nvSpPr>
      <xdr:spPr>
        <a:xfrm>
          <a:off x="957815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31</xdr:row>
      <xdr:rowOff>185964</xdr:rowOff>
    </xdr:from>
    <xdr:to>
      <xdr:col>15</xdr:col>
      <xdr:colOff>231320</xdr:colOff>
      <xdr:row>34</xdr:row>
      <xdr:rowOff>1</xdr:rowOff>
    </xdr:to>
    <xdr:sp macro="" textlink="">
      <xdr:nvSpPr>
        <xdr:cNvPr id="16" name="Arrow: Up 15">
          <a:extLst>
            <a:ext uri="{FF2B5EF4-FFF2-40B4-BE49-F238E27FC236}">
              <a16:creationId xmlns:a16="http://schemas.microsoft.com/office/drawing/2014/main" id="{66294560-EEBE-40A3-AD6F-1CD5773EB9D0}"/>
            </a:ext>
          </a:extLst>
        </xdr:cNvPr>
        <xdr:cNvSpPr/>
      </xdr:nvSpPr>
      <xdr:spPr>
        <a:xfrm>
          <a:off x="35431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31</xdr:row>
      <xdr:rowOff>185964</xdr:rowOff>
    </xdr:from>
    <xdr:to>
      <xdr:col>31</xdr:col>
      <xdr:colOff>231320</xdr:colOff>
      <xdr:row>34</xdr:row>
      <xdr:rowOff>1</xdr:rowOff>
    </xdr:to>
    <xdr:sp macro="" textlink="">
      <xdr:nvSpPr>
        <xdr:cNvPr id="17" name="Arrow: Up 16">
          <a:extLst>
            <a:ext uri="{FF2B5EF4-FFF2-40B4-BE49-F238E27FC236}">
              <a16:creationId xmlns:a16="http://schemas.microsoft.com/office/drawing/2014/main" id="{A3C7D834-C6A0-4333-BDED-6598A059C136}"/>
            </a:ext>
          </a:extLst>
        </xdr:cNvPr>
        <xdr:cNvSpPr/>
      </xdr:nvSpPr>
      <xdr:spPr>
        <a:xfrm>
          <a:off x="75664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31</xdr:row>
      <xdr:rowOff>185964</xdr:rowOff>
    </xdr:from>
    <xdr:to>
      <xdr:col>35</xdr:col>
      <xdr:colOff>231320</xdr:colOff>
      <xdr:row>34</xdr:row>
      <xdr:rowOff>1</xdr:rowOff>
    </xdr:to>
    <xdr:sp macro="" textlink="">
      <xdr:nvSpPr>
        <xdr:cNvPr id="18" name="Arrow: Up 17">
          <a:extLst>
            <a:ext uri="{FF2B5EF4-FFF2-40B4-BE49-F238E27FC236}">
              <a16:creationId xmlns:a16="http://schemas.microsoft.com/office/drawing/2014/main" id="{C27695C0-E784-42D7-B167-D8F12F538C31}"/>
            </a:ext>
          </a:extLst>
        </xdr:cNvPr>
        <xdr:cNvSpPr/>
      </xdr:nvSpPr>
      <xdr:spPr>
        <a:xfrm>
          <a:off x="85723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31</xdr:row>
      <xdr:rowOff>185964</xdr:rowOff>
    </xdr:from>
    <xdr:to>
      <xdr:col>3</xdr:col>
      <xdr:colOff>231320</xdr:colOff>
      <xdr:row>34</xdr:row>
      <xdr:rowOff>1</xdr:rowOff>
    </xdr:to>
    <xdr:sp macro="" textlink="">
      <xdr:nvSpPr>
        <xdr:cNvPr id="19" name="Arrow: Up 18">
          <a:extLst>
            <a:ext uri="{FF2B5EF4-FFF2-40B4-BE49-F238E27FC236}">
              <a16:creationId xmlns:a16="http://schemas.microsoft.com/office/drawing/2014/main" id="{AB73A5E5-4CD6-4D14-8B6E-3329329239AA}"/>
            </a:ext>
          </a:extLst>
        </xdr:cNvPr>
        <xdr:cNvSpPr/>
      </xdr:nvSpPr>
      <xdr:spPr>
        <a:xfrm>
          <a:off x="5255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31</xdr:row>
      <xdr:rowOff>185964</xdr:rowOff>
    </xdr:from>
    <xdr:to>
      <xdr:col>7</xdr:col>
      <xdr:colOff>231320</xdr:colOff>
      <xdr:row>34</xdr:row>
      <xdr:rowOff>1</xdr:rowOff>
    </xdr:to>
    <xdr:sp macro="" textlink="">
      <xdr:nvSpPr>
        <xdr:cNvPr id="20" name="Arrow: Up 19">
          <a:extLst>
            <a:ext uri="{FF2B5EF4-FFF2-40B4-BE49-F238E27FC236}">
              <a16:creationId xmlns:a16="http://schemas.microsoft.com/office/drawing/2014/main" id="{76A9A3E1-65F3-4A78-8D5F-FED961661365}"/>
            </a:ext>
          </a:extLst>
        </xdr:cNvPr>
        <xdr:cNvSpPr/>
      </xdr:nvSpPr>
      <xdr:spPr>
        <a:xfrm>
          <a:off x="153143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31</xdr:row>
      <xdr:rowOff>185964</xdr:rowOff>
    </xdr:from>
    <xdr:to>
      <xdr:col>11</xdr:col>
      <xdr:colOff>231320</xdr:colOff>
      <xdr:row>34</xdr:row>
      <xdr:rowOff>1</xdr:rowOff>
    </xdr:to>
    <xdr:sp macro="" textlink="">
      <xdr:nvSpPr>
        <xdr:cNvPr id="21" name="Arrow: Up 20">
          <a:extLst>
            <a:ext uri="{FF2B5EF4-FFF2-40B4-BE49-F238E27FC236}">
              <a16:creationId xmlns:a16="http://schemas.microsoft.com/office/drawing/2014/main" id="{51127D5A-10B8-4882-8753-0D881197D617}"/>
            </a:ext>
          </a:extLst>
        </xdr:cNvPr>
        <xdr:cNvSpPr/>
      </xdr:nvSpPr>
      <xdr:spPr>
        <a:xfrm>
          <a:off x="25372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31</xdr:row>
      <xdr:rowOff>185964</xdr:rowOff>
    </xdr:from>
    <xdr:to>
      <xdr:col>19</xdr:col>
      <xdr:colOff>231320</xdr:colOff>
      <xdr:row>34</xdr:row>
      <xdr:rowOff>1</xdr:rowOff>
    </xdr:to>
    <xdr:sp macro="" textlink="">
      <xdr:nvSpPr>
        <xdr:cNvPr id="22" name="Arrow: Up 21">
          <a:extLst>
            <a:ext uri="{FF2B5EF4-FFF2-40B4-BE49-F238E27FC236}">
              <a16:creationId xmlns:a16="http://schemas.microsoft.com/office/drawing/2014/main" id="{49E7C81E-8AB8-4AA8-8829-BAD6FDBEE054}"/>
            </a:ext>
          </a:extLst>
        </xdr:cNvPr>
        <xdr:cNvSpPr/>
      </xdr:nvSpPr>
      <xdr:spPr>
        <a:xfrm>
          <a:off x="4548959" y="69525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31</xdr:row>
      <xdr:rowOff>185964</xdr:rowOff>
    </xdr:from>
    <xdr:to>
      <xdr:col>23</xdr:col>
      <xdr:colOff>231320</xdr:colOff>
      <xdr:row>34</xdr:row>
      <xdr:rowOff>1</xdr:rowOff>
    </xdr:to>
    <xdr:sp macro="" textlink="">
      <xdr:nvSpPr>
        <xdr:cNvPr id="23" name="Arrow: Up 22">
          <a:extLst>
            <a:ext uri="{FF2B5EF4-FFF2-40B4-BE49-F238E27FC236}">
              <a16:creationId xmlns:a16="http://schemas.microsoft.com/office/drawing/2014/main" id="{CD4F5A0E-57DF-4974-9CBA-9087EED3EBFD}"/>
            </a:ext>
          </a:extLst>
        </xdr:cNvPr>
        <xdr:cNvSpPr/>
      </xdr:nvSpPr>
      <xdr:spPr>
        <a:xfrm>
          <a:off x="55547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39</xdr:row>
      <xdr:rowOff>185964</xdr:rowOff>
    </xdr:from>
    <xdr:to>
      <xdr:col>11</xdr:col>
      <xdr:colOff>231320</xdr:colOff>
      <xdr:row>42</xdr:row>
      <xdr:rowOff>1</xdr:rowOff>
    </xdr:to>
    <xdr:sp macro="" textlink="">
      <xdr:nvSpPr>
        <xdr:cNvPr id="24" name="Arrow: Up 23">
          <a:extLst>
            <a:ext uri="{FF2B5EF4-FFF2-40B4-BE49-F238E27FC236}">
              <a16:creationId xmlns:a16="http://schemas.microsoft.com/office/drawing/2014/main" id="{D2A9F960-F2A2-495B-A463-7B89AD758609}"/>
            </a:ext>
          </a:extLst>
        </xdr:cNvPr>
        <xdr:cNvSpPr/>
      </xdr:nvSpPr>
      <xdr:spPr>
        <a:xfrm>
          <a:off x="25372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39</xdr:row>
      <xdr:rowOff>185964</xdr:rowOff>
    </xdr:from>
    <xdr:to>
      <xdr:col>15</xdr:col>
      <xdr:colOff>231320</xdr:colOff>
      <xdr:row>42</xdr:row>
      <xdr:rowOff>1</xdr:rowOff>
    </xdr:to>
    <xdr:sp macro="" textlink="">
      <xdr:nvSpPr>
        <xdr:cNvPr id="25" name="Arrow: Up 24">
          <a:extLst>
            <a:ext uri="{FF2B5EF4-FFF2-40B4-BE49-F238E27FC236}">
              <a16:creationId xmlns:a16="http://schemas.microsoft.com/office/drawing/2014/main" id="{1B8946A7-8C69-4D24-A499-051405574D72}"/>
            </a:ext>
          </a:extLst>
        </xdr:cNvPr>
        <xdr:cNvSpPr/>
      </xdr:nvSpPr>
      <xdr:spPr>
        <a:xfrm>
          <a:off x="354311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39</xdr:row>
      <xdr:rowOff>185964</xdr:rowOff>
    </xdr:from>
    <xdr:to>
      <xdr:col>19</xdr:col>
      <xdr:colOff>231320</xdr:colOff>
      <xdr:row>42</xdr:row>
      <xdr:rowOff>1</xdr:rowOff>
    </xdr:to>
    <xdr:sp macro="" textlink="">
      <xdr:nvSpPr>
        <xdr:cNvPr id="26" name="Arrow: Up 25">
          <a:extLst>
            <a:ext uri="{FF2B5EF4-FFF2-40B4-BE49-F238E27FC236}">
              <a16:creationId xmlns:a16="http://schemas.microsoft.com/office/drawing/2014/main" id="{2AAA33FE-84F3-4D80-90E0-376B791A0203}"/>
            </a:ext>
          </a:extLst>
        </xdr:cNvPr>
        <xdr:cNvSpPr/>
      </xdr:nvSpPr>
      <xdr:spPr>
        <a:xfrm>
          <a:off x="45489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39</xdr:row>
      <xdr:rowOff>185964</xdr:rowOff>
    </xdr:from>
    <xdr:to>
      <xdr:col>27</xdr:col>
      <xdr:colOff>231320</xdr:colOff>
      <xdr:row>42</xdr:row>
      <xdr:rowOff>1</xdr:rowOff>
    </xdr:to>
    <xdr:sp macro="" textlink="">
      <xdr:nvSpPr>
        <xdr:cNvPr id="27" name="Arrow: Up 26">
          <a:extLst>
            <a:ext uri="{FF2B5EF4-FFF2-40B4-BE49-F238E27FC236}">
              <a16:creationId xmlns:a16="http://schemas.microsoft.com/office/drawing/2014/main" id="{7123D6B2-AA5C-4ABA-BBAF-3F4F374E9F4B}"/>
            </a:ext>
          </a:extLst>
        </xdr:cNvPr>
        <xdr:cNvSpPr/>
      </xdr:nvSpPr>
      <xdr:spPr>
        <a:xfrm>
          <a:off x="656063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39</xdr:row>
      <xdr:rowOff>185964</xdr:rowOff>
    </xdr:from>
    <xdr:to>
      <xdr:col>31</xdr:col>
      <xdr:colOff>231320</xdr:colOff>
      <xdr:row>42</xdr:row>
      <xdr:rowOff>1</xdr:rowOff>
    </xdr:to>
    <xdr:sp macro="" textlink="">
      <xdr:nvSpPr>
        <xdr:cNvPr id="28" name="Arrow: Up 27">
          <a:extLst>
            <a:ext uri="{FF2B5EF4-FFF2-40B4-BE49-F238E27FC236}">
              <a16:creationId xmlns:a16="http://schemas.microsoft.com/office/drawing/2014/main" id="{7E2A45BC-6A67-47E3-88DD-62727AC41BE1}"/>
            </a:ext>
          </a:extLst>
        </xdr:cNvPr>
        <xdr:cNvSpPr/>
      </xdr:nvSpPr>
      <xdr:spPr>
        <a:xfrm>
          <a:off x="75664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39</xdr:row>
      <xdr:rowOff>185964</xdr:rowOff>
    </xdr:from>
    <xdr:to>
      <xdr:col>39</xdr:col>
      <xdr:colOff>231320</xdr:colOff>
      <xdr:row>42</xdr:row>
      <xdr:rowOff>1</xdr:rowOff>
    </xdr:to>
    <xdr:sp macro="" textlink="">
      <xdr:nvSpPr>
        <xdr:cNvPr id="29" name="Arrow: Up 28">
          <a:extLst>
            <a:ext uri="{FF2B5EF4-FFF2-40B4-BE49-F238E27FC236}">
              <a16:creationId xmlns:a16="http://schemas.microsoft.com/office/drawing/2014/main" id="{B07A544C-DFDF-4879-B985-8A1E521C8140}"/>
            </a:ext>
          </a:extLst>
        </xdr:cNvPr>
        <xdr:cNvSpPr/>
      </xdr:nvSpPr>
      <xdr:spPr>
        <a:xfrm>
          <a:off x="95781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47</xdr:row>
      <xdr:rowOff>185964</xdr:rowOff>
    </xdr:from>
    <xdr:to>
      <xdr:col>7</xdr:col>
      <xdr:colOff>231320</xdr:colOff>
      <xdr:row>50</xdr:row>
      <xdr:rowOff>1</xdr:rowOff>
    </xdr:to>
    <xdr:sp macro="" textlink="">
      <xdr:nvSpPr>
        <xdr:cNvPr id="30" name="Arrow: Up 29">
          <a:extLst>
            <a:ext uri="{FF2B5EF4-FFF2-40B4-BE49-F238E27FC236}">
              <a16:creationId xmlns:a16="http://schemas.microsoft.com/office/drawing/2014/main" id="{D0C8D802-936D-4950-A46A-90A400E904B3}"/>
            </a:ext>
          </a:extLst>
        </xdr:cNvPr>
        <xdr:cNvSpPr/>
      </xdr:nvSpPr>
      <xdr:spPr>
        <a:xfrm>
          <a:off x="153143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47</xdr:row>
      <xdr:rowOff>185964</xdr:rowOff>
    </xdr:from>
    <xdr:to>
      <xdr:col>15</xdr:col>
      <xdr:colOff>231320</xdr:colOff>
      <xdr:row>50</xdr:row>
      <xdr:rowOff>1</xdr:rowOff>
    </xdr:to>
    <xdr:sp macro="" textlink="">
      <xdr:nvSpPr>
        <xdr:cNvPr id="31" name="Arrow: Up 30">
          <a:extLst>
            <a:ext uri="{FF2B5EF4-FFF2-40B4-BE49-F238E27FC236}">
              <a16:creationId xmlns:a16="http://schemas.microsoft.com/office/drawing/2014/main" id="{3D66E13E-4AA3-470F-BA41-E43D2B8B9E46}"/>
            </a:ext>
          </a:extLst>
        </xdr:cNvPr>
        <xdr:cNvSpPr/>
      </xdr:nvSpPr>
      <xdr:spPr>
        <a:xfrm>
          <a:off x="35431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47</xdr:row>
      <xdr:rowOff>185964</xdr:rowOff>
    </xdr:from>
    <xdr:to>
      <xdr:col>19</xdr:col>
      <xdr:colOff>231320</xdr:colOff>
      <xdr:row>50</xdr:row>
      <xdr:rowOff>1</xdr:rowOff>
    </xdr:to>
    <xdr:sp macro="" textlink="">
      <xdr:nvSpPr>
        <xdr:cNvPr id="32" name="Arrow: Up 31">
          <a:extLst>
            <a:ext uri="{FF2B5EF4-FFF2-40B4-BE49-F238E27FC236}">
              <a16:creationId xmlns:a16="http://schemas.microsoft.com/office/drawing/2014/main" id="{8558ADF8-CA75-4F78-AB13-33135341ED30}"/>
            </a:ext>
          </a:extLst>
        </xdr:cNvPr>
        <xdr:cNvSpPr/>
      </xdr:nvSpPr>
      <xdr:spPr>
        <a:xfrm>
          <a:off x="45489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47</xdr:row>
      <xdr:rowOff>185964</xdr:rowOff>
    </xdr:from>
    <xdr:to>
      <xdr:col>23</xdr:col>
      <xdr:colOff>231320</xdr:colOff>
      <xdr:row>50</xdr:row>
      <xdr:rowOff>1</xdr:rowOff>
    </xdr:to>
    <xdr:sp macro="" textlink="">
      <xdr:nvSpPr>
        <xdr:cNvPr id="33" name="Arrow: Up 32">
          <a:extLst>
            <a:ext uri="{FF2B5EF4-FFF2-40B4-BE49-F238E27FC236}">
              <a16:creationId xmlns:a16="http://schemas.microsoft.com/office/drawing/2014/main" id="{937789D6-B592-493E-8FCA-6B5DE7181685}"/>
            </a:ext>
          </a:extLst>
        </xdr:cNvPr>
        <xdr:cNvSpPr/>
      </xdr:nvSpPr>
      <xdr:spPr>
        <a:xfrm>
          <a:off x="555479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47</xdr:row>
      <xdr:rowOff>185964</xdr:rowOff>
    </xdr:from>
    <xdr:to>
      <xdr:col>31</xdr:col>
      <xdr:colOff>231320</xdr:colOff>
      <xdr:row>50</xdr:row>
      <xdr:rowOff>1</xdr:rowOff>
    </xdr:to>
    <xdr:sp macro="" textlink="">
      <xdr:nvSpPr>
        <xdr:cNvPr id="34" name="Arrow: Up 33">
          <a:extLst>
            <a:ext uri="{FF2B5EF4-FFF2-40B4-BE49-F238E27FC236}">
              <a16:creationId xmlns:a16="http://schemas.microsoft.com/office/drawing/2014/main" id="{D576275D-7D58-484C-8431-277DEE052982}"/>
            </a:ext>
          </a:extLst>
        </xdr:cNvPr>
        <xdr:cNvSpPr/>
      </xdr:nvSpPr>
      <xdr:spPr>
        <a:xfrm>
          <a:off x="756647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47</xdr:row>
      <xdr:rowOff>185964</xdr:rowOff>
    </xdr:from>
    <xdr:to>
      <xdr:col>35</xdr:col>
      <xdr:colOff>231320</xdr:colOff>
      <xdr:row>50</xdr:row>
      <xdr:rowOff>1</xdr:rowOff>
    </xdr:to>
    <xdr:sp macro="" textlink="">
      <xdr:nvSpPr>
        <xdr:cNvPr id="35" name="Arrow: Up 34">
          <a:extLst>
            <a:ext uri="{FF2B5EF4-FFF2-40B4-BE49-F238E27FC236}">
              <a16:creationId xmlns:a16="http://schemas.microsoft.com/office/drawing/2014/main" id="{9DB483D3-1F77-427A-BE20-C4CC323E77C7}"/>
            </a:ext>
          </a:extLst>
        </xdr:cNvPr>
        <xdr:cNvSpPr/>
      </xdr:nvSpPr>
      <xdr:spPr>
        <a:xfrm>
          <a:off x="85723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47</xdr:row>
      <xdr:rowOff>185964</xdr:rowOff>
    </xdr:from>
    <xdr:to>
      <xdr:col>39</xdr:col>
      <xdr:colOff>231320</xdr:colOff>
      <xdr:row>50</xdr:row>
      <xdr:rowOff>1</xdr:rowOff>
    </xdr:to>
    <xdr:sp macro="" textlink="">
      <xdr:nvSpPr>
        <xdr:cNvPr id="36" name="Arrow: Up 35">
          <a:extLst>
            <a:ext uri="{FF2B5EF4-FFF2-40B4-BE49-F238E27FC236}">
              <a16:creationId xmlns:a16="http://schemas.microsoft.com/office/drawing/2014/main" id="{A976AA37-C95A-4937-88A8-3659FDB44D4D}"/>
            </a:ext>
          </a:extLst>
        </xdr:cNvPr>
        <xdr:cNvSpPr/>
      </xdr:nvSpPr>
      <xdr:spPr>
        <a:xfrm>
          <a:off x="95781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63</xdr:row>
      <xdr:rowOff>185964</xdr:rowOff>
    </xdr:from>
    <xdr:to>
      <xdr:col>11</xdr:col>
      <xdr:colOff>231320</xdr:colOff>
      <xdr:row>66</xdr:row>
      <xdr:rowOff>1</xdr:rowOff>
    </xdr:to>
    <xdr:sp macro="" textlink="">
      <xdr:nvSpPr>
        <xdr:cNvPr id="37" name="Arrow: Up 36">
          <a:extLst>
            <a:ext uri="{FF2B5EF4-FFF2-40B4-BE49-F238E27FC236}">
              <a16:creationId xmlns:a16="http://schemas.microsoft.com/office/drawing/2014/main" id="{2490E92E-CE52-46CB-B3EB-AFA0007C3054}"/>
            </a:ext>
          </a:extLst>
        </xdr:cNvPr>
        <xdr:cNvSpPr/>
      </xdr:nvSpPr>
      <xdr:spPr>
        <a:xfrm>
          <a:off x="253727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63</xdr:row>
      <xdr:rowOff>185964</xdr:rowOff>
    </xdr:from>
    <xdr:to>
      <xdr:col>15</xdr:col>
      <xdr:colOff>231320</xdr:colOff>
      <xdr:row>66</xdr:row>
      <xdr:rowOff>1</xdr:rowOff>
    </xdr:to>
    <xdr:sp macro="" textlink="">
      <xdr:nvSpPr>
        <xdr:cNvPr id="38" name="Arrow: Up 37">
          <a:extLst>
            <a:ext uri="{FF2B5EF4-FFF2-40B4-BE49-F238E27FC236}">
              <a16:creationId xmlns:a16="http://schemas.microsoft.com/office/drawing/2014/main" id="{207E2321-9948-4CBD-B9E0-12AB43EFF47F}"/>
            </a:ext>
          </a:extLst>
        </xdr:cNvPr>
        <xdr:cNvSpPr/>
      </xdr:nvSpPr>
      <xdr:spPr>
        <a:xfrm>
          <a:off x="354311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63</xdr:row>
      <xdr:rowOff>185964</xdr:rowOff>
    </xdr:from>
    <xdr:to>
      <xdr:col>19</xdr:col>
      <xdr:colOff>231320</xdr:colOff>
      <xdr:row>66</xdr:row>
      <xdr:rowOff>1</xdr:rowOff>
    </xdr:to>
    <xdr:sp macro="" textlink="">
      <xdr:nvSpPr>
        <xdr:cNvPr id="39" name="Arrow: Up 38">
          <a:extLst>
            <a:ext uri="{FF2B5EF4-FFF2-40B4-BE49-F238E27FC236}">
              <a16:creationId xmlns:a16="http://schemas.microsoft.com/office/drawing/2014/main" id="{5423651E-FB4C-4EC3-B29C-7F689D4D9AF7}"/>
            </a:ext>
          </a:extLst>
        </xdr:cNvPr>
        <xdr:cNvSpPr/>
      </xdr:nvSpPr>
      <xdr:spPr>
        <a:xfrm>
          <a:off x="45489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63</xdr:row>
      <xdr:rowOff>185964</xdr:rowOff>
    </xdr:from>
    <xdr:to>
      <xdr:col>23</xdr:col>
      <xdr:colOff>231320</xdr:colOff>
      <xdr:row>66</xdr:row>
      <xdr:rowOff>1</xdr:rowOff>
    </xdr:to>
    <xdr:sp macro="" textlink="">
      <xdr:nvSpPr>
        <xdr:cNvPr id="40" name="Arrow: Up 39">
          <a:extLst>
            <a:ext uri="{FF2B5EF4-FFF2-40B4-BE49-F238E27FC236}">
              <a16:creationId xmlns:a16="http://schemas.microsoft.com/office/drawing/2014/main" id="{52663666-0414-49F3-A1E8-9EB7BE735549}"/>
            </a:ext>
          </a:extLst>
        </xdr:cNvPr>
        <xdr:cNvSpPr/>
      </xdr:nvSpPr>
      <xdr:spPr>
        <a:xfrm>
          <a:off x="555479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63</xdr:row>
      <xdr:rowOff>185964</xdr:rowOff>
    </xdr:from>
    <xdr:to>
      <xdr:col>27</xdr:col>
      <xdr:colOff>231320</xdr:colOff>
      <xdr:row>66</xdr:row>
      <xdr:rowOff>1</xdr:rowOff>
    </xdr:to>
    <xdr:sp macro="" textlink="">
      <xdr:nvSpPr>
        <xdr:cNvPr id="41" name="Arrow: Up 40">
          <a:extLst>
            <a:ext uri="{FF2B5EF4-FFF2-40B4-BE49-F238E27FC236}">
              <a16:creationId xmlns:a16="http://schemas.microsoft.com/office/drawing/2014/main" id="{6854C671-3788-42A3-AE1B-2EB157ED427B}"/>
            </a:ext>
          </a:extLst>
        </xdr:cNvPr>
        <xdr:cNvSpPr/>
      </xdr:nvSpPr>
      <xdr:spPr>
        <a:xfrm>
          <a:off x="656063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63</xdr:row>
      <xdr:rowOff>185964</xdr:rowOff>
    </xdr:from>
    <xdr:to>
      <xdr:col>39</xdr:col>
      <xdr:colOff>231320</xdr:colOff>
      <xdr:row>66</xdr:row>
      <xdr:rowOff>1</xdr:rowOff>
    </xdr:to>
    <xdr:sp macro="" textlink="">
      <xdr:nvSpPr>
        <xdr:cNvPr id="42" name="Arrow: Up 41">
          <a:extLst>
            <a:ext uri="{FF2B5EF4-FFF2-40B4-BE49-F238E27FC236}">
              <a16:creationId xmlns:a16="http://schemas.microsoft.com/office/drawing/2014/main" id="{7880B30F-0FC7-48F4-8DD9-8CA973AA318A}"/>
            </a:ext>
          </a:extLst>
        </xdr:cNvPr>
        <xdr:cNvSpPr/>
      </xdr:nvSpPr>
      <xdr:spPr>
        <a:xfrm>
          <a:off x="95781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71</xdr:row>
      <xdr:rowOff>185964</xdr:rowOff>
    </xdr:from>
    <xdr:to>
      <xdr:col>3</xdr:col>
      <xdr:colOff>231320</xdr:colOff>
      <xdr:row>74</xdr:row>
      <xdr:rowOff>1</xdr:rowOff>
    </xdr:to>
    <xdr:sp macro="" textlink="">
      <xdr:nvSpPr>
        <xdr:cNvPr id="43" name="Arrow: Up 42">
          <a:extLst>
            <a:ext uri="{FF2B5EF4-FFF2-40B4-BE49-F238E27FC236}">
              <a16:creationId xmlns:a16="http://schemas.microsoft.com/office/drawing/2014/main" id="{FEE63153-B3E2-4EA7-8744-034357CFE580}"/>
            </a:ext>
          </a:extLst>
        </xdr:cNvPr>
        <xdr:cNvSpPr/>
      </xdr:nvSpPr>
      <xdr:spPr>
        <a:xfrm>
          <a:off x="5255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71</xdr:row>
      <xdr:rowOff>185964</xdr:rowOff>
    </xdr:from>
    <xdr:to>
      <xdr:col>7</xdr:col>
      <xdr:colOff>231320</xdr:colOff>
      <xdr:row>74</xdr:row>
      <xdr:rowOff>1</xdr:rowOff>
    </xdr:to>
    <xdr:sp macro="" textlink="">
      <xdr:nvSpPr>
        <xdr:cNvPr id="44" name="Arrow: Up 43">
          <a:extLst>
            <a:ext uri="{FF2B5EF4-FFF2-40B4-BE49-F238E27FC236}">
              <a16:creationId xmlns:a16="http://schemas.microsoft.com/office/drawing/2014/main" id="{B69BD303-5937-4541-9564-6A68B08A78CF}"/>
            </a:ext>
          </a:extLst>
        </xdr:cNvPr>
        <xdr:cNvSpPr/>
      </xdr:nvSpPr>
      <xdr:spPr>
        <a:xfrm>
          <a:off x="15314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71</xdr:row>
      <xdr:rowOff>185964</xdr:rowOff>
    </xdr:from>
    <xdr:to>
      <xdr:col>15</xdr:col>
      <xdr:colOff>231320</xdr:colOff>
      <xdr:row>74</xdr:row>
      <xdr:rowOff>1</xdr:rowOff>
    </xdr:to>
    <xdr:sp macro="" textlink="">
      <xdr:nvSpPr>
        <xdr:cNvPr id="45" name="Arrow: Up 44">
          <a:extLst>
            <a:ext uri="{FF2B5EF4-FFF2-40B4-BE49-F238E27FC236}">
              <a16:creationId xmlns:a16="http://schemas.microsoft.com/office/drawing/2014/main" id="{1DB0B439-1419-4B07-AE9B-51D81BF5F5F5}"/>
            </a:ext>
          </a:extLst>
        </xdr:cNvPr>
        <xdr:cNvSpPr/>
      </xdr:nvSpPr>
      <xdr:spPr>
        <a:xfrm>
          <a:off x="35431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71</xdr:row>
      <xdr:rowOff>185964</xdr:rowOff>
    </xdr:from>
    <xdr:to>
      <xdr:col>19</xdr:col>
      <xdr:colOff>231320</xdr:colOff>
      <xdr:row>74</xdr:row>
      <xdr:rowOff>1</xdr:rowOff>
    </xdr:to>
    <xdr:sp macro="" textlink="">
      <xdr:nvSpPr>
        <xdr:cNvPr id="46" name="Arrow: Up 45">
          <a:extLst>
            <a:ext uri="{FF2B5EF4-FFF2-40B4-BE49-F238E27FC236}">
              <a16:creationId xmlns:a16="http://schemas.microsoft.com/office/drawing/2014/main" id="{8BC79973-4B18-4C8D-955C-9F7A12AD5CDC}"/>
            </a:ext>
          </a:extLst>
        </xdr:cNvPr>
        <xdr:cNvSpPr/>
      </xdr:nvSpPr>
      <xdr:spPr>
        <a:xfrm>
          <a:off x="45489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71</xdr:row>
      <xdr:rowOff>185964</xdr:rowOff>
    </xdr:from>
    <xdr:to>
      <xdr:col>23</xdr:col>
      <xdr:colOff>231320</xdr:colOff>
      <xdr:row>74</xdr:row>
      <xdr:rowOff>1</xdr:rowOff>
    </xdr:to>
    <xdr:sp macro="" textlink="">
      <xdr:nvSpPr>
        <xdr:cNvPr id="47" name="Arrow: Up 46">
          <a:extLst>
            <a:ext uri="{FF2B5EF4-FFF2-40B4-BE49-F238E27FC236}">
              <a16:creationId xmlns:a16="http://schemas.microsoft.com/office/drawing/2014/main" id="{20C761FA-DDAF-46B1-A8F5-D0CE87E0813F}"/>
            </a:ext>
          </a:extLst>
        </xdr:cNvPr>
        <xdr:cNvSpPr/>
      </xdr:nvSpPr>
      <xdr:spPr>
        <a:xfrm>
          <a:off x="55547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71</xdr:row>
      <xdr:rowOff>185964</xdr:rowOff>
    </xdr:from>
    <xdr:to>
      <xdr:col>27</xdr:col>
      <xdr:colOff>231320</xdr:colOff>
      <xdr:row>74</xdr:row>
      <xdr:rowOff>1</xdr:rowOff>
    </xdr:to>
    <xdr:sp macro="" textlink="">
      <xdr:nvSpPr>
        <xdr:cNvPr id="48" name="Arrow: Up 47">
          <a:extLst>
            <a:ext uri="{FF2B5EF4-FFF2-40B4-BE49-F238E27FC236}">
              <a16:creationId xmlns:a16="http://schemas.microsoft.com/office/drawing/2014/main" id="{8F105AA8-5B40-433A-8A57-1E6445231ED8}"/>
            </a:ext>
          </a:extLst>
        </xdr:cNvPr>
        <xdr:cNvSpPr/>
      </xdr:nvSpPr>
      <xdr:spPr>
        <a:xfrm>
          <a:off x="65606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71</xdr:row>
      <xdr:rowOff>185964</xdr:rowOff>
    </xdr:from>
    <xdr:to>
      <xdr:col>31</xdr:col>
      <xdr:colOff>231320</xdr:colOff>
      <xdr:row>74</xdr:row>
      <xdr:rowOff>1</xdr:rowOff>
    </xdr:to>
    <xdr:sp macro="" textlink="">
      <xdr:nvSpPr>
        <xdr:cNvPr id="49" name="Arrow: Up 48">
          <a:extLst>
            <a:ext uri="{FF2B5EF4-FFF2-40B4-BE49-F238E27FC236}">
              <a16:creationId xmlns:a16="http://schemas.microsoft.com/office/drawing/2014/main" id="{81FB42EA-EB34-4220-8A54-C9F874A3CDB3}"/>
            </a:ext>
          </a:extLst>
        </xdr:cNvPr>
        <xdr:cNvSpPr/>
      </xdr:nvSpPr>
      <xdr:spPr>
        <a:xfrm>
          <a:off x="756647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71</xdr:row>
      <xdr:rowOff>185964</xdr:rowOff>
    </xdr:from>
    <xdr:to>
      <xdr:col>35</xdr:col>
      <xdr:colOff>231320</xdr:colOff>
      <xdr:row>74</xdr:row>
      <xdr:rowOff>1</xdr:rowOff>
    </xdr:to>
    <xdr:sp macro="" textlink="">
      <xdr:nvSpPr>
        <xdr:cNvPr id="50" name="Arrow: Up 49">
          <a:extLst>
            <a:ext uri="{FF2B5EF4-FFF2-40B4-BE49-F238E27FC236}">
              <a16:creationId xmlns:a16="http://schemas.microsoft.com/office/drawing/2014/main" id="{3181E1AC-FDFD-4043-A874-07E07E2ABD81}"/>
            </a:ext>
          </a:extLst>
        </xdr:cNvPr>
        <xdr:cNvSpPr/>
      </xdr:nvSpPr>
      <xdr:spPr>
        <a:xfrm>
          <a:off x="85723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71</xdr:row>
      <xdr:rowOff>185964</xdr:rowOff>
    </xdr:from>
    <xdr:to>
      <xdr:col>39</xdr:col>
      <xdr:colOff>231320</xdr:colOff>
      <xdr:row>74</xdr:row>
      <xdr:rowOff>1</xdr:rowOff>
    </xdr:to>
    <xdr:sp macro="" textlink="">
      <xdr:nvSpPr>
        <xdr:cNvPr id="51" name="Arrow: Up 50">
          <a:extLst>
            <a:ext uri="{FF2B5EF4-FFF2-40B4-BE49-F238E27FC236}">
              <a16:creationId xmlns:a16="http://schemas.microsoft.com/office/drawing/2014/main" id="{59A7B629-92CE-4EEF-854A-BF41757A598E}"/>
            </a:ext>
          </a:extLst>
        </xdr:cNvPr>
        <xdr:cNvSpPr/>
      </xdr:nvSpPr>
      <xdr:spPr>
        <a:xfrm>
          <a:off x="95781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79</xdr:row>
      <xdr:rowOff>185964</xdr:rowOff>
    </xdr:from>
    <xdr:to>
      <xdr:col>3</xdr:col>
      <xdr:colOff>231320</xdr:colOff>
      <xdr:row>82</xdr:row>
      <xdr:rowOff>1</xdr:rowOff>
    </xdr:to>
    <xdr:sp macro="" textlink="">
      <xdr:nvSpPr>
        <xdr:cNvPr id="52" name="Arrow: Up 51">
          <a:extLst>
            <a:ext uri="{FF2B5EF4-FFF2-40B4-BE49-F238E27FC236}">
              <a16:creationId xmlns:a16="http://schemas.microsoft.com/office/drawing/2014/main" id="{EF084B4F-F90F-461B-AEDA-B704906901E0}"/>
            </a:ext>
          </a:extLst>
        </xdr:cNvPr>
        <xdr:cNvSpPr/>
      </xdr:nvSpPr>
      <xdr:spPr>
        <a:xfrm>
          <a:off x="5255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79</xdr:row>
      <xdr:rowOff>185964</xdr:rowOff>
    </xdr:from>
    <xdr:to>
      <xdr:col>7</xdr:col>
      <xdr:colOff>231320</xdr:colOff>
      <xdr:row>82</xdr:row>
      <xdr:rowOff>1</xdr:rowOff>
    </xdr:to>
    <xdr:sp macro="" textlink="">
      <xdr:nvSpPr>
        <xdr:cNvPr id="53" name="Arrow: Up 52">
          <a:extLst>
            <a:ext uri="{FF2B5EF4-FFF2-40B4-BE49-F238E27FC236}">
              <a16:creationId xmlns:a16="http://schemas.microsoft.com/office/drawing/2014/main" id="{5E45E81E-4CEA-4A3B-BA6F-E66EF7D3047A}"/>
            </a:ext>
          </a:extLst>
        </xdr:cNvPr>
        <xdr:cNvSpPr/>
      </xdr:nvSpPr>
      <xdr:spPr>
        <a:xfrm>
          <a:off x="15314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79</xdr:row>
      <xdr:rowOff>185964</xdr:rowOff>
    </xdr:from>
    <xdr:to>
      <xdr:col>15</xdr:col>
      <xdr:colOff>231320</xdr:colOff>
      <xdr:row>82</xdr:row>
      <xdr:rowOff>1</xdr:rowOff>
    </xdr:to>
    <xdr:sp macro="" textlink="">
      <xdr:nvSpPr>
        <xdr:cNvPr id="54" name="Arrow: Up 53">
          <a:extLst>
            <a:ext uri="{FF2B5EF4-FFF2-40B4-BE49-F238E27FC236}">
              <a16:creationId xmlns:a16="http://schemas.microsoft.com/office/drawing/2014/main" id="{9590E6FC-1BF1-4828-8F9B-786340239C36}"/>
            </a:ext>
          </a:extLst>
        </xdr:cNvPr>
        <xdr:cNvSpPr/>
      </xdr:nvSpPr>
      <xdr:spPr>
        <a:xfrm>
          <a:off x="35431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79</xdr:row>
      <xdr:rowOff>185964</xdr:rowOff>
    </xdr:from>
    <xdr:to>
      <xdr:col>19</xdr:col>
      <xdr:colOff>231320</xdr:colOff>
      <xdr:row>82</xdr:row>
      <xdr:rowOff>1</xdr:rowOff>
    </xdr:to>
    <xdr:sp macro="" textlink="">
      <xdr:nvSpPr>
        <xdr:cNvPr id="55" name="Arrow: Up 54">
          <a:extLst>
            <a:ext uri="{FF2B5EF4-FFF2-40B4-BE49-F238E27FC236}">
              <a16:creationId xmlns:a16="http://schemas.microsoft.com/office/drawing/2014/main" id="{D48E66F1-DB80-43BC-B5FB-E696DA76F09B}"/>
            </a:ext>
          </a:extLst>
        </xdr:cNvPr>
        <xdr:cNvSpPr/>
      </xdr:nvSpPr>
      <xdr:spPr>
        <a:xfrm>
          <a:off x="454895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79</xdr:row>
      <xdr:rowOff>185964</xdr:rowOff>
    </xdr:from>
    <xdr:to>
      <xdr:col>23</xdr:col>
      <xdr:colOff>231320</xdr:colOff>
      <xdr:row>82</xdr:row>
      <xdr:rowOff>1</xdr:rowOff>
    </xdr:to>
    <xdr:sp macro="" textlink="">
      <xdr:nvSpPr>
        <xdr:cNvPr id="56" name="Arrow: Up 55">
          <a:extLst>
            <a:ext uri="{FF2B5EF4-FFF2-40B4-BE49-F238E27FC236}">
              <a16:creationId xmlns:a16="http://schemas.microsoft.com/office/drawing/2014/main" id="{2286C213-143C-4D79-894C-EB11D17C067E}"/>
            </a:ext>
          </a:extLst>
        </xdr:cNvPr>
        <xdr:cNvSpPr/>
      </xdr:nvSpPr>
      <xdr:spPr>
        <a:xfrm>
          <a:off x="55547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79</xdr:row>
      <xdr:rowOff>185964</xdr:rowOff>
    </xdr:from>
    <xdr:to>
      <xdr:col>27</xdr:col>
      <xdr:colOff>231320</xdr:colOff>
      <xdr:row>82</xdr:row>
      <xdr:rowOff>1</xdr:rowOff>
    </xdr:to>
    <xdr:sp macro="" textlink="">
      <xdr:nvSpPr>
        <xdr:cNvPr id="57" name="Arrow: Up 56">
          <a:extLst>
            <a:ext uri="{FF2B5EF4-FFF2-40B4-BE49-F238E27FC236}">
              <a16:creationId xmlns:a16="http://schemas.microsoft.com/office/drawing/2014/main" id="{7315815C-EEF8-4BF9-806D-520ECE1A5E99}"/>
            </a:ext>
          </a:extLst>
        </xdr:cNvPr>
        <xdr:cNvSpPr/>
      </xdr:nvSpPr>
      <xdr:spPr>
        <a:xfrm>
          <a:off x="65606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79</xdr:row>
      <xdr:rowOff>185964</xdr:rowOff>
    </xdr:from>
    <xdr:to>
      <xdr:col>31</xdr:col>
      <xdr:colOff>231320</xdr:colOff>
      <xdr:row>82</xdr:row>
      <xdr:rowOff>1</xdr:rowOff>
    </xdr:to>
    <xdr:sp macro="" textlink="">
      <xdr:nvSpPr>
        <xdr:cNvPr id="58" name="Arrow: Up 57">
          <a:extLst>
            <a:ext uri="{FF2B5EF4-FFF2-40B4-BE49-F238E27FC236}">
              <a16:creationId xmlns:a16="http://schemas.microsoft.com/office/drawing/2014/main" id="{6E2A6D78-256F-400E-B46D-EFA037ED3201}"/>
            </a:ext>
          </a:extLst>
        </xdr:cNvPr>
        <xdr:cNvSpPr/>
      </xdr:nvSpPr>
      <xdr:spPr>
        <a:xfrm>
          <a:off x="756647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79</xdr:row>
      <xdr:rowOff>185964</xdr:rowOff>
    </xdr:from>
    <xdr:to>
      <xdr:col>35</xdr:col>
      <xdr:colOff>231320</xdr:colOff>
      <xdr:row>82</xdr:row>
      <xdr:rowOff>1</xdr:rowOff>
    </xdr:to>
    <xdr:sp macro="" textlink="">
      <xdr:nvSpPr>
        <xdr:cNvPr id="59" name="Arrow: Up 58">
          <a:extLst>
            <a:ext uri="{FF2B5EF4-FFF2-40B4-BE49-F238E27FC236}">
              <a16:creationId xmlns:a16="http://schemas.microsoft.com/office/drawing/2014/main" id="{429CF242-EF05-4A77-B6B5-A95112FF9395}"/>
            </a:ext>
          </a:extLst>
        </xdr:cNvPr>
        <xdr:cNvSpPr/>
      </xdr:nvSpPr>
      <xdr:spPr>
        <a:xfrm>
          <a:off x="85723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87</xdr:row>
      <xdr:rowOff>185964</xdr:rowOff>
    </xdr:from>
    <xdr:to>
      <xdr:col>7</xdr:col>
      <xdr:colOff>231320</xdr:colOff>
      <xdr:row>90</xdr:row>
      <xdr:rowOff>1</xdr:rowOff>
    </xdr:to>
    <xdr:sp macro="" textlink="">
      <xdr:nvSpPr>
        <xdr:cNvPr id="60" name="Arrow: Up 59">
          <a:extLst>
            <a:ext uri="{FF2B5EF4-FFF2-40B4-BE49-F238E27FC236}">
              <a16:creationId xmlns:a16="http://schemas.microsoft.com/office/drawing/2014/main" id="{59F5F548-030C-4207-B857-3D85C98C7E3F}"/>
            </a:ext>
          </a:extLst>
        </xdr:cNvPr>
        <xdr:cNvSpPr/>
      </xdr:nvSpPr>
      <xdr:spPr>
        <a:xfrm>
          <a:off x="153143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87</xdr:row>
      <xdr:rowOff>185964</xdr:rowOff>
    </xdr:from>
    <xdr:to>
      <xdr:col>11</xdr:col>
      <xdr:colOff>231320</xdr:colOff>
      <xdr:row>90</xdr:row>
      <xdr:rowOff>1</xdr:rowOff>
    </xdr:to>
    <xdr:sp macro="" textlink="">
      <xdr:nvSpPr>
        <xdr:cNvPr id="61" name="Arrow: Up 60">
          <a:extLst>
            <a:ext uri="{FF2B5EF4-FFF2-40B4-BE49-F238E27FC236}">
              <a16:creationId xmlns:a16="http://schemas.microsoft.com/office/drawing/2014/main" id="{9D9D2652-CD76-4085-AD4B-CDB4578C96FE}"/>
            </a:ext>
          </a:extLst>
        </xdr:cNvPr>
        <xdr:cNvSpPr/>
      </xdr:nvSpPr>
      <xdr:spPr>
        <a:xfrm>
          <a:off x="253727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87</xdr:row>
      <xdr:rowOff>185964</xdr:rowOff>
    </xdr:from>
    <xdr:to>
      <xdr:col>15</xdr:col>
      <xdr:colOff>231320</xdr:colOff>
      <xdr:row>90</xdr:row>
      <xdr:rowOff>1</xdr:rowOff>
    </xdr:to>
    <xdr:sp macro="" textlink="">
      <xdr:nvSpPr>
        <xdr:cNvPr id="62" name="Arrow: Up 61">
          <a:extLst>
            <a:ext uri="{FF2B5EF4-FFF2-40B4-BE49-F238E27FC236}">
              <a16:creationId xmlns:a16="http://schemas.microsoft.com/office/drawing/2014/main" id="{BFF34A0B-A8A0-42B6-A924-5682613201AC}"/>
            </a:ext>
          </a:extLst>
        </xdr:cNvPr>
        <xdr:cNvSpPr/>
      </xdr:nvSpPr>
      <xdr:spPr>
        <a:xfrm>
          <a:off x="35431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87</xdr:row>
      <xdr:rowOff>185964</xdr:rowOff>
    </xdr:from>
    <xdr:to>
      <xdr:col>19</xdr:col>
      <xdr:colOff>231320</xdr:colOff>
      <xdr:row>90</xdr:row>
      <xdr:rowOff>1</xdr:rowOff>
    </xdr:to>
    <xdr:sp macro="" textlink="">
      <xdr:nvSpPr>
        <xdr:cNvPr id="63" name="Arrow: Up 62">
          <a:extLst>
            <a:ext uri="{FF2B5EF4-FFF2-40B4-BE49-F238E27FC236}">
              <a16:creationId xmlns:a16="http://schemas.microsoft.com/office/drawing/2014/main" id="{36F4C9A3-A190-489F-A50C-1CC870CB78D7}"/>
            </a:ext>
          </a:extLst>
        </xdr:cNvPr>
        <xdr:cNvSpPr/>
      </xdr:nvSpPr>
      <xdr:spPr>
        <a:xfrm>
          <a:off x="45489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87</xdr:row>
      <xdr:rowOff>185964</xdr:rowOff>
    </xdr:from>
    <xdr:to>
      <xdr:col>23</xdr:col>
      <xdr:colOff>231320</xdr:colOff>
      <xdr:row>90</xdr:row>
      <xdr:rowOff>1</xdr:rowOff>
    </xdr:to>
    <xdr:sp macro="" textlink="">
      <xdr:nvSpPr>
        <xdr:cNvPr id="64" name="Arrow: Up 63">
          <a:extLst>
            <a:ext uri="{FF2B5EF4-FFF2-40B4-BE49-F238E27FC236}">
              <a16:creationId xmlns:a16="http://schemas.microsoft.com/office/drawing/2014/main" id="{F05ABF15-80B3-4D21-94DC-5E341EFAC95B}"/>
            </a:ext>
          </a:extLst>
        </xdr:cNvPr>
        <xdr:cNvSpPr/>
      </xdr:nvSpPr>
      <xdr:spPr>
        <a:xfrm>
          <a:off x="555479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87</xdr:row>
      <xdr:rowOff>185964</xdr:rowOff>
    </xdr:from>
    <xdr:to>
      <xdr:col>35</xdr:col>
      <xdr:colOff>231320</xdr:colOff>
      <xdr:row>90</xdr:row>
      <xdr:rowOff>1</xdr:rowOff>
    </xdr:to>
    <xdr:sp macro="" textlink="">
      <xdr:nvSpPr>
        <xdr:cNvPr id="65" name="Arrow: Up 64">
          <a:extLst>
            <a:ext uri="{FF2B5EF4-FFF2-40B4-BE49-F238E27FC236}">
              <a16:creationId xmlns:a16="http://schemas.microsoft.com/office/drawing/2014/main" id="{F499CAC6-4CBE-41B9-AAE9-00BF17602D43}"/>
            </a:ext>
          </a:extLst>
        </xdr:cNvPr>
        <xdr:cNvSpPr/>
      </xdr:nvSpPr>
      <xdr:spPr>
        <a:xfrm>
          <a:off x="85723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87</xdr:row>
      <xdr:rowOff>185964</xdr:rowOff>
    </xdr:from>
    <xdr:to>
      <xdr:col>39</xdr:col>
      <xdr:colOff>231320</xdr:colOff>
      <xdr:row>90</xdr:row>
      <xdr:rowOff>1</xdr:rowOff>
    </xdr:to>
    <xdr:sp macro="" textlink="">
      <xdr:nvSpPr>
        <xdr:cNvPr id="66" name="Arrow: Up 65">
          <a:extLst>
            <a:ext uri="{FF2B5EF4-FFF2-40B4-BE49-F238E27FC236}">
              <a16:creationId xmlns:a16="http://schemas.microsoft.com/office/drawing/2014/main" id="{4EF00E89-8259-4AD3-9EB1-43EC557443F3}"/>
            </a:ext>
          </a:extLst>
        </xdr:cNvPr>
        <xdr:cNvSpPr/>
      </xdr:nvSpPr>
      <xdr:spPr>
        <a:xfrm>
          <a:off x="95781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95</xdr:row>
      <xdr:rowOff>185964</xdr:rowOff>
    </xdr:from>
    <xdr:to>
      <xdr:col>3</xdr:col>
      <xdr:colOff>231320</xdr:colOff>
      <xdr:row>98</xdr:row>
      <xdr:rowOff>1</xdr:rowOff>
    </xdr:to>
    <xdr:sp macro="" textlink="">
      <xdr:nvSpPr>
        <xdr:cNvPr id="67" name="Arrow: Up 66">
          <a:extLst>
            <a:ext uri="{FF2B5EF4-FFF2-40B4-BE49-F238E27FC236}">
              <a16:creationId xmlns:a16="http://schemas.microsoft.com/office/drawing/2014/main" id="{7DC6F88F-7F2F-40A3-A991-EBD0B9CE4B94}"/>
            </a:ext>
          </a:extLst>
        </xdr:cNvPr>
        <xdr:cNvSpPr/>
      </xdr:nvSpPr>
      <xdr:spPr>
        <a:xfrm>
          <a:off x="52559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95</xdr:row>
      <xdr:rowOff>185964</xdr:rowOff>
    </xdr:from>
    <xdr:to>
      <xdr:col>7</xdr:col>
      <xdr:colOff>231320</xdr:colOff>
      <xdr:row>98</xdr:row>
      <xdr:rowOff>1</xdr:rowOff>
    </xdr:to>
    <xdr:sp macro="" textlink="">
      <xdr:nvSpPr>
        <xdr:cNvPr id="68" name="Arrow: Up 67">
          <a:extLst>
            <a:ext uri="{FF2B5EF4-FFF2-40B4-BE49-F238E27FC236}">
              <a16:creationId xmlns:a16="http://schemas.microsoft.com/office/drawing/2014/main" id="{EE788699-6131-4C50-A98A-7A3362E66EFE}"/>
            </a:ext>
          </a:extLst>
        </xdr:cNvPr>
        <xdr:cNvSpPr/>
      </xdr:nvSpPr>
      <xdr:spPr>
        <a:xfrm>
          <a:off x="15314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95</xdr:row>
      <xdr:rowOff>185964</xdr:rowOff>
    </xdr:from>
    <xdr:to>
      <xdr:col>11</xdr:col>
      <xdr:colOff>231320</xdr:colOff>
      <xdr:row>98</xdr:row>
      <xdr:rowOff>1</xdr:rowOff>
    </xdr:to>
    <xdr:sp macro="" textlink="">
      <xdr:nvSpPr>
        <xdr:cNvPr id="69" name="Arrow: Up 68">
          <a:extLst>
            <a:ext uri="{FF2B5EF4-FFF2-40B4-BE49-F238E27FC236}">
              <a16:creationId xmlns:a16="http://schemas.microsoft.com/office/drawing/2014/main" id="{57A69319-637B-4A7A-A290-43D71A2B7A5F}"/>
            </a:ext>
          </a:extLst>
        </xdr:cNvPr>
        <xdr:cNvSpPr/>
      </xdr:nvSpPr>
      <xdr:spPr>
        <a:xfrm>
          <a:off x="253727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95</xdr:row>
      <xdr:rowOff>185964</xdr:rowOff>
    </xdr:from>
    <xdr:to>
      <xdr:col>15</xdr:col>
      <xdr:colOff>231320</xdr:colOff>
      <xdr:row>98</xdr:row>
      <xdr:rowOff>1</xdr:rowOff>
    </xdr:to>
    <xdr:sp macro="" textlink="">
      <xdr:nvSpPr>
        <xdr:cNvPr id="70" name="Arrow: Up 69">
          <a:extLst>
            <a:ext uri="{FF2B5EF4-FFF2-40B4-BE49-F238E27FC236}">
              <a16:creationId xmlns:a16="http://schemas.microsoft.com/office/drawing/2014/main" id="{E956F6C2-FCB3-4523-B782-F83D0201F16A}"/>
            </a:ext>
          </a:extLst>
        </xdr:cNvPr>
        <xdr:cNvSpPr/>
      </xdr:nvSpPr>
      <xdr:spPr>
        <a:xfrm>
          <a:off x="354311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95</xdr:row>
      <xdr:rowOff>185964</xdr:rowOff>
    </xdr:from>
    <xdr:to>
      <xdr:col>19</xdr:col>
      <xdr:colOff>231320</xdr:colOff>
      <xdr:row>98</xdr:row>
      <xdr:rowOff>1</xdr:rowOff>
    </xdr:to>
    <xdr:sp macro="" textlink="">
      <xdr:nvSpPr>
        <xdr:cNvPr id="71" name="Arrow: Up 70">
          <a:extLst>
            <a:ext uri="{FF2B5EF4-FFF2-40B4-BE49-F238E27FC236}">
              <a16:creationId xmlns:a16="http://schemas.microsoft.com/office/drawing/2014/main" id="{26F2C054-9BBD-49E3-B57D-813BAD397160}"/>
            </a:ext>
          </a:extLst>
        </xdr:cNvPr>
        <xdr:cNvSpPr/>
      </xdr:nvSpPr>
      <xdr:spPr>
        <a:xfrm>
          <a:off x="45489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95</xdr:row>
      <xdr:rowOff>185964</xdr:rowOff>
    </xdr:from>
    <xdr:to>
      <xdr:col>27</xdr:col>
      <xdr:colOff>231320</xdr:colOff>
      <xdr:row>98</xdr:row>
      <xdr:rowOff>1</xdr:rowOff>
    </xdr:to>
    <xdr:sp macro="" textlink="">
      <xdr:nvSpPr>
        <xdr:cNvPr id="72" name="Arrow: Up 71">
          <a:extLst>
            <a:ext uri="{FF2B5EF4-FFF2-40B4-BE49-F238E27FC236}">
              <a16:creationId xmlns:a16="http://schemas.microsoft.com/office/drawing/2014/main" id="{6CF512C2-5D30-4F61-8CB3-3ADA546DFC46}"/>
            </a:ext>
          </a:extLst>
        </xdr:cNvPr>
        <xdr:cNvSpPr/>
      </xdr:nvSpPr>
      <xdr:spPr>
        <a:xfrm>
          <a:off x="65606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95</xdr:row>
      <xdr:rowOff>185964</xdr:rowOff>
    </xdr:from>
    <xdr:to>
      <xdr:col>39</xdr:col>
      <xdr:colOff>231320</xdr:colOff>
      <xdr:row>98</xdr:row>
      <xdr:rowOff>1</xdr:rowOff>
    </xdr:to>
    <xdr:sp macro="" textlink="">
      <xdr:nvSpPr>
        <xdr:cNvPr id="73" name="Arrow: Up 72">
          <a:extLst>
            <a:ext uri="{FF2B5EF4-FFF2-40B4-BE49-F238E27FC236}">
              <a16:creationId xmlns:a16="http://schemas.microsoft.com/office/drawing/2014/main" id="{43E5E6A5-BDE3-415D-B5D2-D073FC86A50E}"/>
            </a:ext>
          </a:extLst>
        </xdr:cNvPr>
        <xdr:cNvSpPr/>
      </xdr:nvSpPr>
      <xdr:spPr>
        <a:xfrm>
          <a:off x="95781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103</xdr:row>
      <xdr:rowOff>185964</xdr:rowOff>
    </xdr:from>
    <xdr:to>
      <xdr:col>7</xdr:col>
      <xdr:colOff>231320</xdr:colOff>
      <xdr:row>106</xdr:row>
      <xdr:rowOff>1</xdr:rowOff>
    </xdr:to>
    <xdr:sp macro="" textlink="">
      <xdr:nvSpPr>
        <xdr:cNvPr id="74" name="Arrow: Up 73">
          <a:extLst>
            <a:ext uri="{FF2B5EF4-FFF2-40B4-BE49-F238E27FC236}">
              <a16:creationId xmlns:a16="http://schemas.microsoft.com/office/drawing/2014/main" id="{5743BEA1-3A01-4453-83D5-6C9B2EC2A68D}"/>
            </a:ext>
          </a:extLst>
        </xdr:cNvPr>
        <xdr:cNvSpPr/>
      </xdr:nvSpPr>
      <xdr:spPr>
        <a:xfrm>
          <a:off x="15314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103</xdr:row>
      <xdr:rowOff>185964</xdr:rowOff>
    </xdr:from>
    <xdr:to>
      <xdr:col>15</xdr:col>
      <xdr:colOff>231320</xdr:colOff>
      <xdr:row>106</xdr:row>
      <xdr:rowOff>1</xdr:rowOff>
    </xdr:to>
    <xdr:sp macro="" textlink="">
      <xdr:nvSpPr>
        <xdr:cNvPr id="75" name="Arrow: Up 74">
          <a:extLst>
            <a:ext uri="{FF2B5EF4-FFF2-40B4-BE49-F238E27FC236}">
              <a16:creationId xmlns:a16="http://schemas.microsoft.com/office/drawing/2014/main" id="{87E01E03-C864-4DAF-B674-E9E72B0A5DF8}"/>
            </a:ext>
          </a:extLst>
        </xdr:cNvPr>
        <xdr:cNvSpPr/>
      </xdr:nvSpPr>
      <xdr:spPr>
        <a:xfrm>
          <a:off x="35431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103</xdr:row>
      <xdr:rowOff>185964</xdr:rowOff>
    </xdr:from>
    <xdr:to>
      <xdr:col>19</xdr:col>
      <xdr:colOff>231320</xdr:colOff>
      <xdr:row>106</xdr:row>
      <xdr:rowOff>1</xdr:rowOff>
    </xdr:to>
    <xdr:sp macro="" textlink="">
      <xdr:nvSpPr>
        <xdr:cNvPr id="76" name="Arrow: Up 75">
          <a:extLst>
            <a:ext uri="{FF2B5EF4-FFF2-40B4-BE49-F238E27FC236}">
              <a16:creationId xmlns:a16="http://schemas.microsoft.com/office/drawing/2014/main" id="{0A5B6E1B-FAE7-4AB4-A325-318D257FEC7F}"/>
            </a:ext>
          </a:extLst>
        </xdr:cNvPr>
        <xdr:cNvSpPr/>
      </xdr:nvSpPr>
      <xdr:spPr>
        <a:xfrm>
          <a:off x="45489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103</xdr:row>
      <xdr:rowOff>185964</xdr:rowOff>
    </xdr:from>
    <xdr:to>
      <xdr:col>23</xdr:col>
      <xdr:colOff>231320</xdr:colOff>
      <xdr:row>106</xdr:row>
      <xdr:rowOff>1</xdr:rowOff>
    </xdr:to>
    <xdr:sp macro="" textlink="">
      <xdr:nvSpPr>
        <xdr:cNvPr id="77" name="Arrow: Up 76">
          <a:extLst>
            <a:ext uri="{FF2B5EF4-FFF2-40B4-BE49-F238E27FC236}">
              <a16:creationId xmlns:a16="http://schemas.microsoft.com/office/drawing/2014/main" id="{EEAE5719-53AC-44F4-B246-DDA1F0AD8525}"/>
            </a:ext>
          </a:extLst>
        </xdr:cNvPr>
        <xdr:cNvSpPr/>
      </xdr:nvSpPr>
      <xdr:spPr>
        <a:xfrm>
          <a:off x="555479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103</xdr:row>
      <xdr:rowOff>185964</xdr:rowOff>
    </xdr:from>
    <xdr:to>
      <xdr:col>27</xdr:col>
      <xdr:colOff>231320</xdr:colOff>
      <xdr:row>106</xdr:row>
      <xdr:rowOff>1</xdr:rowOff>
    </xdr:to>
    <xdr:sp macro="" textlink="">
      <xdr:nvSpPr>
        <xdr:cNvPr id="78" name="Arrow: Up 77">
          <a:extLst>
            <a:ext uri="{FF2B5EF4-FFF2-40B4-BE49-F238E27FC236}">
              <a16:creationId xmlns:a16="http://schemas.microsoft.com/office/drawing/2014/main" id="{D749FC5C-9BDA-45C5-908E-361ACDD73A75}"/>
            </a:ext>
          </a:extLst>
        </xdr:cNvPr>
        <xdr:cNvSpPr/>
      </xdr:nvSpPr>
      <xdr:spPr>
        <a:xfrm>
          <a:off x="65606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103</xdr:row>
      <xdr:rowOff>185964</xdr:rowOff>
    </xdr:from>
    <xdr:to>
      <xdr:col>31</xdr:col>
      <xdr:colOff>231320</xdr:colOff>
      <xdr:row>106</xdr:row>
      <xdr:rowOff>1</xdr:rowOff>
    </xdr:to>
    <xdr:sp macro="" textlink="">
      <xdr:nvSpPr>
        <xdr:cNvPr id="79" name="Arrow: Up 78">
          <a:extLst>
            <a:ext uri="{FF2B5EF4-FFF2-40B4-BE49-F238E27FC236}">
              <a16:creationId xmlns:a16="http://schemas.microsoft.com/office/drawing/2014/main" id="{F3F6857D-9E9C-4B45-B47B-1F282ED0CDC3}"/>
            </a:ext>
          </a:extLst>
        </xdr:cNvPr>
        <xdr:cNvSpPr/>
      </xdr:nvSpPr>
      <xdr:spPr>
        <a:xfrm>
          <a:off x="756647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103</xdr:row>
      <xdr:rowOff>185964</xdr:rowOff>
    </xdr:from>
    <xdr:to>
      <xdr:col>35</xdr:col>
      <xdr:colOff>231320</xdr:colOff>
      <xdr:row>106</xdr:row>
      <xdr:rowOff>1</xdr:rowOff>
    </xdr:to>
    <xdr:sp macro="" textlink="">
      <xdr:nvSpPr>
        <xdr:cNvPr id="80" name="Arrow: Up 79">
          <a:extLst>
            <a:ext uri="{FF2B5EF4-FFF2-40B4-BE49-F238E27FC236}">
              <a16:creationId xmlns:a16="http://schemas.microsoft.com/office/drawing/2014/main" id="{133651EB-A759-46DE-961B-F20B8755001F}"/>
            </a:ext>
          </a:extLst>
        </xdr:cNvPr>
        <xdr:cNvSpPr/>
      </xdr:nvSpPr>
      <xdr:spPr>
        <a:xfrm>
          <a:off x="85723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103</xdr:row>
      <xdr:rowOff>185964</xdr:rowOff>
    </xdr:from>
    <xdr:to>
      <xdr:col>39</xdr:col>
      <xdr:colOff>231320</xdr:colOff>
      <xdr:row>106</xdr:row>
      <xdr:rowOff>1</xdr:rowOff>
    </xdr:to>
    <xdr:sp macro="" textlink="">
      <xdr:nvSpPr>
        <xdr:cNvPr id="81" name="Arrow: Up 80">
          <a:extLst>
            <a:ext uri="{FF2B5EF4-FFF2-40B4-BE49-F238E27FC236}">
              <a16:creationId xmlns:a16="http://schemas.microsoft.com/office/drawing/2014/main" id="{4D0D7972-3C5C-4423-869B-1A9EA1DA9079}"/>
            </a:ext>
          </a:extLst>
        </xdr:cNvPr>
        <xdr:cNvSpPr/>
      </xdr:nvSpPr>
      <xdr:spPr>
        <a:xfrm>
          <a:off x="95781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111</xdr:row>
      <xdr:rowOff>185964</xdr:rowOff>
    </xdr:from>
    <xdr:to>
      <xdr:col>3</xdr:col>
      <xdr:colOff>231320</xdr:colOff>
      <xdr:row>114</xdr:row>
      <xdr:rowOff>1</xdr:rowOff>
    </xdr:to>
    <xdr:sp macro="" textlink="">
      <xdr:nvSpPr>
        <xdr:cNvPr id="82" name="Arrow: Up 81">
          <a:extLst>
            <a:ext uri="{FF2B5EF4-FFF2-40B4-BE49-F238E27FC236}">
              <a16:creationId xmlns:a16="http://schemas.microsoft.com/office/drawing/2014/main" id="{6752B765-DC54-4CE4-8D2D-11451DC33B7E}"/>
            </a:ext>
          </a:extLst>
        </xdr:cNvPr>
        <xdr:cNvSpPr/>
      </xdr:nvSpPr>
      <xdr:spPr>
        <a:xfrm>
          <a:off x="5255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111</xdr:row>
      <xdr:rowOff>185964</xdr:rowOff>
    </xdr:from>
    <xdr:to>
      <xdr:col>7</xdr:col>
      <xdr:colOff>231320</xdr:colOff>
      <xdr:row>114</xdr:row>
      <xdr:rowOff>1</xdr:rowOff>
    </xdr:to>
    <xdr:sp macro="" textlink="">
      <xdr:nvSpPr>
        <xdr:cNvPr id="83" name="Arrow: Up 82">
          <a:extLst>
            <a:ext uri="{FF2B5EF4-FFF2-40B4-BE49-F238E27FC236}">
              <a16:creationId xmlns:a16="http://schemas.microsoft.com/office/drawing/2014/main" id="{76915884-0AC5-47D2-8EE0-2EA12911D80F}"/>
            </a:ext>
          </a:extLst>
        </xdr:cNvPr>
        <xdr:cNvSpPr/>
      </xdr:nvSpPr>
      <xdr:spPr>
        <a:xfrm>
          <a:off x="15314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111</xdr:row>
      <xdr:rowOff>185964</xdr:rowOff>
    </xdr:from>
    <xdr:to>
      <xdr:col>15</xdr:col>
      <xdr:colOff>231320</xdr:colOff>
      <xdr:row>114</xdr:row>
      <xdr:rowOff>1</xdr:rowOff>
    </xdr:to>
    <xdr:sp macro="" textlink="">
      <xdr:nvSpPr>
        <xdr:cNvPr id="84" name="Arrow: Up 83">
          <a:extLst>
            <a:ext uri="{FF2B5EF4-FFF2-40B4-BE49-F238E27FC236}">
              <a16:creationId xmlns:a16="http://schemas.microsoft.com/office/drawing/2014/main" id="{E346EBAE-17B5-40CF-9D08-D693B99A1098}"/>
            </a:ext>
          </a:extLst>
        </xdr:cNvPr>
        <xdr:cNvSpPr/>
      </xdr:nvSpPr>
      <xdr:spPr>
        <a:xfrm>
          <a:off x="35431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111</xdr:row>
      <xdr:rowOff>185964</xdr:rowOff>
    </xdr:from>
    <xdr:to>
      <xdr:col>19</xdr:col>
      <xdr:colOff>231320</xdr:colOff>
      <xdr:row>114</xdr:row>
      <xdr:rowOff>1</xdr:rowOff>
    </xdr:to>
    <xdr:sp macro="" textlink="">
      <xdr:nvSpPr>
        <xdr:cNvPr id="85" name="Arrow: Up 84">
          <a:extLst>
            <a:ext uri="{FF2B5EF4-FFF2-40B4-BE49-F238E27FC236}">
              <a16:creationId xmlns:a16="http://schemas.microsoft.com/office/drawing/2014/main" id="{67FCA668-1330-450B-A3E9-B9D1ACDE35E9}"/>
            </a:ext>
          </a:extLst>
        </xdr:cNvPr>
        <xdr:cNvSpPr/>
      </xdr:nvSpPr>
      <xdr:spPr>
        <a:xfrm>
          <a:off x="45489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111</xdr:row>
      <xdr:rowOff>185964</xdr:rowOff>
    </xdr:from>
    <xdr:to>
      <xdr:col>23</xdr:col>
      <xdr:colOff>231320</xdr:colOff>
      <xdr:row>114</xdr:row>
      <xdr:rowOff>1</xdr:rowOff>
    </xdr:to>
    <xdr:sp macro="" textlink="">
      <xdr:nvSpPr>
        <xdr:cNvPr id="86" name="Arrow: Up 85">
          <a:extLst>
            <a:ext uri="{FF2B5EF4-FFF2-40B4-BE49-F238E27FC236}">
              <a16:creationId xmlns:a16="http://schemas.microsoft.com/office/drawing/2014/main" id="{4F53DDFA-87DB-4FE3-AF67-0C384653FD09}"/>
            </a:ext>
          </a:extLst>
        </xdr:cNvPr>
        <xdr:cNvSpPr/>
      </xdr:nvSpPr>
      <xdr:spPr>
        <a:xfrm>
          <a:off x="55547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111</xdr:row>
      <xdr:rowOff>185964</xdr:rowOff>
    </xdr:from>
    <xdr:to>
      <xdr:col>27</xdr:col>
      <xdr:colOff>231320</xdr:colOff>
      <xdr:row>114</xdr:row>
      <xdr:rowOff>1</xdr:rowOff>
    </xdr:to>
    <xdr:sp macro="" textlink="">
      <xdr:nvSpPr>
        <xdr:cNvPr id="87" name="Arrow: Up 86">
          <a:extLst>
            <a:ext uri="{FF2B5EF4-FFF2-40B4-BE49-F238E27FC236}">
              <a16:creationId xmlns:a16="http://schemas.microsoft.com/office/drawing/2014/main" id="{DC44D4A9-0259-4EA6-BF49-C285037B18E7}"/>
            </a:ext>
          </a:extLst>
        </xdr:cNvPr>
        <xdr:cNvSpPr/>
      </xdr:nvSpPr>
      <xdr:spPr>
        <a:xfrm>
          <a:off x="65606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111</xdr:row>
      <xdr:rowOff>185964</xdr:rowOff>
    </xdr:from>
    <xdr:to>
      <xdr:col>31</xdr:col>
      <xdr:colOff>231320</xdr:colOff>
      <xdr:row>114</xdr:row>
      <xdr:rowOff>1</xdr:rowOff>
    </xdr:to>
    <xdr:sp macro="" textlink="">
      <xdr:nvSpPr>
        <xdr:cNvPr id="88" name="Arrow: Up 87">
          <a:extLst>
            <a:ext uri="{FF2B5EF4-FFF2-40B4-BE49-F238E27FC236}">
              <a16:creationId xmlns:a16="http://schemas.microsoft.com/office/drawing/2014/main" id="{86047E90-D96D-4041-BBAF-133BCBF19BD4}"/>
            </a:ext>
          </a:extLst>
        </xdr:cNvPr>
        <xdr:cNvSpPr/>
      </xdr:nvSpPr>
      <xdr:spPr>
        <a:xfrm>
          <a:off x="756647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111</xdr:row>
      <xdr:rowOff>185964</xdr:rowOff>
    </xdr:from>
    <xdr:to>
      <xdr:col>35</xdr:col>
      <xdr:colOff>231320</xdr:colOff>
      <xdr:row>114</xdr:row>
      <xdr:rowOff>1</xdr:rowOff>
    </xdr:to>
    <xdr:sp macro="" textlink="">
      <xdr:nvSpPr>
        <xdr:cNvPr id="89" name="Arrow: Up 88">
          <a:extLst>
            <a:ext uri="{FF2B5EF4-FFF2-40B4-BE49-F238E27FC236}">
              <a16:creationId xmlns:a16="http://schemas.microsoft.com/office/drawing/2014/main" id="{7C5B3ABD-3885-4184-A524-767B8EE9D20F}"/>
            </a:ext>
          </a:extLst>
        </xdr:cNvPr>
        <xdr:cNvSpPr/>
      </xdr:nvSpPr>
      <xdr:spPr>
        <a:xfrm>
          <a:off x="85723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111</xdr:row>
      <xdr:rowOff>185964</xdr:rowOff>
    </xdr:from>
    <xdr:to>
      <xdr:col>39</xdr:col>
      <xdr:colOff>231320</xdr:colOff>
      <xdr:row>114</xdr:row>
      <xdr:rowOff>1</xdr:rowOff>
    </xdr:to>
    <xdr:sp macro="" textlink="">
      <xdr:nvSpPr>
        <xdr:cNvPr id="90" name="Arrow: Up 89">
          <a:extLst>
            <a:ext uri="{FF2B5EF4-FFF2-40B4-BE49-F238E27FC236}">
              <a16:creationId xmlns:a16="http://schemas.microsoft.com/office/drawing/2014/main" id="{E8231210-B835-4A9A-BB66-534F2EB14B8A}"/>
            </a:ext>
          </a:extLst>
        </xdr:cNvPr>
        <xdr:cNvSpPr/>
      </xdr:nvSpPr>
      <xdr:spPr>
        <a:xfrm>
          <a:off x="95781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119</xdr:row>
      <xdr:rowOff>185964</xdr:rowOff>
    </xdr:from>
    <xdr:to>
      <xdr:col>3</xdr:col>
      <xdr:colOff>231320</xdr:colOff>
      <xdr:row>122</xdr:row>
      <xdr:rowOff>1</xdr:rowOff>
    </xdr:to>
    <xdr:sp macro="" textlink="">
      <xdr:nvSpPr>
        <xdr:cNvPr id="91" name="Arrow: Up 90">
          <a:extLst>
            <a:ext uri="{FF2B5EF4-FFF2-40B4-BE49-F238E27FC236}">
              <a16:creationId xmlns:a16="http://schemas.microsoft.com/office/drawing/2014/main" id="{B16093AF-CD7C-46DE-BAE8-C239DF9F342C}"/>
            </a:ext>
          </a:extLst>
        </xdr:cNvPr>
        <xdr:cNvSpPr/>
      </xdr:nvSpPr>
      <xdr:spPr>
        <a:xfrm>
          <a:off x="5255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119</xdr:row>
      <xdr:rowOff>185964</xdr:rowOff>
    </xdr:from>
    <xdr:to>
      <xdr:col>7</xdr:col>
      <xdr:colOff>231320</xdr:colOff>
      <xdr:row>122</xdr:row>
      <xdr:rowOff>1</xdr:rowOff>
    </xdr:to>
    <xdr:sp macro="" textlink="">
      <xdr:nvSpPr>
        <xdr:cNvPr id="92" name="Arrow: Up 91">
          <a:extLst>
            <a:ext uri="{FF2B5EF4-FFF2-40B4-BE49-F238E27FC236}">
              <a16:creationId xmlns:a16="http://schemas.microsoft.com/office/drawing/2014/main" id="{A5D45020-4FF5-4C45-A7F0-91AF24873C0D}"/>
            </a:ext>
          </a:extLst>
        </xdr:cNvPr>
        <xdr:cNvSpPr/>
      </xdr:nvSpPr>
      <xdr:spPr>
        <a:xfrm>
          <a:off x="15314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119</xdr:row>
      <xdr:rowOff>185964</xdr:rowOff>
    </xdr:from>
    <xdr:to>
      <xdr:col>11</xdr:col>
      <xdr:colOff>231320</xdr:colOff>
      <xdr:row>122</xdr:row>
      <xdr:rowOff>1</xdr:rowOff>
    </xdr:to>
    <xdr:sp macro="" textlink="">
      <xdr:nvSpPr>
        <xdr:cNvPr id="93" name="Arrow: Up 92">
          <a:extLst>
            <a:ext uri="{FF2B5EF4-FFF2-40B4-BE49-F238E27FC236}">
              <a16:creationId xmlns:a16="http://schemas.microsoft.com/office/drawing/2014/main" id="{3287823D-77AA-4D0E-B45F-BA8993D30B8D}"/>
            </a:ext>
          </a:extLst>
        </xdr:cNvPr>
        <xdr:cNvSpPr/>
      </xdr:nvSpPr>
      <xdr:spPr>
        <a:xfrm>
          <a:off x="25372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119</xdr:row>
      <xdr:rowOff>185964</xdr:rowOff>
    </xdr:from>
    <xdr:to>
      <xdr:col>15</xdr:col>
      <xdr:colOff>231320</xdr:colOff>
      <xdr:row>122</xdr:row>
      <xdr:rowOff>1</xdr:rowOff>
    </xdr:to>
    <xdr:sp macro="" textlink="">
      <xdr:nvSpPr>
        <xdr:cNvPr id="94" name="Arrow: Up 93">
          <a:extLst>
            <a:ext uri="{FF2B5EF4-FFF2-40B4-BE49-F238E27FC236}">
              <a16:creationId xmlns:a16="http://schemas.microsoft.com/office/drawing/2014/main" id="{C50B1A07-613E-41BD-A287-86E831E48A79}"/>
            </a:ext>
          </a:extLst>
        </xdr:cNvPr>
        <xdr:cNvSpPr/>
      </xdr:nvSpPr>
      <xdr:spPr>
        <a:xfrm>
          <a:off x="354311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119</xdr:row>
      <xdr:rowOff>185964</xdr:rowOff>
    </xdr:from>
    <xdr:to>
      <xdr:col>23</xdr:col>
      <xdr:colOff>231320</xdr:colOff>
      <xdr:row>122</xdr:row>
      <xdr:rowOff>1</xdr:rowOff>
    </xdr:to>
    <xdr:sp macro="" textlink="">
      <xdr:nvSpPr>
        <xdr:cNvPr id="95" name="Arrow: Up 94">
          <a:extLst>
            <a:ext uri="{FF2B5EF4-FFF2-40B4-BE49-F238E27FC236}">
              <a16:creationId xmlns:a16="http://schemas.microsoft.com/office/drawing/2014/main" id="{5A40CAAE-2B06-45FE-BA0A-20501B372860}"/>
            </a:ext>
          </a:extLst>
        </xdr:cNvPr>
        <xdr:cNvSpPr/>
      </xdr:nvSpPr>
      <xdr:spPr>
        <a:xfrm>
          <a:off x="55547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119</xdr:row>
      <xdr:rowOff>185964</xdr:rowOff>
    </xdr:from>
    <xdr:to>
      <xdr:col>27</xdr:col>
      <xdr:colOff>231320</xdr:colOff>
      <xdr:row>122</xdr:row>
      <xdr:rowOff>1</xdr:rowOff>
    </xdr:to>
    <xdr:sp macro="" textlink="">
      <xdr:nvSpPr>
        <xdr:cNvPr id="96" name="Arrow: Up 95">
          <a:extLst>
            <a:ext uri="{FF2B5EF4-FFF2-40B4-BE49-F238E27FC236}">
              <a16:creationId xmlns:a16="http://schemas.microsoft.com/office/drawing/2014/main" id="{8C307EFE-2297-45E9-BE12-36662383EA01}"/>
            </a:ext>
          </a:extLst>
        </xdr:cNvPr>
        <xdr:cNvSpPr/>
      </xdr:nvSpPr>
      <xdr:spPr>
        <a:xfrm>
          <a:off x="65606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119</xdr:row>
      <xdr:rowOff>185964</xdr:rowOff>
    </xdr:from>
    <xdr:to>
      <xdr:col>31</xdr:col>
      <xdr:colOff>231320</xdr:colOff>
      <xdr:row>122</xdr:row>
      <xdr:rowOff>1</xdr:rowOff>
    </xdr:to>
    <xdr:sp macro="" textlink="">
      <xdr:nvSpPr>
        <xdr:cNvPr id="97" name="Arrow: Up 96">
          <a:extLst>
            <a:ext uri="{FF2B5EF4-FFF2-40B4-BE49-F238E27FC236}">
              <a16:creationId xmlns:a16="http://schemas.microsoft.com/office/drawing/2014/main" id="{7B4682C1-31A0-4D43-8C56-E759A5D9E373}"/>
            </a:ext>
          </a:extLst>
        </xdr:cNvPr>
        <xdr:cNvSpPr/>
      </xdr:nvSpPr>
      <xdr:spPr>
        <a:xfrm>
          <a:off x="75664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119</xdr:row>
      <xdr:rowOff>185964</xdr:rowOff>
    </xdr:from>
    <xdr:to>
      <xdr:col>39</xdr:col>
      <xdr:colOff>231320</xdr:colOff>
      <xdr:row>122</xdr:row>
      <xdr:rowOff>1</xdr:rowOff>
    </xdr:to>
    <xdr:sp macro="" textlink="">
      <xdr:nvSpPr>
        <xdr:cNvPr id="98" name="Arrow: Up 97">
          <a:extLst>
            <a:ext uri="{FF2B5EF4-FFF2-40B4-BE49-F238E27FC236}">
              <a16:creationId xmlns:a16="http://schemas.microsoft.com/office/drawing/2014/main" id="{84C158B6-CB28-4031-87DA-8A017F8CAE77}"/>
            </a:ext>
          </a:extLst>
        </xdr:cNvPr>
        <xdr:cNvSpPr/>
      </xdr:nvSpPr>
      <xdr:spPr>
        <a:xfrm>
          <a:off x="957815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127</xdr:row>
      <xdr:rowOff>185964</xdr:rowOff>
    </xdr:from>
    <xdr:to>
      <xdr:col>3</xdr:col>
      <xdr:colOff>231320</xdr:colOff>
      <xdr:row>130</xdr:row>
      <xdr:rowOff>1</xdr:rowOff>
    </xdr:to>
    <xdr:sp macro="" textlink="">
      <xdr:nvSpPr>
        <xdr:cNvPr id="99" name="Arrow: Up 98">
          <a:extLst>
            <a:ext uri="{FF2B5EF4-FFF2-40B4-BE49-F238E27FC236}">
              <a16:creationId xmlns:a16="http://schemas.microsoft.com/office/drawing/2014/main" id="{71567FAC-C19E-464B-B5AB-2991BB72602B}"/>
            </a:ext>
          </a:extLst>
        </xdr:cNvPr>
        <xdr:cNvSpPr/>
      </xdr:nvSpPr>
      <xdr:spPr>
        <a:xfrm>
          <a:off x="52559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127</xdr:row>
      <xdr:rowOff>185964</xdr:rowOff>
    </xdr:from>
    <xdr:to>
      <xdr:col>7</xdr:col>
      <xdr:colOff>231320</xdr:colOff>
      <xdr:row>130</xdr:row>
      <xdr:rowOff>1</xdr:rowOff>
    </xdr:to>
    <xdr:sp macro="" textlink="">
      <xdr:nvSpPr>
        <xdr:cNvPr id="100" name="Arrow: Up 99">
          <a:extLst>
            <a:ext uri="{FF2B5EF4-FFF2-40B4-BE49-F238E27FC236}">
              <a16:creationId xmlns:a16="http://schemas.microsoft.com/office/drawing/2014/main" id="{F7747344-78E7-4167-A9F4-B2B104845367}"/>
            </a:ext>
          </a:extLst>
        </xdr:cNvPr>
        <xdr:cNvSpPr/>
      </xdr:nvSpPr>
      <xdr:spPr>
        <a:xfrm>
          <a:off x="15314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127</xdr:row>
      <xdr:rowOff>185964</xdr:rowOff>
    </xdr:from>
    <xdr:to>
      <xdr:col>11</xdr:col>
      <xdr:colOff>231320</xdr:colOff>
      <xdr:row>130</xdr:row>
      <xdr:rowOff>1</xdr:rowOff>
    </xdr:to>
    <xdr:sp macro="" textlink="">
      <xdr:nvSpPr>
        <xdr:cNvPr id="101" name="Arrow: Up 100">
          <a:extLst>
            <a:ext uri="{FF2B5EF4-FFF2-40B4-BE49-F238E27FC236}">
              <a16:creationId xmlns:a16="http://schemas.microsoft.com/office/drawing/2014/main" id="{3A7E8BE5-C68D-40D2-91B6-A7B9C5D3FE55}"/>
            </a:ext>
          </a:extLst>
        </xdr:cNvPr>
        <xdr:cNvSpPr/>
      </xdr:nvSpPr>
      <xdr:spPr>
        <a:xfrm>
          <a:off x="253727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127</xdr:row>
      <xdr:rowOff>185964</xdr:rowOff>
    </xdr:from>
    <xdr:to>
      <xdr:col>15</xdr:col>
      <xdr:colOff>231320</xdr:colOff>
      <xdr:row>130</xdr:row>
      <xdr:rowOff>1</xdr:rowOff>
    </xdr:to>
    <xdr:sp macro="" textlink="">
      <xdr:nvSpPr>
        <xdr:cNvPr id="102" name="Arrow: Up 101">
          <a:extLst>
            <a:ext uri="{FF2B5EF4-FFF2-40B4-BE49-F238E27FC236}">
              <a16:creationId xmlns:a16="http://schemas.microsoft.com/office/drawing/2014/main" id="{619F54E2-08CC-449A-B156-5730B8261D98}"/>
            </a:ext>
          </a:extLst>
        </xdr:cNvPr>
        <xdr:cNvSpPr/>
      </xdr:nvSpPr>
      <xdr:spPr>
        <a:xfrm>
          <a:off x="354311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127</xdr:row>
      <xdr:rowOff>185964</xdr:rowOff>
    </xdr:from>
    <xdr:to>
      <xdr:col>27</xdr:col>
      <xdr:colOff>231320</xdr:colOff>
      <xdr:row>130</xdr:row>
      <xdr:rowOff>1</xdr:rowOff>
    </xdr:to>
    <xdr:sp macro="" textlink="">
      <xdr:nvSpPr>
        <xdr:cNvPr id="103" name="Arrow: Up 102">
          <a:extLst>
            <a:ext uri="{FF2B5EF4-FFF2-40B4-BE49-F238E27FC236}">
              <a16:creationId xmlns:a16="http://schemas.microsoft.com/office/drawing/2014/main" id="{52CD53F0-CCFD-4447-A9CF-356454BAE7DE}"/>
            </a:ext>
          </a:extLst>
        </xdr:cNvPr>
        <xdr:cNvSpPr/>
      </xdr:nvSpPr>
      <xdr:spPr>
        <a:xfrm>
          <a:off x="65606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135</xdr:row>
      <xdr:rowOff>185964</xdr:rowOff>
    </xdr:from>
    <xdr:to>
      <xdr:col>3</xdr:col>
      <xdr:colOff>231320</xdr:colOff>
      <xdr:row>138</xdr:row>
      <xdr:rowOff>1</xdr:rowOff>
    </xdr:to>
    <xdr:sp macro="" textlink="">
      <xdr:nvSpPr>
        <xdr:cNvPr id="104" name="Arrow: Up 103">
          <a:extLst>
            <a:ext uri="{FF2B5EF4-FFF2-40B4-BE49-F238E27FC236}">
              <a16:creationId xmlns:a16="http://schemas.microsoft.com/office/drawing/2014/main" id="{1A89BE51-1789-48A2-AABA-18E552C53D8B}"/>
            </a:ext>
          </a:extLst>
        </xdr:cNvPr>
        <xdr:cNvSpPr/>
      </xdr:nvSpPr>
      <xdr:spPr>
        <a:xfrm>
          <a:off x="5255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135</xdr:row>
      <xdr:rowOff>185964</xdr:rowOff>
    </xdr:from>
    <xdr:to>
      <xdr:col>7</xdr:col>
      <xdr:colOff>231320</xdr:colOff>
      <xdr:row>138</xdr:row>
      <xdr:rowOff>1</xdr:rowOff>
    </xdr:to>
    <xdr:sp macro="" textlink="">
      <xdr:nvSpPr>
        <xdr:cNvPr id="105" name="Arrow: Up 104">
          <a:extLst>
            <a:ext uri="{FF2B5EF4-FFF2-40B4-BE49-F238E27FC236}">
              <a16:creationId xmlns:a16="http://schemas.microsoft.com/office/drawing/2014/main" id="{0244F9D9-26B7-434D-B2E0-B90774B625E2}"/>
            </a:ext>
          </a:extLst>
        </xdr:cNvPr>
        <xdr:cNvSpPr/>
      </xdr:nvSpPr>
      <xdr:spPr>
        <a:xfrm>
          <a:off x="15314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135</xdr:row>
      <xdr:rowOff>185964</xdr:rowOff>
    </xdr:from>
    <xdr:to>
      <xdr:col>23</xdr:col>
      <xdr:colOff>231320</xdr:colOff>
      <xdr:row>138</xdr:row>
      <xdr:rowOff>1</xdr:rowOff>
    </xdr:to>
    <xdr:sp macro="" textlink="">
      <xdr:nvSpPr>
        <xdr:cNvPr id="106" name="Arrow: Up 105">
          <a:extLst>
            <a:ext uri="{FF2B5EF4-FFF2-40B4-BE49-F238E27FC236}">
              <a16:creationId xmlns:a16="http://schemas.microsoft.com/office/drawing/2014/main" id="{529EEED5-E2F6-4CC7-AC9D-05190CF176AF}"/>
            </a:ext>
          </a:extLst>
        </xdr:cNvPr>
        <xdr:cNvSpPr/>
      </xdr:nvSpPr>
      <xdr:spPr>
        <a:xfrm>
          <a:off x="55547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135</xdr:row>
      <xdr:rowOff>185964</xdr:rowOff>
    </xdr:from>
    <xdr:to>
      <xdr:col>27</xdr:col>
      <xdr:colOff>231320</xdr:colOff>
      <xdr:row>138</xdr:row>
      <xdr:rowOff>1</xdr:rowOff>
    </xdr:to>
    <xdr:sp macro="" textlink="">
      <xdr:nvSpPr>
        <xdr:cNvPr id="107" name="Arrow: Up 106">
          <a:extLst>
            <a:ext uri="{FF2B5EF4-FFF2-40B4-BE49-F238E27FC236}">
              <a16:creationId xmlns:a16="http://schemas.microsoft.com/office/drawing/2014/main" id="{3FE4F94F-CAD2-4B33-BE4A-CCB5FF4025A5}"/>
            </a:ext>
          </a:extLst>
        </xdr:cNvPr>
        <xdr:cNvSpPr/>
      </xdr:nvSpPr>
      <xdr:spPr>
        <a:xfrm>
          <a:off x="65606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135</xdr:row>
      <xdr:rowOff>185964</xdr:rowOff>
    </xdr:from>
    <xdr:to>
      <xdr:col>31</xdr:col>
      <xdr:colOff>231320</xdr:colOff>
      <xdr:row>138</xdr:row>
      <xdr:rowOff>1</xdr:rowOff>
    </xdr:to>
    <xdr:sp macro="" textlink="">
      <xdr:nvSpPr>
        <xdr:cNvPr id="108" name="Arrow: Up 107">
          <a:extLst>
            <a:ext uri="{FF2B5EF4-FFF2-40B4-BE49-F238E27FC236}">
              <a16:creationId xmlns:a16="http://schemas.microsoft.com/office/drawing/2014/main" id="{2AB7F2CE-31EB-4486-BB7B-21F932709020}"/>
            </a:ext>
          </a:extLst>
        </xdr:cNvPr>
        <xdr:cNvSpPr/>
      </xdr:nvSpPr>
      <xdr:spPr>
        <a:xfrm>
          <a:off x="7566479" y="2914196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135</xdr:row>
      <xdr:rowOff>185964</xdr:rowOff>
    </xdr:from>
    <xdr:to>
      <xdr:col>35</xdr:col>
      <xdr:colOff>231320</xdr:colOff>
      <xdr:row>138</xdr:row>
      <xdr:rowOff>1</xdr:rowOff>
    </xdr:to>
    <xdr:sp macro="" textlink="">
      <xdr:nvSpPr>
        <xdr:cNvPr id="109" name="Arrow: Up 108">
          <a:extLst>
            <a:ext uri="{FF2B5EF4-FFF2-40B4-BE49-F238E27FC236}">
              <a16:creationId xmlns:a16="http://schemas.microsoft.com/office/drawing/2014/main" id="{0F001732-392A-48D4-85A4-38757F7B242C}"/>
            </a:ext>
          </a:extLst>
        </xdr:cNvPr>
        <xdr:cNvSpPr/>
      </xdr:nvSpPr>
      <xdr:spPr>
        <a:xfrm>
          <a:off x="857231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135</xdr:row>
      <xdr:rowOff>185964</xdr:rowOff>
    </xdr:from>
    <xdr:to>
      <xdr:col>39</xdr:col>
      <xdr:colOff>231320</xdr:colOff>
      <xdr:row>138</xdr:row>
      <xdr:rowOff>1</xdr:rowOff>
    </xdr:to>
    <xdr:sp macro="" textlink="">
      <xdr:nvSpPr>
        <xdr:cNvPr id="110" name="Arrow: Up 109">
          <a:extLst>
            <a:ext uri="{FF2B5EF4-FFF2-40B4-BE49-F238E27FC236}">
              <a16:creationId xmlns:a16="http://schemas.microsoft.com/office/drawing/2014/main" id="{91351E34-1A01-40F1-9C43-8E13F2C299F2}"/>
            </a:ext>
          </a:extLst>
        </xdr:cNvPr>
        <xdr:cNvSpPr/>
      </xdr:nvSpPr>
      <xdr:spPr>
        <a:xfrm>
          <a:off x="957815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143</xdr:row>
      <xdr:rowOff>185964</xdr:rowOff>
    </xdr:from>
    <xdr:to>
      <xdr:col>3</xdr:col>
      <xdr:colOff>231320</xdr:colOff>
      <xdr:row>146</xdr:row>
      <xdr:rowOff>1</xdr:rowOff>
    </xdr:to>
    <xdr:sp macro="" textlink="">
      <xdr:nvSpPr>
        <xdr:cNvPr id="111" name="Arrow: Up 110">
          <a:extLst>
            <a:ext uri="{FF2B5EF4-FFF2-40B4-BE49-F238E27FC236}">
              <a16:creationId xmlns:a16="http://schemas.microsoft.com/office/drawing/2014/main" id="{BFE22A80-A5F2-485D-964F-817881D012C7}"/>
            </a:ext>
          </a:extLst>
        </xdr:cNvPr>
        <xdr:cNvSpPr/>
      </xdr:nvSpPr>
      <xdr:spPr>
        <a:xfrm>
          <a:off x="5255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143</xdr:row>
      <xdr:rowOff>185964</xdr:rowOff>
    </xdr:from>
    <xdr:to>
      <xdr:col>7</xdr:col>
      <xdr:colOff>231320</xdr:colOff>
      <xdr:row>146</xdr:row>
      <xdr:rowOff>1</xdr:rowOff>
    </xdr:to>
    <xdr:sp macro="" textlink="">
      <xdr:nvSpPr>
        <xdr:cNvPr id="112" name="Arrow: Up 111">
          <a:extLst>
            <a:ext uri="{FF2B5EF4-FFF2-40B4-BE49-F238E27FC236}">
              <a16:creationId xmlns:a16="http://schemas.microsoft.com/office/drawing/2014/main" id="{95AE8569-808F-45CE-8AA8-9A3E84BB71CD}"/>
            </a:ext>
          </a:extLst>
        </xdr:cNvPr>
        <xdr:cNvSpPr/>
      </xdr:nvSpPr>
      <xdr:spPr>
        <a:xfrm>
          <a:off x="15314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143</xdr:row>
      <xdr:rowOff>185964</xdr:rowOff>
    </xdr:from>
    <xdr:to>
      <xdr:col>11</xdr:col>
      <xdr:colOff>231320</xdr:colOff>
      <xdr:row>146</xdr:row>
      <xdr:rowOff>1</xdr:rowOff>
    </xdr:to>
    <xdr:sp macro="" textlink="">
      <xdr:nvSpPr>
        <xdr:cNvPr id="113" name="Arrow: Up 112">
          <a:extLst>
            <a:ext uri="{FF2B5EF4-FFF2-40B4-BE49-F238E27FC236}">
              <a16:creationId xmlns:a16="http://schemas.microsoft.com/office/drawing/2014/main" id="{6923B104-A05A-47DA-AC13-C5F8A52DE5C2}"/>
            </a:ext>
          </a:extLst>
        </xdr:cNvPr>
        <xdr:cNvSpPr/>
      </xdr:nvSpPr>
      <xdr:spPr>
        <a:xfrm>
          <a:off x="2562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143</xdr:row>
      <xdr:rowOff>185964</xdr:rowOff>
    </xdr:from>
    <xdr:to>
      <xdr:col>15</xdr:col>
      <xdr:colOff>231320</xdr:colOff>
      <xdr:row>146</xdr:row>
      <xdr:rowOff>1</xdr:rowOff>
    </xdr:to>
    <xdr:sp macro="" textlink="">
      <xdr:nvSpPr>
        <xdr:cNvPr id="114" name="Arrow: Up 113">
          <a:extLst>
            <a:ext uri="{FF2B5EF4-FFF2-40B4-BE49-F238E27FC236}">
              <a16:creationId xmlns:a16="http://schemas.microsoft.com/office/drawing/2014/main" id="{63392C89-5668-4DBE-B25A-49BB3479A511}"/>
            </a:ext>
          </a:extLst>
        </xdr:cNvPr>
        <xdr:cNvSpPr/>
      </xdr:nvSpPr>
      <xdr:spPr>
        <a:xfrm>
          <a:off x="354311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143</xdr:row>
      <xdr:rowOff>185964</xdr:rowOff>
    </xdr:from>
    <xdr:to>
      <xdr:col>19</xdr:col>
      <xdr:colOff>231320</xdr:colOff>
      <xdr:row>146</xdr:row>
      <xdr:rowOff>1</xdr:rowOff>
    </xdr:to>
    <xdr:sp macro="" textlink="">
      <xdr:nvSpPr>
        <xdr:cNvPr id="115" name="Arrow: Up 114">
          <a:extLst>
            <a:ext uri="{FF2B5EF4-FFF2-40B4-BE49-F238E27FC236}">
              <a16:creationId xmlns:a16="http://schemas.microsoft.com/office/drawing/2014/main" id="{C8AC58AD-A91B-468B-AE9C-4FDDEDBCEDBF}"/>
            </a:ext>
          </a:extLst>
        </xdr:cNvPr>
        <xdr:cNvSpPr/>
      </xdr:nvSpPr>
      <xdr:spPr>
        <a:xfrm>
          <a:off x="4548959" y="308259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143</xdr:row>
      <xdr:rowOff>185964</xdr:rowOff>
    </xdr:from>
    <xdr:to>
      <xdr:col>23</xdr:col>
      <xdr:colOff>231320</xdr:colOff>
      <xdr:row>146</xdr:row>
      <xdr:rowOff>1</xdr:rowOff>
    </xdr:to>
    <xdr:sp macro="" textlink="">
      <xdr:nvSpPr>
        <xdr:cNvPr id="116" name="Arrow: Up 115">
          <a:extLst>
            <a:ext uri="{FF2B5EF4-FFF2-40B4-BE49-F238E27FC236}">
              <a16:creationId xmlns:a16="http://schemas.microsoft.com/office/drawing/2014/main" id="{CD5AEA1C-5B0A-43C2-AA35-E858D50A4A6B}"/>
            </a:ext>
          </a:extLst>
        </xdr:cNvPr>
        <xdr:cNvSpPr/>
      </xdr:nvSpPr>
      <xdr:spPr>
        <a:xfrm>
          <a:off x="5610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143</xdr:row>
      <xdr:rowOff>185964</xdr:rowOff>
    </xdr:from>
    <xdr:to>
      <xdr:col>27</xdr:col>
      <xdr:colOff>231320</xdr:colOff>
      <xdr:row>146</xdr:row>
      <xdr:rowOff>1</xdr:rowOff>
    </xdr:to>
    <xdr:sp macro="" textlink="">
      <xdr:nvSpPr>
        <xdr:cNvPr id="117" name="Arrow: Up 116">
          <a:extLst>
            <a:ext uri="{FF2B5EF4-FFF2-40B4-BE49-F238E27FC236}">
              <a16:creationId xmlns:a16="http://schemas.microsoft.com/office/drawing/2014/main" id="{756F47CA-126D-4571-88C7-F701E182FB36}"/>
            </a:ext>
          </a:extLst>
        </xdr:cNvPr>
        <xdr:cNvSpPr/>
      </xdr:nvSpPr>
      <xdr:spPr>
        <a:xfrm>
          <a:off x="65606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143</xdr:row>
      <xdr:rowOff>185964</xdr:rowOff>
    </xdr:from>
    <xdr:to>
      <xdr:col>39</xdr:col>
      <xdr:colOff>231320</xdr:colOff>
      <xdr:row>146</xdr:row>
      <xdr:rowOff>1</xdr:rowOff>
    </xdr:to>
    <xdr:sp macro="" textlink="">
      <xdr:nvSpPr>
        <xdr:cNvPr id="118" name="Arrow: Up 117">
          <a:extLst>
            <a:ext uri="{FF2B5EF4-FFF2-40B4-BE49-F238E27FC236}">
              <a16:creationId xmlns:a16="http://schemas.microsoft.com/office/drawing/2014/main" id="{3824E21A-DC40-4378-A55A-DFB430F16F73}"/>
            </a:ext>
          </a:extLst>
        </xdr:cNvPr>
        <xdr:cNvSpPr/>
      </xdr:nvSpPr>
      <xdr:spPr>
        <a:xfrm>
          <a:off x="95781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151</xdr:row>
      <xdr:rowOff>185964</xdr:rowOff>
    </xdr:from>
    <xdr:to>
      <xdr:col>3</xdr:col>
      <xdr:colOff>231320</xdr:colOff>
      <xdr:row>154</xdr:row>
      <xdr:rowOff>1</xdr:rowOff>
    </xdr:to>
    <xdr:sp macro="" textlink="">
      <xdr:nvSpPr>
        <xdr:cNvPr id="119" name="Arrow: Up 118">
          <a:extLst>
            <a:ext uri="{FF2B5EF4-FFF2-40B4-BE49-F238E27FC236}">
              <a16:creationId xmlns:a16="http://schemas.microsoft.com/office/drawing/2014/main" id="{D19B5407-893E-4445-8323-861B3950DABA}"/>
            </a:ext>
          </a:extLst>
        </xdr:cNvPr>
        <xdr:cNvSpPr/>
      </xdr:nvSpPr>
      <xdr:spPr>
        <a:xfrm>
          <a:off x="5255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151</xdr:row>
      <xdr:rowOff>185964</xdr:rowOff>
    </xdr:from>
    <xdr:to>
      <xdr:col>23</xdr:col>
      <xdr:colOff>231320</xdr:colOff>
      <xdr:row>154</xdr:row>
      <xdr:rowOff>1</xdr:rowOff>
    </xdr:to>
    <xdr:sp macro="" textlink="">
      <xdr:nvSpPr>
        <xdr:cNvPr id="120" name="Arrow: Up 119">
          <a:extLst>
            <a:ext uri="{FF2B5EF4-FFF2-40B4-BE49-F238E27FC236}">
              <a16:creationId xmlns:a16="http://schemas.microsoft.com/office/drawing/2014/main" id="{9B0E5641-2C0D-40E9-988B-67E4DC898310}"/>
            </a:ext>
          </a:extLst>
        </xdr:cNvPr>
        <xdr:cNvSpPr/>
      </xdr:nvSpPr>
      <xdr:spPr>
        <a:xfrm>
          <a:off x="55547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151</xdr:row>
      <xdr:rowOff>185964</xdr:rowOff>
    </xdr:from>
    <xdr:to>
      <xdr:col>27</xdr:col>
      <xdr:colOff>231320</xdr:colOff>
      <xdr:row>154</xdr:row>
      <xdr:rowOff>1</xdr:rowOff>
    </xdr:to>
    <xdr:sp macro="" textlink="">
      <xdr:nvSpPr>
        <xdr:cNvPr id="121" name="Arrow: Up 120">
          <a:extLst>
            <a:ext uri="{FF2B5EF4-FFF2-40B4-BE49-F238E27FC236}">
              <a16:creationId xmlns:a16="http://schemas.microsoft.com/office/drawing/2014/main" id="{3AE45EDA-964D-4D39-BC3E-21CFA74CF0B3}"/>
            </a:ext>
          </a:extLst>
        </xdr:cNvPr>
        <xdr:cNvSpPr/>
      </xdr:nvSpPr>
      <xdr:spPr>
        <a:xfrm>
          <a:off x="656063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151</xdr:row>
      <xdr:rowOff>185964</xdr:rowOff>
    </xdr:from>
    <xdr:to>
      <xdr:col>31</xdr:col>
      <xdr:colOff>231320</xdr:colOff>
      <xdr:row>154</xdr:row>
      <xdr:rowOff>1</xdr:rowOff>
    </xdr:to>
    <xdr:sp macro="" textlink="">
      <xdr:nvSpPr>
        <xdr:cNvPr id="122" name="Arrow: Up 121">
          <a:extLst>
            <a:ext uri="{FF2B5EF4-FFF2-40B4-BE49-F238E27FC236}">
              <a16:creationId xmlns:a16="http://schemas.microsoft.com/office/drawing/2014/main" id="{BD05DD2A-35B7-41CB-B945-0B9F3120B12A}"/>
            </a:ext>
          </a:extLst>
        </xdr:cNvPr>
        <xdr:cNvSpPr/>
      </xdr:nvSpPr>
      <xdr:spPr>
        <a:xfrm>
          <a:off x="756647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151</xdr:row>
      <xdr:rowOff>185964</xdr:rowOff>
    </xdr:from>
    <xdr:to>
      <xdr:col>35</xdr:col>
      <xdr:colOff>231320</xdr:colOff>
      <xdr:row>154</xdr:row>
      <xdr:rowOff>1</xdr:rowOff>
    </xdr:to>
    <xdr:sp macro="" textlink="">
      <xdr:nvSpPr>
        <xdr:cNvPr id="123" name="Arrow: Up 122">
          <a:extLst>
            <a:ext uri="{FF2B5EF4-FFF2-40B4-BE49-F238E27FC236}">
              <a16:creationId xmlns:a16="http://schemas.microsoft.com/office/drawing/2014/main" id="{062B129E-9BEC-44C2-9172-671BA55AFBF6}"/>
            </a:ext>
          </a:extLst>
        </xdr:cNvPr>
        <xdr:cNvSpPr/>
      </xdr:nvSpPr>
      <xdr:spPr>
        <a:xfrm>
          <a:off x="857231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151</xdr:row>
      <xdr:rowOff>185964</xdr:rowOff>
    </xdr:from>
    <xdr:to>
      <xdr:col>39</xdr:col>
      <xdr:colOff>231320</xdr:colOff>
      <xdr:row>154</xdr:row>
      <xdr:rowOff>1</xdr:rowOff>
    </xdr:to>
    <xdr:sp macro="" textlink="">
      <xdr:nvSpPr>
        <xdr:cNvPr id="124" name="Arrow: Up 123">
          <a:extLst>
            <a:ext uri="{FF2B5EF4-FFF2-40B4-BE49-F238E27FC236}">
              <a16:creationId xmlns:a16="http://schemas.microsoft.com/office/drawing/2014/main" id="{C0EC533C-8BFF-4697-B921-7AFDE259BD77}"/>
            </a:ext>
          </a:extLst>
        </xdr:cNvPr>
        <xdr:cNvSpPr/>
      </xdr:nvSpPr>
      <xdr:spPr>
        <a:xfrm>
          <a:off x="957815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159</xdr:row>
      <xdr:rowOff>185964</xdr:rowOff>
    </xdr:from>
    <xdr:to>
      <xdr:col>3</xdr:col>
      <xdr:colOff>231320</xdr:colOff>
      <xdr:row>162</xdr:row>
      <xdr:rowOff>1</xdr:rowOff>
    </xdr:to>
    <xdr:sp macro="" textlink="">
      <xdr:nvSpPr>
        <xdr:cNvPr id="125" name="Arrow: Up 124">
          <a:extLst>
            <a:ext uri="{FF2B5EF4-FFF2-40B4-BE49-F238E27FC236}">
              <a16:creationId xmlns:a16="http://schemas.microsoft.com/office/drawing/2014/main" id="{7FDD6C35-EFF0-45B8-B582-D3213880E8F8}"/>
            </a:ext>
          </a:extLst>
        </xdr:cNvPr>
        <xdr:cNvSpPr/>
      </xdr:nvSpPr>
      <xdr:spPr>
        <a:xfrm>
          <a:off x="5255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159</xdr:row>
      <xdr:rowOff>185964</xdr:rowOff>
    </xdr:from>
    <xdr:to>
      <xdr:col>7</xdr:col>
      <xdr:colOff>231320</xdr:colOff>
      <xdr:row>162</xdr:row>
      <xdr:rowOff>1</xdr:rowOff>
    </xdr:to>
    <xdr:sp macro="" textlink="">
      <xdr:nvSpPr>
        <xdr:cNvPr id="126" name="Arrow: Up 125">
          <a:extLst>
            <a:ext uri="{FF2B5EF4-FFF2-40B4-BE49-F238E27FC236}">
              <a16:creationId xmlns:a16="http://schemas.microsoft.com/office/drawing/2014/main" id="{CD7CCE9B-AA79-44B6-A2BF-9D633393CFC5}"/>
            </a:ext>
          </a:extLst>
        </xdr:cNvPr>
        <xdr:cNvSpPr/>
      </xdr:nvSpPr>
      <xdr:spPr>
        <a:xfrm>
          <a:off x="153143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159</xdr:row>
      <xdr:rowOff>185964</xdr:rowOff>
    </xdr:from>
    <xdr:to>
      <xdr:col>11</xdr:col>
      <xdr:colOff>231320</xdr:colOff>
      <xdr:row>162</xdr:row>
      <xdr:rowOff>1</xdr:rowOff>
    </xdr:to>
    <xdr:sp macro="" textlink="">
      <xdr:nvSpPr>
        <xdr:cNvPr id="127" name="Arrow: Up 126">
          <a:extLst>
            <a:ext uri="{FF2B5EF4-FFF2-40B4-BE49-F238E27FC236}">
              <a16:creationId xmlns:a16="http://schemas.microsoft.com/office/drawing/2014/main" id="{C59B41D2-2501-4FE7-9E0B-AD6F42D21B21}"/>
            </a:ext>
          </a:extLst>
        </xdr:cNvPr>
        <xdr:cNvSpPr/>
      </xdr:nvSpPr>
      <xdr:spPr>
        <a:xfrm>
          <a:off x="253727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159</xdr:row>
      <xdr:rowOff>185964</xdr:rowOff>
    </xdr:from>
    <xdr:to>
      <xdr:col>15</xdr:col>
      <xdr:colOff>231320</xdr:colOff>
      <xdr:row>162</xdr:row>
      <xdr:rowOff>1</xdr:rowOff>
    </xdr:to>
    <xdr:sp macro="" textlink="">
      <xdr:nvSpPr>
        <xdr:cNvPr id="128" name="Arrow: Up 127">
          <a:extLst>
            <a:ext uri="{FF2B5EF4-FFF2-40B4-BE49-F238E27FC236}">
              <a16:creationId xmlns:a16="http://schemas.microsoft.com/office/drawing/2014/main" id="{FF885C8E-2ED5-4A6C-BA11-4B0EC461A30A}"/>
            </a:ext>
          </a:extLst>
        </xdr:cNvPr>
        <xdr:cNvSpPr/>
      </xdr:nvSpPr>
      <xdr:spPr>
        <a:xfrm>
          <a:off x="35431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159</xdr:row>
      <xdr:rowOff>185964</xdr:rowOff>
    </xdr:from>
    <xdr:to>
      <xdr:col>19</xdr:col>
      <xdr:colOff>231320</xdr:colOff>
      <xdr:row>162</xdr:row>
      <xdr:rowOff>1</xdr:rowOff>
    </xdr:to>
    <xdr:sp macro="" textlink="">
      <xdr:nvSpPr>
        <xdr:cNvPr id="129" name="Arrow: Up 128">
          <a:extLst>
            <a:ext uri="{FF2B5EF4-FFF2-40B4-BE49-F238E27FC236}">
              <a16:creationId xmlns:a16="http://schemas.microsoft.com/office/drawing/2014/main" id="{6B9453DF-FCE9-4414-88FB-4643117D646C}"/>
            </a:ext>
          </a:extLst>
        </xdr:cNvPr>
        <xdr:cNvSpPr/>
      </xdr:nvSpPr>
      <xdr:spPr>
        <a:xfrm>
          <a:off x="45489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159</xdr:row>
      <xdr:rowOff>185964</xdr:rowOff>
    </xdr:from>
    <xdr:to>
      <xdr:col>23</xdr:col>
      <xdr:colOff>231320</xdr:colOff>
      <xdr:row>162</xdr:row>
      <xdr:rowOff>1</xdr:rowOff>
    </xdr:to>
    <xdr:sp macro="" textlink="">
      <xdr:nvSpPr>
        <xdr:cNvPr id="130" name="Arrow: Up 129">
          <a:extLst>
            <a:ext uri="{FF2B5EF4-FFF2-40B4-BE49-F238E27FC236}">
              <a16:creationId xmlns:a16="http://schemas.microsoft.com/office/drawing/2014/main" id="{BCAB3428-9DB3-45EF-A443-992630973F76}"/>
            </a:ext>
          </a:extLst>
        </xdr:cNvPr>
        <xdr:cNvSpPr/>
      </xdr:nvSpPr>
      <xdr:spPr>
        <a:xfrm>
          <a:off x="55547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1" name="Arrow: Up 130">
          <a:extLst>
            <a:ext uri="{FF2B5EF4-FFF2-40B4-BE49-F238E27FC236}">
              <a16:creationId xmlns:a16="http://schemas.microsoft.com/office/drawing/2014/main" id="{B7CFA889-6945-4FBA-808A-FEE791C13514}"/>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2" name="Arrow: Up 131">
          <a:extLst>
            <a:ext uri="{FF2B5EF4-FFF2-40B4-BE49-F238E27FC236}">
              <a16:creationId xmlns:a16="http://schemas.microsoft.com/office/drawing/2014/main" id="{644593D7-BD95-4D86-8090-7CB047C04345}"/>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159</xdr:row>
      <xdr:rowOff>185964</xdr:rowOff>
    </xdr:from>
    <xdr:to>
      <xdr:col>39</xdr:col>
      <xdr:colOff>231320</xdr:colOff>
      <xdr:row>162</xdr:row>
      <xdr:rowOff>1</xdr:rowOff>
    </xdr:to>
    <xdr:sp macro="" textlink="">
      <xdr:nvSpPr>
        <xdr:cNvPr id="133" name="Arrow: Up 132">
          <a:extLst>
            <a:ext uri="{FF2B5EF4-FFF2-40B4-BE49-F238E27FC236}">
              <a16:creationId xmlns:a16="http://schemas.microsoft.com/office/drawing/2014/main" id="{3AB53AF7-CB35-476B-8433-266CED95892D}"/>
            </a:ext>
          </a:extLst>
        </xdr:cNvPr>
        <xdr:cNvSpPr/>
      </xdr:nvSpPr>
      <xdr:spPr>
        <a:xfrm>
          <a:off x="95781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167</xdr:row>
      <xdr:rowOff>185964</xdr:rowOff>
    </xdr:from>
    <xdr:to>
      <xdr:col>3</xdr:col>
      <xdr:colOff>231320</xdr:colOff>
      <xdr:row>170</xdr:row>
      <xdr:rowOff>1</xdr:rowOff>
    </xdr:to>
    <xdr:sp macro="" textlink="">
      <xdr:nvSpPr>
        <xdr:cNvPr id="134" name="Arrow: Up 133">
          <a:extLst>
            <a:ext uri="{FF2B5EF4-FFF2-40B4-BE49-F238E27FC236}">
              <a16:creationId xmlns:a16="http://schemas.microsoft.com/office/drawing/2014/main" id="{BC5CA41B-E38C-4A00-954E-FE83FE898B3D}"/>
            </a:ext>
          </a:extLst>
        </xdr:cNvPr>
        <xdr:cNvSpPr/>
      </xdr:nvSpPr>
      <xdr:spPr>
        <a:xfrm>
          <a:off x="52559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167</xdr:row>
      <xdr:rowOff>185964</xdr:rowOff>
    </xdr:from>
    <xdr:to>
      <xdr:col>15</xdr:col>
      <xdr:colOff>231320</xdr:colOff>
      <xdr:row>170</xdr:row>
      <xdr:rowOff>1</xdr:rowOff>
    </xdr:to>
    <xdr:sp macro="" textlink="">
      <xdr:nvSpPr>
        <xdr:cNvPr id="135" name="Arrow: Up 134">
          <a:extLst>
            <a:ext uri="{FF2B5EF4-FFF2-40B4-BE49-F238E27FC236}">
              <a16:creationId xmlns:a16="http://schemas.microsoft.com/office/drawing/2014/main" id="{16CB3C87-524B-4B4F-9513-01633FC1E71C}"/>
            </a:ext>
          </a:extLst>
        </xdr:cNvPr>
        <xdr:cNvSpPr/>
      </xdr:nvSpPr>
      <xdr:spPr>
        <a:xfrm>
          <a:off x="35431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167</xdr:row>
      <xdr:rowOff>185964</xdr:rowOff>
    </xdr:from>
    <xdr:to>
      <xdr:col>19</xdr:col>
      <xdr:colOff>231320</xdr:colOff>
      <xdr:row>170</xdr:row>
      <xdr:rowOff>1</xdr:rowOff>
    </xdr:to>
    <xdr:sp macro="" textlink="">
      <xdr:nvSpPr>
        <xdr:cNvPr id="136" name="Arrow: Up 135">
          <a:extLst>
            <a:ext uri="{FF2B5EF4-FFF2-40B4-BE49-F238E27FC236}">
              <a16:creationId xmlns:a16="http://schemas.microsoft.com/office/drawing/2014/main" id="{8C56E01C-4ADC-4D1D-ADBD-5A9FA275FB36}"/>
            </a:ext>
          </a:extLst>
        </xdr:cNvPr>
        <xdr:cNvSpPr/>
      </xdr:nvSpPr>
      <xdr:spPr>
        <a:xfrm>
          <a:off x="4594679" y="36607750"/>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167</xdr:row>
      <xdr:rowOff>185964</xdr:rowOff>
    </xdr:from>
    <xdr:to>
      <xdr:col>31</xdr:col>
      <xdr:colOff>231320</xdr:colOff>
      <xdr:row>170</xdr:row>
      <xdr:rowOff>1</xdr:rowOff>
    </xdr:to>
    <xdr:sp macro="" textlink="">
      <xdr:nvSpPr>
        <xdr:cNvPr id="137" name="Arrow: Up 136">
          <a:extLst>
            <a:ext uri="{FF2B5EF4-FFF2-40B4-BE49-F238E27FC236}">
              <a16:creationId xmlns:a16="http://schemas.microsoft.com/office/drawing/2014/main" id="{A372A8D5-9012-4747-8527-A952E47EF987}"/>
            </a:ext>
          </a:extLst>
        </xdr:cNvPr>
        <xdr:cNvSpPr/>
      </xdr:nvSpPr>
      <xdr:spPr>
        <a:xfrm>
          <a:off x="756647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167</xdr:row>
      <xdr:rowOff>185964</xdr:rowOff>
    </xdr:from>
    <xdr:to>
      <xdr:col>35</xdr:col>
      <xdr:colOff>231320</xdr:colOff>
      <xdr:row>170</xdr:row>
      <xdr:rowOff>1</xdr:rowOff>
    </xdr:to>
    <xdr:sp macro="" textlink="">
      <xdr:nvSpPr>
        <xdr:cNvPr id="138" name="Arrow: Up 137">
          <a:extLst>
            <a:ext uri="{FF2B5EF4-FFF2-40B4-BE49-F238E27FC236}">
              <a16:creationId xmlns:a16="http://schemas.microsoft.com/office/drawing/2014/main" id="{440777D1-3076-4800-BE93-59FDD8FB85FE}"/>
            </a:ext>
          </a:extLst>
        </xdr:cNvPr>
        <xdr:cNvSpPr/>
      </xdr:nvSpPr>
      <xdr:spPr>
        <a:xfrm>
          <a:off x="85723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175</xdr:row>
      <xdr:rowOff>185964</xdr:rowOff>
    </xdr:from>
    <xdr:to>
      <xdr:col>19</xdr:col>
      <xdr:colOff>231320</xdr:colOff>
      <xdr:row>178</xdr:row>
      <xdr:rowOff>1</xdr:rowOff>
    </xdr:to>
    <xdr:sp macro="" textlink="">
      <xdr:nvSpPr>
        <xdr:cNvPr id="139" name="Arrow: Up 138">
          <a:extLst>
            <a:ext uri="{FF2B5EF4-FFF2-40B4-BE49-F238E27FC236}">
              <a16:creationId xmlns:a16="http://schemas.microsoft.com/office/drawing/2014/main" id="{437DAD44-143C-4609-8396-835742668D15}"/>
            </a:ext>
          </a:extLst>
        </xdr:cNvPr>
        <xdr:cNvSpPr/>
      </xdr:nvSpPr>
      <xdr:spPr>
        <a:xfrm>
          <a:off x="454895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175</xdr:row>
      <xdr:rowOff>185964</xdr:rowOff>
    </xdr:from>
    <xdr:to>
      <xdr:col>23</xdr:col>
      <xdr:colOff>231320</xdr:colOff>
      <xdr:row>178</xdr:row>
      <xdr:rowOff>1</xdr:rowOff>
    </xdr:to>
    <xdr:sp macro="" textlink="">
      <xdr:nvSpPr>
        <xdr:cNvPr id="140" name="Arrow: Up 139">
          <a:extLst>
            <a:ext uri="{FF2B5EF4-FFF2-40B4-BE49-F238E27FC236}">
              <a16:creationId xmlns:a16="http://schemas.microsoft.com/office/drawing/2014/main" id="{8708CB72-F770-4263-8A3A-74D2011440B2}"/>
            </a:ext>
          </a:extLst>
        </xdr:cNvPr>
        <xdr:cNvSpPr/>
      </xdr:nvSpPr>
      <xdr:spPr>
        <a:xfrm>
          <a:off x="555479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175</xdr:row>
      <xdr:rowOff>185964</xdr:rowOff>
    </xdr:from>
    <xdr:to>
      <xdr:col>27</xdr:col>
      <xdr:colOff>231320</xdr:colOff>
      <xdr:row>178</xdr:row>
      <xdr:rowOff>1</xdr:rowOff>
    </xdr:to>
    <xdr:sp macro="" textlink="">
      <xdr:nvSpPr>
        <xdr:cNvPr id="141" name="Arrow: Up 140">
          <a:extLst>
            <a:ext uri="{FF2B5EF4-FFF2-40B4-BE49-F238E27FC236}">
              <a16:creationId xmlns:a16="http://schemas.microsoft.com/office/drawing/2014/main" id="{085F57A6-B547-4E32-AD1F-A0855577DADF}"/>
            </a:ext>
          </a:extLst>
        </xdr:cNvPr>
        <xdr:cNvSpPr/>
      </xdr:nvSpPr>
      <xdr:spPr>
        <a:xfrm>
          <a:off x="656063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175</xdr:row>
      <xdr:rowOff>185964</xdr:rowOff>
    </xdr:from>
    <xdr:to>
      <xdr:col>31</xdr:col>
      <xdr:colOff>231320</xdr:colOff>
      <xdr:row>178</xdr:row>
      <xdr:rowOff>1</xdr:rowOff>
    </xdr:to>
    <xdr:sp macro="" textlink="">
      <xdr:nvSpPr>
        <xdr:cNvPr id="142" name="Arrow: Up 141">
          <a:extLst>
            <a:ext uri="{FF2B5EF4-FFF2-40B4-BE49-F238E27FC236}">
              <a16:creationId xmlns:a16="http://schemas.microsoft.com/office/drawing/2014/main" id="{C816199F-6851-46C4-BB36-D47AF3593DB3}"/>
            </a:ext>
          </a:extLst>
        </xdr:cNvPr>
        <xdr:cNvSpPr/>
      </xdr:nvSpPr>
      <xdr:spPr>
        <a:xfrm>
          <a:off x="756647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175</xdr:row>
      <xdr:rowOff>185964</xdr:rowOff>
    </xdr:from>
    <xdr:to>
      <xdr:col>35</xdr:col>
      <xdr:colOff>231320</xdr:colOff>
      <xdr:row>178</xdr:row>
      <xdr:rowOff>1</xdr:rowOff>
    </xdr:to>
    <xdr:sp macro="" textlink="">
      <xdr:nvSpPr>
        <xdr:cNvPr id="143" name="Arrow: Up 142">
          <a:extLst>
            <a:ext uri="{FF2B5EF4-FFF2-40B4-BE49-F238E27FC236}">
              <a16:creationId xmlns:a16="http://schemas.microsoft.com/office/drawing/2014/main" id="{81C01D65-C3E9-4B48-AF38-28CB9DD46112}"/>
            </a:ext>
          </a:extLst>
        </xdr:cNvPr>
        <xdr:cNvSpPr/>
      </xdr:nvSpPr>
      <xdr:spPr>
        <a:xfrm>
          <a:off x="857231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183</xdr:row>
      <xdr:rowOff>185964</xdr:rowOff>
    </xdr:from>
    <xdr:to>
      <xdr:col>3</xdr:col>
      <xdr:colOff>231320</xdr:colOff>
      <xdr:row>186</xdr:row>
      <xdr:rowOff>1</xdr:rowOff>
    </xdr:to>
    <xdr:sp macro="" textlink="">
      <xdr:nvSpPr>
        <xdr:cNvPr id="144" name="Arrow: Up 143">
          <a:extLst>
            <a:ext uri="{FF2B5EF4-FFF2-40B4-BE49-F238E27FC236}">
              <a16:creationId xmlns:a16="http://schemas.microsoft.com/office/drawing/2014/main" id="{BA987194-5AEE-4F07-AC9F-535D11030D08}"/>
            </a:ext>
          </a:extLst>
        </xdr:cNvPr>
        <xdr:cNvSpPr/>
      </xdr:nvSpPr>
      <xdr:spPr>
        <a:xfrm>
          <a:off x="52559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183</xdr:row>
      <xdr:rowOff>185964</xdr:rowOff>
    </xdr:from>
    <xdr:to>
      <xdr:col>7</xdr:col>
      <xdr:colOff>231320</xdr:colOff>
      <xdr:row>186</xdr:row>
      <xdr:rowOff>1</xdr:rowOff>
    </xdr:to>
    <xdr:sp macro="" textlink="">
      <xdr:nvSpPr>
        <xdr:cNvPr id="145" name="Arrow: Up 144">
          <a:extLst>
            <a:ext uri="{FF2B5EF4-FFF2-40B4-BE49-F238E27FC236}">
              <a16:creationId xmlns:a16="http://schemas.microsoft.com/office/drawing/2014/main" id="{ACFC2990-B3BD-4A65-AAB0-E8183A987C68}"/>
            </a:ext>
          </a:extLst>
        </xdr:cNvPr>
        <xdr:cNvSpPr/>
      </xdr:nvSpPr>
      <xdr:spPr>
        <a:xfrm>
          <a:off x="15314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183</xdr:row>
      <xdr:rowOff>185964</xdr:rowOff>
    </xdr:from>
    <xdr:to>
      <xdr:col>11</xdr:col>
      <xdr:colOff>231320</xdr:colOff>
      <xdr:row>186</xdr:row>
      <xdr:rowOff>1</xdr:rowOff>
    </xdr:to>
    <xdr:sp macro="" textlink="">
      <xdr:nvSpPr>
        <xdr:cNvPr id="146" name="Arrow: Up 145">
          <a:extLst>
            <a:ext uri="{FF2B5EF4-FFF2-40B4-BE49-F238E27FC236}">
              <a16:creationId xmlns:a16="http://schemas.microsoft.com/office/drawing/2014/main" id="{9B9FA14C-CDA5-43C3-9A8F-F4B5062A8675}"/>
            </a:ext>
          </a:extLst>
        </xdr:cNvPr>
        <xdr:cNvSpPr/>
      </xdr:nvSpPr>
      <xdr:spPr>
        <a:xfrm>
          <a:off x="25372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183</xdr:row>
      <xdr:rowOff>185964</xdr:rowOff>
    </xdr:from>
    <xdr:to>
      <xdr:col>15</xdr:col>
      <xdr:colOff>231320</xdr:colOff>
      <xdr:row>186</xdr:row>
      <xdr:rowOff>1</xdr:rowOff>
    </xdr:to>
    <xdr:sp macro="" textlink="">
      <xdr:nvSpPr>
        <xdr:cNvPr id="147" name="Arrow: Up 146">
          <a:extLst>
            <a:ext uri="{FF2B5EF4-FFF2-40B4-BE49-F238E27FC236}">
              <a16:creationId xmlns:a16="http://schemas.microsoft.com/office/drawing/2014/main" id="{60E31C85-7230-4B25-98F5-B6EC4426237B}"/>
            </a:ext>
          </a:extLst>
        </xdr:cNvPr>
        <xdr:cNvSpPr/>
      </xdr:nvSpPr>
      <xdr:spPr>
        <a:xfrm>
          <a:off x="35431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183</xdr:row>
      <xdr:rowOff>185964</xdr:rowOff>
    </xdr:from>
    <xdr:to>
      <xdr:col>19</xdr:col>
      <xdr:colOff>231320</xdr:colOff>
      <xdr:row>186</xdr:row>
      <xdr:rowOff>1</xdr:rowOff>
    </xdr:to>
    <xdr:sp macro="" textlink="">
      <xdr:nvSpPr>
        <xdr:cNvPr id="148" name="Arrow: Up 147">
          <a:extLst>
            <a:ext uri="{FF2B5EF4-FFF2-40B4-BE49-F238E27FC236}">
              <a16:creationId xmlns:a16="http://schemas.microsoft.com/office/drawing/2014/main" id="{46034BD0-6FBF-4087-91EB-67A3197889CD}"/>
            </a:ext>
          </a:extLst>
        </xdr:cNvPr>
        <xdr:cNvSpPr/>
      </xdr:nvSpPr>
      <xdr:spPr>
        <a:xfrm>
          <a:off x="45489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183</xdr:row>
      <xdr:rowOff>185964</xdr:rowOff>
    </xdr:from>
    <xdr:to>
      <xdr:col>27</xdr:col>
      <xdr:colOff>231320</xdr:colOff>
      <xdr:row>186</xdr:row>
      <xdr:rowOff>1</xdr:rowOff>
    </xdr:to>
    <xdr:sp macro="" textlink="">
      <xdr:nvSpPr>
        <xdr:cNvPr id="149" name="Arrow: Up 148">
          <a:extLst>
            <a:ext uri="{FF2B5EF4-FFF2-40B4-BE49-F238E27FC236}">
              <a16:creationId xmlns:a16="http://schemas.microsoft.com/office/drawing/2014/main" id="{AC5BB42E-EE02-4C65-9F7E-28DEAA856E18}"/>
            </a:ext>
          </a:extLst>
        </xdr:cNvPr>
        <xdr:cNvSpPr/>
      </xdr:nvSpPr>
      <xdr:spPr>
        <a:xfrm>
          <a:off x="65606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183</xdr:row>
      <xdr:rowOff>185964</xdr:rowOff>
    </xdr:from>
    <xdr:to>
      <xdr:col>31</xdr:col>
      <xdr:colOff>231320</xdr:colOff>
      <xdr:row>186</xdr:row>
      <xdr:rowOff>1</xdr:rowOff>
    </xdr:to>
    <xdr:sp macro="" textlink="">
      <xdr:nvSpPr>
        <xdr:cNvPr id="150" name="Arrow: Up 149">
          <a:extLst>
            <a:ext uri="{FF2B5EF4-FFF2-40B4-BE49-F238E27FC236}">
              <a16:creationId xmlns:a16="http://schemas.microsoft.com/office/drawing/2014/main" id="{DDA9AFFB-DD8F-4CC5-AAEE-F1A5D04E767B}"/>
            </a:ext>
          </a:extLst>
        </xdr:cNvPr>
        <xdr:cNvSpPr/>
      </xdr:nvSpPr>
      <xdr:spPr>
        <a:xfrm>
          <a:off x="75664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183</xdr:row>
      <xdr:rowOff>185964</xdr:rowOff>
    </xdr:from>
    <xdr:to>
      <xdr:col>35</xdr:col>
      <xdr:colOff>231320</xdr:colOff>
      <xdr:row>186</xdr:row>
      <xdr:rowOff>1</xdr:rowOff>
    </xdr:to>
    <xdr:sp macro="" textlink="">
      <xdr:nvSpPr>
        <xdr:cNvPr id="151" name="Arrow: Up 150">
          <a:extLst>
            <a:ext uri="{FF2B5EF4-FFF2-40B4-BE49-F238E27FC236}">
              <a16:creationId xmlns:a16="http://schemas.microsoft.com/office/drawing/2014/main" id="{105BFF84-D200-4EA8-9010-360EC2E10E24}"/>
            </a:ext>
          </a:extLst>
        </xdr:cNvPr>
        <xdr:cNvSpPr/>
      </xdr:nvSpPr>
      <xdr:spPr>
        <a:xfrm>
          <a:off x="85723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183</xdr:row>
      <xdr:rowOff>185964</xdr:rowOff>
    </xdr:from>
    <xdr:to>
      <xdr:col>39</xdr:col>
      <xdr:colOff>231320</xdr:colOff>
      <xdr:row>186</xdr:row>
      <xdr:rowOff>1</xdr:rowOff>
    </xdr:to>
    <xdr:sp macro="" textlink="">
      <xdr:nvSpPr>
        <xdr:cNvPr id="152" name="Arrow: Up 151">
          <a:extLst>
            <a:ext uri="{FF2B5EF4-FFF2-40B4-BE49-F238E27FC236}">
              <a16:creationId xmlns:a16="http://schemas.microsoft.com/office/drawing/2014/main" id="{CAD7C5E7-BF76-4724-BE05-B98D1C5AACEA}"/>
            </a:ext>
          </a:extLst>
        </xdr:cNvPr>
        <xdr:cNvSpPr/>
      </xdr:nvSpPr>
      <xdr:spPr>
        <a:xfrm>
          <a:off x="95781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191</xdr:row>
      <xdr:rowOff>185964</xdr:rowOff>
    </xdr:from>
    <xdr:to>
      <xdr:col>3</xdr:col>
      <xdr:colOff>231320</xdr:colOff>
      <xdr:row>194</xdr:row>
      <xdr:rowOff>1</xdr:rowOff>
    </xdr:to>
    <xdr:sp macro="" textlink="">
      <xdr:nvSpPr>
        <xdr:cNvPr id="153" name="Arrow: Up 152">
          <a:extLst>
            <a:ext uri="{FF2B5EF4-FFF2-40B4-BE49-F238E27FC236}">
              <a16:creationId xmlns:a16="http://schemas.microsoft.com/office/drawing/2014/main" id="{94B8E5DA-CF74-4358-8CF8-B9A5EC2F5421}"/>
            </a:ext>
          </a:extLst>
        </xdr:cNvPr>
        <xdr:cNvSpPr/>
      </xdr:nvSpPr>
      <xdr:spPr>
        <a:xfrm>
          <a:off x="5255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191</xdr:row>
      <xdr:rowOff>185964</xdr:rowOff>
    </xdr:from>
    <xdr:to>
      <xdr:col>7</xdr:col>
      <xdr:colOff>231320</xdr:colOff>
      <xdr:row>194</xdr:row>
      <xdr:rowOff>1</xdr:rowOff>
    </xdr:to>
    <xdr:sp macro="" textlink="">
      <xdr:nvSpPr>
        <xdr:cNvPr id="154" name="Arrow: Up 153">
          <a:extLst>
            <a:ext uri="{FF2B5EF4-FFF2-40B4-BE49-F238E27FC236}">
              <a16:creationId xmlns:a16="http://schemas.microsoft.com/office/drawing/2014/main" id="{BD42E23B-785D-422A-BFB3-956E189E2893}"/>
            </a:ext>
          </a:extLst>
        </xdr:cNvPr>
        <xdr:cNvSpPr/>
      </xdr:nvSpPr>
      <xdr:spPr>
        <a:xfrm>
          <a:off x="15314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191</xdr:row>
      <xdr:rowOff>185964</xdr:rowOff>
    </xdr:from>
    <xdr:to>
      <xdr:col>15</xdr:col>
      <xdr:colOff>231320</xdr:colOff>
      <xdr:row>194</xdr:row>
      <xdr:rowOff>1</xdr:rowOff>
    </xdr:to>
    <xdr:sp macro="" textlink="">
      <xdr:nvSpPr>
        <xdr:cNvPr id="155" name="Arrow: Up 154">
          <a:extLst>
            <a:ext uri="{FF2B5EF4-FFF2-40B4-BE49-F238E27FC236}">
              <a16:creationId xmlns:a16="http://schemas.microsoft.com/office/drawing/2014/main" id="{5D9EF33E-FA99-44E9-84C9-7A49CF07E9F9}"/>
            </a:ext>
          </a:extLst>
        </xdr:cNvPr>
        <xdr:cNvSpPr/>
      </xdr:nvSpPr>
      <xdr:spPr>
        <a:xfrm>
          <a:off x="354311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191</xdr:row>
      <xdr:rowOff>185964</xdr:rowOff>
    </xdr:from>
    <xdr:to>
      <xdr:col>19</xdr:col>
      <xdr:colOff>231320</xdr:colOff>
      <xdr:row>194</xdr:row>
      <xdr:rowOff>1</xdr:rowOff>
    </xdr:to>
    <xdr:sp macro="" textlink="">
      <xdr:nvSpPr>
        <xdr:cNvPr id="156" name="Arrow: Up 155">
          <a:extLst>
            <a:ext uri="{FF2B5EF4-FFF2-40B4-BE49-F238E27FC236}">
              <a16:creationId xmlns:a16="http://schemas.microsoft.com/office/drawing/2014/main" id="{8340420E-F495-4554-A4AC-239C7E724413}"/>
            </a:ext>
          </a:extLst>
        </xdr:cNvPr>
        <xdr:cNvSpPr/>
      </xdr:nvSpPr>
      <xdr:spPr>
        <a:xfrm>
          <a:off x="454895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191</xdr:row>
      <xdr:rowOff>185964</xdr:rowOff>
    </xdr:from>
    <xdr:to>
      <xdr:col>23</xdr:col>
      <xdr:colOff>231320</xdr:colOff>
      <xdr:row>194</xdr:row>
      <xdr:rowOff>1</xdr:rowOff>
    </xdr:to>
    <xdr:sp macro="" textlink="">
      <xdr:nvSpPr>
        <xdr:cNvPr id="157" name="Arrow: Up 156">
          <a:extLst>
            <a:ext uri="{FF2B5EF4-FFF2-40B4-BE49-F238E27FC236}">
              <a16:creationId xmlns:a16="http://schemas.microsoft.com/office/drawing/2014/main" id="{F6F2B7D2-5C47-47F3-8557-3A2C2F6E7F3D}"/>
            </a:ext>
          </a:extLst>
        </xdr:cNvPr>
        <xdr:cNvSpPr/>
      </xdr:nvSpPr>
      <xdr:spPr>
        <a:xfrm>
          <a:off x="55547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191</xdr:row>
      <xdr:rowOff>185964</xdr:rowOff>
    </xdr:from>
    <xdr:to>
      <xdr:col>27</xdr:col>
      <xdr:colOff>231320</xdr:colOff>
      <xdr:row>194</xdr:row>
      <xdr:rowOff>1</xdr:rowOff>
    </xdr:to>
    <xdr:sp macro="" textlink="">
      <xdr:nvSpPr>
        <xdr:cNvPr id="158" name="Arrow: Up 157">
          <a:extLst>
            <a:ext uri="{FF2B5EF4-FFF2-40B4-BE49-F238E27FC236}">
              <a16:creationId xmlns:a16="http://schemas.microsoft.com/office/drawing/2014/main" id="{3ECC4B2C-AFEA-4152-BB20-D2B96B4E7EC5}"/>
            </a:ext>
          </a:extLst>
        </xdr:cNvPr>
        <xdr:cNvSpPr/>
      </xdr:nvSpPr>
      <xdr:spPr>
        <a:xfrm>
          <a:off x="65606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55</xdr:row>
      <xdr:rowOff>185964</xdr:rowOff>
    </xdr:from>
    <xdr:to>
      <xdr:col>7</xdr:col>
      <xdr:colOff>231320</xdr:colOff>
      <xdr:row>58</xdr:row>
      <xdr:rowOff>1</xdr:rowOff>
    </xdr:to>
    <xdr:sp macro="" textlink="">
      <xdr:nvSpPr>
        <xdr:cNvPr id="159" name="Arrow: Up 158">
          <a:extLst>
            <a:ext uri="{FF2B5EF4-FFF2-40B4-BE49-F238E27FC236}">
              <a16:creationId xmlns:a16="http://schemas.microsoft.com/office/drawing/2014/main" id="{F3E798DD-C846-45C4-BD80-B137FE35288B}"/>
            </a:ext>
          </a:extLst>
        </xdr:cNvPr>
        <xdr:cNvSpPr/>
      </xdr:nvSpPr>
      <xdr:spPr>
        <a:xfrm>
          <a:off x="15314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55</xdr:row>
      <xdr:rowOff>185964</xdr:rowOff>
    </xdr:from>
    <xdr:to>
      <xdr:col>11</xdr:col>
      <xdr:colOff>231320</xdr:colOff>
      <xdr:row>58</xdr:row>
      <xdr:rowOff>1</xdr:rowOff>
    </xdr:to>
    <xdr:sp macro="" textlink="">
      <xdr:nvSpPr>
        <xdr:cNvPr id="160" name="Arrow: Up 159">
          <a:extLst>
            <a:ext uri="{FF2B5EF4-FFF2-40B4-BE49-F238E27FC236}">
              <a16:creationId xmlns:a16="http://schemas.microsoft.com/office/drawing/2014/main" id="{259DCFC8-369F-464C-B388-D28A92EB99C7}"/>
            </a:ext>
          </a:extLst>
        </xdr:cNvPr>
        <xdr:cNvSpPr/>
      </xdr:nvSpPr>
      <xdr:spPr>
        <a:xfrm>
          <a:off x="25372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55</xdr:row>
      <xdr:rowOff>185964</xdr:rowOff>
    </xdr:from>
    <xdr:to>
      <xdr:col>23</xdr:col>
      <xdr:colOff>231320</xdr:colOff>
      <xdr:row>58</xdr:row>
      <xdr:rowOff>1</xdr:rowOff>
    </xdr:to>
    <xdr:sp macro="" textlink="">
      <xdr:nvSpPr>
        <xdr:cNvPr id="161" name="Arrow: Up 160">
          <a:extLst>
            <a:ext uri="{FF2B5EF4-FFF2-40B4-BE49-F238E27FC236}">
              <a16:creationId xmlns:a16="http://schemas.microsoft.com/office/drawing/2014/main" id="{DBB0AD0C-7229-4D90-8CEF-7EA4E6802D5E}"/>
            </a:ext>
          </a:extLst>
        </xdr:cNvPr>
        <xdr:cNvSpPr/>
      </xdr:nvSpPr>
      <xdr:spPr>
        <a:xfrm>
          <a:off x="555479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55</xdr:row>
      <xdr:rowOff>185964</xdr:rowOff>
    </xdr:from>
    <xdr:to>
      <xdr:col>27</xdr:col>
      <xdr:colOff>231320</xdr:colOff>
      <xdr:row>58</xdr:row>
      <xdr:rowOff>1</xdr:rowOff>
    </xdr:to>
    <xdr:sp macro="" textlink="">
      <xdr:nvSpPr>
        <xdr:cNvPr id="162" name="Arrow: Up 161">
          <a:extLst>
            <a:ext uri="{FF2B5EF4-FFF2-40B4-BE49-F238E27FC236}">
              <a16:creationId xmlns:a16="http://schemas.microsoft.com/office/drawing/2014/main" id="{8C003234-14AA-4B63-A0C4-F3A48D97CEE6}"/>
            </a:ext>
          </a:extLst>
        </xdr:cNvPr>
        <xdr:cNvSpPr/>
      </xdr:nvSpPr>
      <xdr:spPr>
        <a:xfrm>
          <a:off x="65606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55</xdr:row>
      <xdr:rowOff>185964</xdr:rowOff>
    </xdr:from>
    <xdr:to>
      <xdr:col>31</xdr:col>
      <xdr:colOff>231320</xdr:colOff>
      <xdr:row>58</xdr:row>
      <xdr:rowOff>1</xdr:rowOff>
    </xdr:to>
    <xdr:sp macro="" textlink="">
      <xdr:nvSpPr>
        <xdr:cNvPr id="163" name="Arrow: Up 162">
          <a:extLst>
            <a:ext uri="{FF2B5EF4-FFF2-40B4-BE49-F238E27FC236}">
              <a16:creationId xmlns:a16="http://schemas.microsoft.com/office/drawing/2014/main" id="{2D41AE0C-49E9-4DB0-9155-899B5DF86DF9}"/>
            </a:ext>
          </a:extLst>
        </xdr:cNvPr>
        <xdr:cNvSpPr/>
      </xdr:nvSpPr>
      <xdr:spPr>
        <a:xfrm>
          <a:off x="75664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55</xdr:row>
      <xdr:rowOff>185964</xdr:rowOff>
    </xdr:from>
    <xdr:to>
      <xdr:col>35</xdr:col>
      <xdr:colOff>231320</xdr:colOff>
      <xdr:row>58</xdr:row>
      <xdr:rowOff>1</xdr:rowOff>
    </xdr:to>
    <xdr:sp macro="" textlink="">
      <xdr:nvSpPr>
        <xdr:cNvPr id="164" name="Arrow: Up 163">
          <a:extLst>
            <a:ext uri="{FF2B5EF4-FFF2-40B4-BE49-F238E27FC236}">
              <a16:creationId xmlns:a16="http://schemas.microsoft.com/office/drawing/2014/main" id="{735E673A-DB29-47C6-B171-886D5B27CC84}"/>
            </a:ext>
          </a:extLst>
        </xdr:cNvPr>
        <xdr:cNvSpPr/>
      </xdr:nvSpPr>
      <xdr:spPr>
        <a:xfrm>
          <a:off x="857231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22</xdr:row>
      <xdr:rowOff>152400</xdr:rowOff>
    </xdr:from>
    <xdr:to>
      <xdr:col>43</xdr:col>
      <xdr:colOff>0</xdr:colOff>
      <xdr:row>23</xdr:row>
      <xdr:rowOff>106680</xdr:rowOff>
    </xdr:to>
    <xdr:grpSp>
      <xdr:nvGrpSpPr>
        <xdr:cNvPr id="165" name="Group 1134">
          <a:extLst>
            <a:ext uri="{FF2B5EF4-FFF2-40B4-BE49-F238E27FC236}">
              <a16:creationId xmlns:a16="http://schemas.microsoft.com/office/drawing/2014/main" id="{57B6939B-7110-4E3F-9E0D-97DD05D34879}"/>
            </a:ext>
          </a:extLst>
        </xdr:cNvPr>
        <xdr:cNvGrpSpPr>
          <a:grpSpLocks/>
        </xdr:cNvGrpSpPr>
      </xdr:nvGrpSpPr>
      <xdr:grpSpPr bwMode="auto">
        <a:xfrm>
          <a:off x="744220" y="5005614"/>
          <a:ext cx="10177780" cy="171995"/>
          <a:chOff x="750949" y="1960088"/>
          <a:chExt cx="10169649" cy="170486"/>
        </a:xfrm>
      </xdr:grpSpPr>
      <xdr:grpSp>
        <xdr:nvGrpSpPr>
          <xdr:cNvPr id="166" name="Group 687">
            <a:extLst>
              <a:ext uri="{FF2B5EF4-FFF2-40B4-BE49-F238E27FC236}">
                <a16:creationId xmlns:a16="http://schemas.microsoft.com/office/drawing/2014/main" id="{3BCA8557-5820-0C76-BCA5-1E0B3E9B405F}"/>
              </a:ext>
            </a:extLst>
          </xdr:cNvPr>
          <xdr:cNvGrpSpPr>
            <a:grpSpLocks/>
          </xdr:cNvGrpSpPr>
        </xdr:nvGrpSpPr>
        <xdr:grpSpPr bwMode="auto">
          <a:xfrm>
            <a:off x="750949" y="1966438"/>
            <a:ext cx="9149883" cy="151190"/>
            <a:chOff x="763649" y="918688"/>
            <a:chExt cx="9149883" cy="121557"/>
          </a:xfrm>
        </xdr:grpSpPr>
        <xdr:sp macro="" textlink="">
          <xdr:nvSpPr>
            <xdr:cNvPr id="168" name="Freeform 10707">
              <a:extLst>
                <a:ext uri="{FF2B5EF4-FFF2-40B4-BE49-F238E27FC236}">
                  <a16:creationId xmlns:a16="http://schemas.microsoft.com/office/drawing/2014/main" id="{E0328533-0BF7-43E3-5B71-8D8B7205FD13}"/>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69" name="Freeform 10707">
              <a:extLst>
                <a:ext uri="{FF2B5EF4-FFF2-40B4-BE49-F238E27FC236}">
                  <a16:creationId xmlns:a16="http://schemas.microsoft.com/office/drawing/2014/main" id="{76A584BC-71D8-A9A7-340A-F0A050930C26}"/>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0" name="Freeform 10707">
              <a:extLst>
                <a:ext uri="{FF2B5EF4-FFF2-40B4-BE49-F238E27FC236}">
                  <a16:creationId xmlns:a16="http://schemas.microsoft.com/office/drawing/2014/main" id="{3F47186D-366B-2301-1B9B-2DDF061E9F4E}"/>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1" name="Freeform 10707">
              <a:extLst>
                <a:ext uri="{FF2B5EF4-FFF2-40B4-BE49-F238E27FC236}">
                  <a16:creationId xmlns:a16="http://schemas.microsoft.com/office/drawing/2014/main" id="{61003A7F-3D48-DCFC-D8BB-0E44735C297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2" name="Freeform 10707">
              <a:extLst>
                <a:ext uri="{FF2B5EF4-FFF2-40B4-BE49-F238E27FC236}">
                  <a16:creationId xmlns:a16="http://schemas.microsoft.com/office/drawing/2014/main" id="{8798A840-9D86-D0A1-A03E-8467A2BC1E95}"/>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3" name="Freeform 10707">
              <a:extLst>
                <a:ext uri="{FF2B5EF4-FFF2-40B4-BE49-F238E27FC236}">
                  <a16:creationId xmlns:a16="http://schemas.microsoft.com/office/drawing/2014/main" id="{6B7BDBF2-0CB2-7FAC-8C2D-FA30DA9DACEC}"/>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4" name="Freeform 10707">
              <a:extLst>
                <a:ext uri="{FF2B5EF4-FFF2-40B4-BE49-F238E27FC236}">
                  <a16:creationId xmlns:a16="http://schemas.microsoft.com/office/drawing/2014/main" id="{56C237FA-69D9-CE01-E404-BC229517C85B}"/>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5" name="Freeform 10707">
              <a:extLst>
                <a:ext uri="{FF2B5EF4-FFF2-40B4-BE49-F238E27FC236}">
                  <a16:creationId xmlns:a16="http://schemas.microsoft.com/office/drawing/2014/main" id="{7A475066-51DD-D86B-F8E1-0300CBC27D31}"/>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6" name="Freeform 10707">
              <a:extLst>
                <a:ext uri="{FF2B5EF4-FFF2-40B4-BE49-F238E27FC236}">
                  <a16:creationId xmlns:a16="http://schemas.microsoft.com/office/drawing/2014/main" id="{75B0E09B-0765-AECC-A35A-449CCAA24D03}"/>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67" name="Freeform 10707">
            <a:extLst>
              <a:ext uri="{FF2B5EF4-FFF2-40B4-BE49-F238E27FC236}">
                <a16:creationId xmlns:a16="http://schemas.microsoft.com/office/drawing/2014/main" id="{EE5356ED-9D9E-36F4-ED1A-6BDA00CB5848}"/>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5</xdr:col>
      <xdr:colOff>222250</xdr:colOff>
      <xdr:row>22</xdr:row>
      <xdr:rowOff>177800</xdr:rowOff>
    </xdr:from>
    <xdr:to>
      <xdr:col>8</xdr:col>
      <xdr:colOff>36511</xdr:colOff>
      <xdr:row>24</xdr:row>
      <xdr:rowOff>215899</xdr:rowOff>
    </xdr:to>
    <xdr:sp macro="" textlink="">
      <xdr:nvSpPr>
        <xdr:cNvPr id="177" name="Isosceles Triangle 176">
          <a:extLst>
            <a:ext uri="{FF2B5EF4-FFF2-40B4-BE49-F238E27FC236}">
              <a16:creationId xmlns:a16="http://schemas.microsoft.com/office/drawing/2014/main" id="{E1A9E2C3-BD5F-4D36-A4C1-1EC69CA39E94}"/>
            </a:ext>
          </a:extLst>
        </xdr:cNvPr>
        <xdr:cNvSpPr/>
      </xdr:nvSpPr>
      <xdr:spPr>
        <a:xfrm>
          <a:off x="147955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22</xdr:row>
      <xdr:rowOff>177800</xdr:rowOff>
    </xdr:from>
    <xdr:to>
      <xdr:col>12</xdr:col>
      <xdr:colOff>36511</xdr:colOff>
      <xdr:row>24</xdr:row>
      <xdr:rowOff>215899</xdr:rowOff>
    </xdr:to>
    <xdr:sp macro="" textlink="">
      <xdr:nvSpPr>
        <xdr:cNvPr id="178" name="Isosceles Triangle 177">
          <a:extLst>
            <a:ext uri="{FF2B5EF4-FFF2-40B4-BE49-F238E27FC236}">
              <a16:creationId xmlns:a16="http://schemas.microsoft.com/office/drawing/2014/main" id="{90A431C9-5785-4E47-B5F4-F1C1B5CD22EC}"/>
            </a:ext>
          </a:extLst>
        </xdr:cNvPr>
        <xdr:cNvSpPr/>
      </xdr:nvSpPr>
      <xdr:spPr>
        <a:xfrm>
          <a:off x="248539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22</xdr:row>
      <xdr:rowOff>177800</xdr:rowOff>
    </xdr:from>
    <xdr:to>
      <xdr:col>20</xdr:col>
      <xdr:colOff>36511</xdr:colOff>
      <xdr:row>24</xdr:row>
      <xdr:rowOff>215899</xdr:rowOff>
    </xdr:to>
    <xdr:sp macro="" textlink="">
      <xdr:nvSpPr>
        <xdr:cNvPr id="179" name="Isosceles Triangle 178">
          <a:extLst>
            <a:ext uri="{FF2B5EF4-FFF2-40B4-BE49-F238E27FC236}">
              <a16:creationId xmlns:a16="http://schemas.microsoft.com/office/drawing/2014/main" id="{ABD52288-2EB1-4922-A84D-5EDFB07FD55D}"/>
            </a:ext>
          </a:extLst>
        </xdr:cNvPr>
        <xdr:cNvSpPr/>
      </xdr:nvSpPr>
      <xdr:spPr>
        <a:xfrm>
          <a:off x="449707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22</xdr:row>
      <xdr:rowOff>177800</xdr:rowOff>
    </xdr:from>
    <xdr:to>
      <xdr:col>24</xdr:col>
      <xdr:colOff>36511</xdr:colOff>
      <xdr:row>24</xdr:row>
      <xdr:rowOff>215899</xdr:rowOff>
    </xdr:to>
    <xdr:sp macro="" textlink="">
      <xdr:nvSpPr>
        <xdr:cNvPr id="180" name="Isosceles Triangle 179">
          <a:extLst>
            <a:ext uri="{FF2B5EF4-FFF2-40B4-BE49-F238E27FC236}">
              <a16:creationId xmlns:a16="http://schemas.microsoft.com/office/drawing/2014/main" id="{321B5E63-AA9F-4540-B851-0A68E83F8A34}"/>
            </a:ext>
          </a:extLst>
        </xdr:cNvPr>
        <xdr:cNvSpPr/>
      </xdr:nvSpPr>
      <xdr:spPr>
        <a:xfrm>
          <a:off x="55029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31</xdr:row>
      <xdr:rowOff>177800</xdr:rowOff>
    </xdr:from>
    <xdr:to>
      <xdr:col>28</xdr:col>
      <xdr:colOff>36511</xdr:colOff>
      <xdr:row>33</xdr:row>
      <xdr:rowOff>215899</xdr:rowOff>
    </xdr:to>
    <xdr:sp macro="" textlink="">
      <xdr:nvSpPr>
        <xdr:cNvPr id="181" name="Isosceles Triangle 180">
          <a:extLst>
            <a:ext uri="{FF2B5EF4-FFF2-40B4-BE49-F238E27FC236}">
              <a16:creationId xmlns:a16="http://schemas.microsoft.com/office/drawing/2014/main" id="{703211EF-8B9C-47A5-835C-459BA6CED606}"/>
            </a:ext>
          </a:extLst>
        </xdr:cNvPr>
        <xdr:cNvSpPr/>
      </xdr:nvSpPr>
      <xdr:spPr>
        <a:xfrm>
          <a:off x="650875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31</xdr:row>
      <xdr:rowOff>177800</xdr:rowOff>
    </xdr:from>
    <xdr:to>
      <xdr:col>40</xdr:col>
      <xdr:colOff>36511</xdr:colOff>
      <xdr:row>33</xdr:row>
      <xdr:rowOff>215899</xdr:rowOff>
    </xdr:to>
    <xdr:sp macro="" textlink="">
      <xdr:nvSpPr>
        <xdr:cNvPr id="182" name="Isosceles Triangle 181">
          <a:extLst>
            <a:ext uri="{FF2B5EF4-FFF2-40B4-BE49-F238E27FC236}">
              <a16:creationId xmlns:a16="http://schemas.microsoft.com/office/drawing/2014/main" id="{A1514394-DEB6-402F-8B12-1E7A734623E8}"/>
            </a:ext>
          </a:extLst>
        </xdr:cNvPr>
        <xdr:cNvSpPr/>
      </xdr:nvSpPr>
      <xdr:spPr>
        <a:xfrm>
          <a:off x="952627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31</xdr:row>
      <xdr:rowOff>152400</xdr:rowOff>
    </xdr:from>
    <xdr:to>
      <xdr:col>43</xdr:col>
      <xdr:colOff>0</xdr:colOff>
      <xdr:row>32</xdr:row>
      <xdr:rowOff>106680</xdr:rowOff>
    </xdr:to>
    <xdr:grpSp>
      <xdr:nvGrpSpPr>
        <xdr:cNvPr id="183" name="Group 1141">
          <a:extLst>
            <a:ext uri="{FF2B5EF4-FFF2-40B4-BE49-F238E27FC236}">
              <a16:creationId xmlns:a16="http://schemas.microsoft.com/office/drawing/2014/main" id="{33A05618-05DB-40F2-949F-66EB38321AE3}"/>
            </a:ext>
          </a:extLst>
        </xdr:cNvPr>
        <xdr:cNvGrpSpPr>
          <a:grpSpLocks/>
        </xdr:cNvGrpSpPr>
      </xdr:nvGrpSpPr>
      <xdr:grpSpPr bwMode="auto">
        <a:xfrm>
          <a:off x="744220" y="6965043"/>
          <a:ext cx="10177780" cy="171994"/>
          <a:chOff x="750949" y="1960088"/>
          <a:chExt cx="10169649" cy="170486"/>
        </a:xfrm>
      </xdr:grpSpPr>
      <xdr:grpSp>
        <xdr:nvGrpSpPr>
          <xdr:cNvPr id="184" name="Group 1142">
            <a:extLst>
              <a:ext uri="{FF2B5EF4-FFF2-40B4-BE49-F238E27FC236}">
                <a16:creationId xmlns:a16="http://schemas.microsoft.com/office/drawing/2014/main" id="{15020925-57A7-D9D0-8B17-A04E98A848AF}"/>
              </a:ext>
            </a:extLst>
          </xdr:cNvPr>
          <xdr:cNvGrpSpPr>
            <a:grpSpLocks/>
          </xdr:cNvGrpSpPr>
        </xdr:nvGrpSpPr>
        <xdr:grpSpPr bwMode="auto">
          <a:xfrm>
            <a:off x="750949" y="1966438"/>
            <a:ext cx="9149883" cy="151190"/>
            <a:chOff x="763649" y="918688"/>
            <a:chExt cx="9149883" cy="121557"/>
          </a:xfrm>
        </xdr:grpSpPr>
        <xdr:sp macro="" textlink="">
          <xdr:nvSpPr>
            <xdr:cNvPr id="186" name="Freeform 10707">
              <a:extLst>
                <a:ext uri="{FF2B5EF4-FFF2-40B4-BE49-F238E27FC236}">
                  <a16:creationId xmlns:a16="http://schemas.microsoft.com/office/drawing/2014/main" id="{DC3C0AD9-3D89-64A8-66CF-989AF08CA2DE}"/>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7" name="Freeform 10707">
              <a:extLst>
                <a:ext uri="{FF2B5EF4-FFF2-40B4-BE49-F238E27FC236}">
                  <a16:creationId xmlns:a16="http://schemas.microsoft.com/office/drawing/2014/main" id="{45F15AFC-D050-A7CB-4E4A-29919A73E0BF}"/>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8" name="Freeform 10707">
              <a:extLst>
                <a:ext uri="{FF2B5EF4-FFF2-40B4-BE49-F238E27FC236}">
                  <a16:creationId xmlns:a16="http://schemas.microsoft.com/office/drawing/2014/main" id="{33A70835-5061-4AC4-9A3D-882F0A30F387}"/>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9" name="Freeform 10707">
              <a:extLst>
                <a:ext uri="{FF2B5EF4-FFF2-40B4-BE49-F238E27FC236}">
                  <a16:creationId xmlns:a16="http://schemas.microsoft.com/office/drawing/2014/main" id="{0DD35E6E-B878-1565-92C3-ED541F05AA3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0" name="Freeform 10707">
              <a:extLst>
                <a:ext uri="{FF2B5EF4-FFF2-40B4-BE49-F238E27FC236}">
                  <a16:creationId xmlns:a16="http://schemas.microsoft.com/office/drawing/2014/main" id="{D1F7F573-2BEB-3AC5-63A2-FF6A1D5A0CA1}"/>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1" name="Freeform 10707">
              <a:extLst>
                <a:ext uri="{FF2B5EF4-FFF2-40B4-BE49-F238E27FC236}">
                  <a16:creationId xmlns:a16="http://schemas.microsoft.com/office/drawing/2014/main" id="{D00AD9B9-C1F8-B172-A07F-B9FA42E7E879}"/>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2" name="Freeform 10707">
              <a:extLst>
                <a:ext uri="{FF2B5EF4-FFF2-40B4-BE49-F238E27FC236}">
                  <a16:creationId xmlns:a16="http://schemas.microsoft.com/office/drawing/2014/main" id="{E6F78E71-9066-69D4-52C2-87148BB18044}"/>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3" name="Freeform 10707">
              <a:extLst>
                <a:ext uri="{FF2B5EF4-FFF2-40B4-BE49-F238E27FC236}">
                  <a16:creationId xmlns:a16="http://schemas.microsoft.com/office/drawing/2014/main" id="{0B77FC17-BA0A-EE79-A3AA-3456E141CCD9}"/>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4" name="Freeform 10707">
              <a:extLst>
                <a:ext uri="{FF2B5EF4-FFF2-40B4-BE49-F238E27FC236}">
                  <a16:creationId xmlns:a16="http://schemas.microsoft.com/office/drawing/2014/main" id="{E13C24A6-B75D-839C-3FF6-B0D89D364752}"/>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85" name="Freeform 10707">
            <a:extLst>
              <a:ext uri="{FF2B5EF4-FFF2-40B4-BE49-F238E27FC236}">
                <a16:creationId xmlns:a16="http://schemas.microsoft.com/office/drawing/2014/main" id="{C6FFC14A-2D15-DEF4-50C2-4AA2109595F1}"/>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39</xdr:row>
      <xdr:rowOff>144780</xdr:rowOff>
    </xdr:from>
    <xdr:to>
      <xdr:col>43</xdr:col>
      <xdr:colOff>0</xdr:colOff>
      <xdr:row>40</xdr:row>
      <xdr:rowOff>99060</xdr:rowOff>
    </xdr:to>
    <xdr:grpSp>
      <xdr:nvGrpSpPr>
        <xdr:cNvPr id="195" name="Group 1153">
          <a:extLst>
            <a:ext uri="{FF2B5EF4-FFF2-40B4-BE49-F238E27FC236}">
              <a16:creationId xmlns:a16="http://schemas.microsoft.com/office/drawing/2014/main" id="{B763ABD8-E48E-4C78-828D-9795990E0BCD}"/>
            </a:ext>
          </a:extLst>
        </xdr:cNvPr>
        <xdr:cNvGrpSpPr>
          <a:grpSpLocks/>
        </xdr:cNvGrpSpPr>
      </xdr:nvGrpSpPr>
      <xdr:grpSpPr bwMode="auto">
        <a:xfrm>
          <a:off x="744220" y="8699137"/>
          <a:ext cx="10177780" cy="171994"/>
          <a:chOff x="750949" y="1960088"/>
          <a:chExt cx="10169649" cy="170486"/>
        </a:xfrm>
      </xdr:grpSpPr>
      <xdr:grpSp>
        <xdr:nvGrpSpPr>
          <xdr:cNvPr id="196" name="Group 1154">
            <a:extLst>
              <a:ext uri="{FF2B5EF4-FFF2-40B4-BE49-F238E27FC236}">
                <a16:creationId xmlns:a16="http://schemas.microsoft.com/office/drawing/2014/main" id="{C7FFC24D-BF66-B04E-1449-1D63D7B7417E}"/>
              </a:ext>
            </a:extLst>
          </xdr:cNvPr>
          <xdr:cNvGrpSpPr>
            <a:grpSpLocks/>
          </xdr:cNvGrpSpPr>
        </xdr:nvGrpSpPr>
        <xdr:grpSpPr bwMode="auto">
          <a:xfrm>
            <a:off x="750949" y="1966438"/>
            <a:ext cx="9149883" cy="151190"/>
            <a:chOff x="763649" y="918688"/>
            <a:chExt cx="9149883" cy="121557"/>
          </a:xfrm>
        </xdr:grpSpPr>
        <xdr:sp macro="" textlink="">
          <xdr:nvSpPr>
            <xdr:cNvPr id="198" name="Freeform 10707">
              <a:extLst>
                <a:ext uri="{FF2B5EF4-FFF2-40B4-BE49-F238E27FC236}">
                  <a16:creationId xmlns:a16="http://schemas.microsoft.com/office/drawing/2014/main" id="{EB515FC6-D529-088A-9F5A-CFF110941894}"/>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9" name="Freeform 10707">
              <a:extLst>
                <a:ext uri="{FF2B5EF4-FFF2-40B4-BE49-F238E27FC236}">
                  <a16:creationId xmlns:a16="http://schemas.microsoft.com/office/drawing/2014/main" id="{A0E1610B-E0B2-A413-1C98-20F19E6B8ADC}"/>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0" name="Freeform 10707">
              <a:extLst>
                <a:ext uri="{FF2B5EF4-FFF2-40B4-BE49-F238E27FC236}">
                  <a16:creationId xmlns:a16="http://schemas.microsoft.com/office/drawing/2014/main" id="{210D3F19-3C99-01DE-8F45-88E89EC0BC24}"/>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1" name="Freeform 10707">
              <a:extLst>
                <a:ext uri="{FF2B5EF4-FFF2-40B4-BE49-F238E27FC236}">
                  <a16:creationId xmlns:a16="http://schemas.microsoft.com/office/drawing/2014/main" id="{5F338A13-9FC6-1C84-9D07-904A4D01ED50}"/>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2" name="Freeform 10707">
              <a:extLst>
                <a:ext uri="{FF2B5EF4-FFF2-40B4-BE49-F238E27FC236}">
                  <a16:creationId xmlns:a16="http://schemas.microsoft.com/office/drawing/2014/main" id="{0BE486A7-EBC4-0D80-38E0-1FBC821C8CC6}"/>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3" name="Freeform 10707">
              <a:extLst>
                <a:ext uri="{FF2B5EF4-FFF2-40B4-BE49-F238E27FC236}">
                  <a16:creationId xmlns:a16="http://schemas.microsoft.com/office/drawing/2014/main" id="{DD01FC89-7099-4D41-21FC-4B287A0FE08D}"/>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4" name="Freeform 10707">
              <a:extLst>
                <a:ext uri="{FF2B5EF4-FFF2-40B4-BE49-F238E27FC236}">
                  <a16:creationId xmlns:a16="http://schemas.microsoft.com/office/drawing/2014/main" id="{37AA03CA-A598-A4D5-DBC1-BABB18F642CC}"/>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5" name="Freeform 10707">
              <a:extLst>
                <a:ext uri="{FF2B5EF4-FFF2-40B4-BE49-F238E27FC236}">
                  <a16:creationId xmlns:a16="http://schemas.microsoft.com/office/drawing/2014/main" id="{9901FF00-D511-E2BC-F1DF-BFF3FE4B189D}"/>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6" name="Freeform 10707">
              <a:extLst>
                <a:ext uri="{FF2B5EF4-FFF2-40B4-BE49-F238E27FC236}">
                  <a16:creationId xmlns:a16="http://schemas.microsoft.com/office/drawing/2014/main" id="{D3331000-98D4-42FA-9DAB-D169C5A13331}"/>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97" name="Freeform 10707">
            <a:extLst>
              <a:ext uri="{FF2B5EF4-FFF2-40B4-BE49-F238E27FC236}">
                <a16:creationId xmlns:a16="http://schemas.microsoft.com/office/drawing/2014/main" id="{390A41AA-CA7E-36A1-FF0C-0A0B220028A3}"/>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222250</xdr:colOff>
      <xdr:row>39</xdr:row>
      <xdr:rowOff>177800</xdr:rowOff>
    </xdr:from>
    <xdr:to>
      <xdr:col>4</xdr:col>
      <xdr:colOff>36511</xdr:colOff>
      <xdr:row>41</xdr:row>
      <xdr:rowOff>215899</xdr:rowOff>
    </xdr:to>
    <xdr:sp macro="" textlink="">
      <xdr:nvSpPr>
        <xdr:cNvPr id="207" name="Isosceles Triangle 206">
          <a:extLst>
            <a:ext uri="{FF2B5EF4-FFF2-40B4-BE49-F238E27FC236}">
              <a16:creationId xmlns:a16="http://schemas.microsoft.com/office/drawing/2014/main" id="{3BFD922F-2EC3-43CA-8B25-9DB9825E849C}"/>
            </a:ext>
          </a:extLst>
        </xdr:cNvPr>
        <xdr:cNvSpPr/>
      </xdr:nvSpPr>
      <xdr:spPr>
        <a:xfrm>
          <a:off x="4737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39</xdr:row>
      <xdr:rowOff>177800</xdr:rowOff>
    </xdr:from>
    <xdr:to>
      <xdr:col>8</xdr:col>
      <xdr:colOff>36511</xdr:colOff>
      <xdr:row>41</xdr:row>
      <xdr:rowOff>215899</xdr:rowOff>
    </xdr:to>
    <xdr:sp macro="" textlink="">
      <xdr:nvSpPr>
        <xdr:cNvPr id="208" name="Isosceles Triangle 207">
          <a:extLst>
            <a:ext uri="{FF2B5EF4-FFF2-40B4-BE49-F238E27FC236}">
              <a16:creationId xmlns:a16="http://schemas.microsoft.com/office/drawing/2014/main" id="{B51607FD-AB10-4209-8264-E324BCE90F28}"/>
            </a:ext>
          </a:extLst>
        </xdr:cNvPr>
        <xdr:cNvSpPr/>
      </xdr:nvSpPr>
      <xdr:spPr>
        <a:xfrm>
          <a:off x="147955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39</xdr:row>
      <xdr:rowOff>177800</xdr:rowOff>
    </xdr:from>
    <xdr:to>
      <xdr:col>24</xdr:col>
      <xdr:colOff>36511</xdr:colOff>
      <xdr:row>41</xdr:row>
      <xdr:rowOff>215899</xdr:rowOff>
    </xdr:to>
    <xdr:sp macro="" textlink="">
      <xdr:nvSpPr>
        <xdr:cNvPr id="209" name="Isosceles Triangle 208">
          <a:extLst>
            <a:ext uri="{FF2B5EF4-FFF2-40B4-BE49-F238E27FC236}">
              <a16:creationId xmlns:a16="http://schemas.microsoft.com/office/drawing/2014/main" id="{B4DAF4E3-CECB-4F33-AEDB-BC212EF999FC}"/>
            </a:ext>
          </a:extLst>
        </xdr:cNvPr>
        <xdr:cNvSpPr/>
      </xdr:nvSpPr>
      <xdr:spPr>
        <a:xfrm>
          <a:off x="55029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39</xdr:row>
      <xdr:rowOff>177800</xdr:rowOff>
    </xdr:from>
    <xdr:to>
      <xdr:col>36</xdr:col>
      <xdr:colOff>36511</xdr:colOff>
      <xdr:row>41</xdr:row>
      <xdr:rowOff>215899</xdr:rowOff>
    </xdr:to>
    <xdr:sp macro="" textlink="">
      <xdr:nvSpPr>
        <xdr:cNvPr id="210" name="Isosceles Triangle 209">
          <a:extLst>
            <a:ext uri="{FF2B5EF4-FFF2-40B4-BE49-F238E27FC236}">
              <a16:creationId xmlns:a16="http://schemas.microsoft.com/office/drawing/2014/main" id="{871FE5CF-B60E-44E5-8D88-EE525A9A959D}"/>
            </a:ext>
          </a:extLst>
        </xdr:cNvPr>
        <xdr:cNvSpPr/>
      </xdr:nvSpPr>
      <xdr:spPr>
        <a:xfrm>
          <a:off x="852043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47</xdr:row>
      <xdr:rowOff>177800</xdr:rowOff>
    </xdr:from>
    <xdr:to>
      <xdr:col>4</xdr:col>
      <xdr:colOff>36511</xdr:colOff>
      <xdr:row>49</xdr:row>
      <xdr:rowOff>215899</xdr:rowOff>
    </xdr:to>
    <xdr:sp macro="" textlink="">
      <xdr:nvSpPr>
        <xdr:cNvPr id="211" name="Isosceles Triangle 210">
          <a:extLst>
            <a:ext uri="{FF2B5EF4-FFF2-40B4-BE49-F238E27FC236}">
              <a16:creationId xmlns:a16="http://schemas.microsoft.com/office/drawing/2014/main" id="{B81672A4-8985-4028-9CE6-ED84A7AB3E2B}"/>
            </a:ext>
          </a:extLst>
        </xdr:cNvPr>
        <xdr:cNvSpPr/>
      </xdr:nvSpPr>
      <xdr:spPr>
        <a:xfrm>
          <a:off x="47371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47</xdr:row>
      <xdr:rowOff>177800</xdr:rowOff>
    </xdr:from>
    <xdr:to>
      <xdr:col>12</xdr:col>
      <xdr:colOff>36511</xdr:colOff>
      <xdr:row>49</xdr:row>
      <xdr:rowOff>215899</xdr:rowOff>
    </xdr:to>
    <xdr:sp macro="" textlink="">
      <xdr:nvSpPr>
        <xdr:cNvPr id="212" name="Isosceles Triangle 211">
          <a:extLst>
            <a:ext uri="{FF2B5EF4-FFF2-40B4-BE49-F238E27FC236}">
              <a16:creationId xmlns:a16="http://schemas.microsoft.com/office/drawing/2014/main" id="{7EDF81B2-AD84-4BA8-80A3-C2C190F0E574}"/>
            </a:ext>
          </a:extLst>
        </xdr:cNvPr>
        <xdr:cNvSpPr/>
      </xdr:nvSpPr>
      <xdr:spPr>
        <a:xfrm>
          <a:off x="248539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47</xdr:row>
      <xdr:rowOff>177800</xdr:rowOff>
    </xdr:from>
    <xdr:to>
      <xdr:col>28</xdr:col>
      <xdr:colOff>36511</xdr:colOff>
      <xdr:row>49</xdr:row>
      <xdr:rowOff>215899</xdr:rowOff>
    </xdr:to>
    <xdr:sp macro="" textlink="">
      <xdr:nvSpPr>
        <xdr:cNvPr id="213" name="Isosceles Triangle 212">
          <a:extLst>
            <a:ext uri="{FF2B5EF4-FFF2-40B4-BE49-F238E27FC236}">
              <a16:creationId xmlns:a16="http://schemas.microsoft.com/office/drawing/2014/main" id="{8C55796F-6D52-4D92-9FCA-E844BB707DA0}"/>
            </a:ext>
          </a:extLst>
        </xdr:cNvPr>
        <xdr:cNvSpPr/>
      </xdr:nvSpPr>
      <xdr:spPr>
        <a:xfrm>
          <a:off x="650875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55</xdr:row>
      <xdr:rowOff>177800</xdr:rowOff>
    </xdr:from>
    <xdr:to>
      <xdr:col>4</xdr:col>
      <xdr:colOff>36511</xdr:colOff>
      <xdr:row>57</xdr:row>
      <xdr:rowOff>215899</xdr:rowOff>
    </xdr:to>
    <xdr:sp macro="" textlink="">
      <xdr:nvSpPr>
        <xdr:cNvPr id="214" name="Isosceles Triangle 213">
          <a:extLst>
            <a:ext uri="{FF2B5EF4-FFF2-40B4-BE49-F238E27FC236}">
              <a16:creationId xmlns:a16="http://schemas.microsoft.com/office/drawing/2014/main" id="{71F86289-59EA-459A-A11F-AA0534C8E143}"/>
            </a:ext>
          </a:extLst>
        </xdr:cNvPr>
        <xdr:cNvSpPr/>
      </xdr:nvSpPr>
      <xdr:spPr>
        <a:xfrm>
          <a:off x="47371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55</xdr:row>
      <xdr:rowOff>177800</xdr:rowOff>
    </xdr:from>
    <xdr:to>
      <xdr:col>16</xdr:col>
      <xdr:colOff>36511</xdr:colOff>
      <xdr:row>57</xdr:row>
      <xdr:rowOff>215899</xdr:rowOff>
    </xdr:to>
    <xdr:sp macro="" textlink="">
      <xdr:nvSpPr>
        <xdr:cNvPr id="215" name="Isosceles Triangle 214">
          <a:extLst>
            <a:ext uri="{FF2B5EF4-FFF2-40B4-BE49-F238E27FC236}">
              <a16:creationId xmlns:a16="http://schemas.microsoft.com/office/drawing/2014/main" id="{6222B75D-8431-4AFF-A844-DE606CD63D82}"/>
            </a:ext>
          </a:extLst>
        </xdr:cNvPr>
        <xdr:cNvSpPr/>
      </xdr:nvSpPr>
      <xdr:spPr>
        <a:xfrm>
          <a:off x="349123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55</xdr:row>
      <xdr:rowOff>177800</xdr:rowOff>
    </xdr:from>
    <xdr:to>
      <xdr:col>20</xdr:col>
      <xdr:colOff>36511</xdr:colOff>
      <xdr:row>57</xdr:row>
      <xdr:rowOff>215899</xdr:rowOff>
    </xdr:to>
    <xdr:sp macro="" textlink="">
      <xdr:nvSpPr>
        <xdr:cNvPr id="216" name="Isosceles Triangle 215">
          <a:extLst>
            <a:ext uri="{FF2B5EF4-FFF2-40B4-BE49-F238E27FC236}">
              <a16:creationId xmlns:a16="http://schemas.microsoft.com/office/drawing/2014/main" id="{082C7E66-761C-406C-97B1-B4A10E721DF4}"/>
            </a:ext>
          </a:extLst>
        </xdr:cNvPr>
        <xdr:cNvSpPr/>
      </xdr:nvSpPr>
      <xdr:spPr>
        <a:xfrm>
          <a:off x="44970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55</xdr:row>
      <xdr:rowOff>177800</xdr:rowOff>
    </xdr:from>
    <xdr:to>
      <xdr:col>40</xdr:col>
      <xdr:colOff>36511</xdr:colOff>
      <xdr:row>57</xdr:row>
      <xdr:rowOff>215899</xdr:rowOff>
    </xdr:to>
    <xdr:sp macro="" textlink="">
      <xdr:nvSpPr>
        <xdr:cNvPr id="217" name="Isosceles Triangle 216">
          <a:extLst>
            <a:ext uri="{FF2B5EF4-FFF2-40B4-BE49-F238E27FC236}">
              <a16:creationId xmlns:a16="http://schemas.microsoft.com/office/drawing/2014/main" id="{F27786F4-BAE3-4483-8C9D-F832B9EF0B7F}"/>
            </a:ext>
          </a:extLst>
        </xdr:cNvPr>
        <xdr:cNvSpPr/>
      </xdr:nvSpPr>
      <xdr:spPr>
        <a:xfrm>
          <a:off x="95262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63</xdr:row>
      <xdr:rowOff>177800</xdr:rowOff>
    </xdr:from>
    <xdr:to>
      <xdr:col>4</xdr:col>
      <xdr:colOff>36511</xdr:colOff>
      <xdr:row>65</xdr:row>
      <xdr:rowOff>215899</xdr:rowOff>
    </xdr:to>
    <xdr:sp macro="" textlink="">
      <xdr:nvSpPr>
        <xdr:cNvPr id="218" name="Isosceles Triangle 217">
          <a:extLst>
            <a:ext uri="{FF2B5EF4-FFF2-40B4-BE49-F238E27FC236}">
              <a16:creationId xmlns:a16="http://schemas.microsoft.com/office/drawing/2014/main" id="{CE00ED17-8C1A-4B98-9F1F-02E35357841C}"/>
            </a:ext>
          </a:extLst>
        </xdr:cNvPr>
        <xdr:cNvSpPr/>
      </xdr:nvSpPr>
      <xdr:spPr>
        <a:xfrm>
          <a:off x="47371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63</xdr:row>
      <xdr:rowOff>177800</xdr:rowOff>
    </xdr:from>
    <xdr:to>
      <xdr:col>8</xdr:col>
      <xdr:colOff>36511</xdr:colOff>
      <xdr:row>65</xdr:row>
      <xdr:rowOff>215899</xdr:rowOff>
    </xdr:to>
    <xdr:sp macro="" textlink="">
      <xdr:nvSpPr>
        <xdr:cNvPr id="219" name="Isosceles Triangle 218">
          <a:extLst>
            <a:ext uri="{FF2B5EF4-FFF2-40B4-BE49-F238E27FC236}">
              <a16:creationId xmlns:a16="http://schemas.microsoft.com/office/drawing/2014/main" id="{DF1D46FD-9E2E-437E-9E7E-EC56E807935E}"/>
            </a:ext>
          </a:extLst>
        </xdr:cNvPr>
        <xdr:cNvSpPr/>
      </xdr:nvSpPr>
      <xdr:spPr>
        <a:xfrm>
          <a:off x="147955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63</xdr:row>
      <xdr:rowOff>177800</xdr:rowOff>
    </xdr:from>
    <xdr:to>
      <xdr:col>32</xdr:col>
      <xdr:colOff>36511</xdr:colOff>
      <xdr:row>65</xdr:row>
      <xdr:rowOff>215899</xdr:rowOff>
    </xdr:to>
    <xdr:sp macro="" textlink="">
      <xdr:nvSpPr>
        <xdr:cNvPr id="220" name="Isosceles Triangle 219">
          <a:extLst>
            <a:ext uri="{FF2B5EF4-FFF2-40B4-BE49-F238E27FC236}">
              <a16:creationId xmlns:a16="http://schemas.microsoft.com/office/drawing/2014/main" id="{4396804F-672B-4A99-9F00-5BCB4D0B857C}"/>
            </a:ext>
          </a:extLst>
        </xdr:cNvPr>
        <xdr:cNvSpPr/>
      </xdr:nvSpPr>
      <xdr:spPr>
        <a:xfrm>
          <a:off x="751459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63</xdr:row>
      <xdr:rowOff>177800</xdr:rowOff>
    </xdr:from>
    <xdr:to>
      <xdr:col>36</xdr:col>
      <xdr:colOff>36511</xdr:colOff>
      <xdr:row>65</xdr:row>
      <xdr:rowOff>215899</xdr:rowOff>
    </xdr:to>
    <xdr:sp macro="" textlink="">
      <xdr:nvSpPr>
        <xdr:cNvPr id="221" name="Isosceles Triangle 220">
          <a:extLst>
            <a:ext uri="{FF2B5EF4-FFF2-40B4-BE49-F238E27FC236}">
              <a16:creationId xmlns:a16="http://schemas.microsoft.com/office/drawing/2014/main" id="{E3A6C7C8-3AF7-4AF6-8E9F-51D63F97080A}"/>
            </a:ext>
          </a:extLst>
        </xdr:cNvPr>
        <xdr:cNvSpPr/>
      </xdr:nvSpPr>
      <xdr:spPr>
        <a:xfrm>
          <a:off x="852043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71</xdr:row>
      <xdr:rowOff>177800</xdr:rowOff>
    </xdr:from>
    <xdr:to>
      <xdr:col>12</xdr:col>
      <xdr:colOff>36511</xdr:colOff>
      <xdr:row>73</xdr:row>
      <xdr:rowOff>215899</xdr:rowOff>
    </xdr:to>
    <xdr:sp macro="" textlink="">
      <xdr:nvSpPr>
        <xdr:cNvPr id="222" name="Isosceles Triangle 221">
          <a:extLst>
            <a:ext uri="{FF2B5EF4-FFF2-40B4-BE49-F238E27FC236}">
              <a16:creationId xmlns:a16="http://schemas.microsoft.com/office/drawing/2014/main" id="{F9941DA7-FB41-421D-81BC-5C9C85468052}"/>
            </a:ext>
          </a:extLst>
        </xdr:cNvPr>
        <xdr:cNvSpPr/>
      </xdr:nvSpPr>
      <xdr:spPr>
        <a:xfrm>
          <a:off x="2485390" y="154787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79</xdr:row>
      <xdr:rowOff>177800</xdr:rowOff>
    </xdr:from>
    <xdr:to>
      <xdr:col>12</xdr:col>
      <xdr:colOff>36511</xdr:colOff>
      <xdr:row>81</xdr:row>
      <xdr:rowOff>215899</xdr:rowOff>
    </xdr:to>
    <xdr:sp macro="" textlink="">
      <xdr:nvSpPr>
        <xdr:cNvPr id="223" name="Isosceles Triangle 222">
          <a:extLst>
            <a:ext uri="{FF2B5EF4-FFF2-40B4-BE49-F238E27FC236}">
              <a16:creationId xmlns:a16="http://schemas.microsoft.com/office/drawing/2014/main" id="{07AA409D-427F-4EBF-9DE5-55E7588F0223}"/>
            </a:ext>
          </a:extLst>
        </xdr:cNvPr>
        <xdr:cNvSpPr/>
      </xdr:nvSpPr>
      <xdr:spPr>
        <a:xfrm>
          <a:off x="248539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79</xdr:row>
      <xdr:rowOff>177800</xdr:rowOff>
    </xdr:from>
    <xdr:to>
      <xdr:col>40</xdr:col>
      <xdr:colOff>36511</xdr:colOff>
      <xdr:row>81</xdr:row>
      <xdr:rowOff>215899</xdr:rowOff>
    </xdr:to>
    <xdr:sp macro="" textlink="">
      <xdr:nvSpPr>
        <xdr:cNvPr id="224" name="Isosceles Triangle 223">
          <a:extLst>
            <a:ext uri="{FF2B5EF4-FFF2-40B4-BE49-F238E27FC236}">
              <a16:creationId xmlns:a16="http://schemas.microsoft.com/office/drawing/2014/main" id="{1AFE49C0-D20D-45FA-95FD-C28366B57D70}"/>
            </a:ext>
          </a:extLst>
        </xdr:cNvPr>
        <xdr:cNvSpPr/>
      </xdr:nvSpPr>
      <xdr:spPr>
        <a:xfrm>
          <a:off x="952627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87</xdr:row>
      <xdr:rowOff>177800</xdr:rowOff>
    </xdr:from>
    <xdr:to>
      <xdr:col>4</xdr:col>
      <xdr:colOff>36511</xdr:colOff>
      <xdr:row>89</xdr:row>
      <xdr:rowOff>215899</xdr:rowOff>
    </xdr:to>
    <xdr:sp macro="" textlink="">
      <xdr:nvSpPr>
        <xdr:cNvPr id="225" name="Isosceles Triangle 224">
          <a:extLst>
            <a:ext uri="{FF2B5EF4-FFF2-40B4-BE49-F238E27FC236}">
              <a16:creationId xmlns:a16="http://schemas.microsoft.com/office/drawing/2014/main" id="{2603F899-0A0A-47DD-97B7-8CFA9AD97746}"/>
            </a:ext>
          </a:extLst>
        </xdr:cNvPr>
        <xdr:cNvSpPr/>
      </xdr:nvSpPr>
      <xdr:spPr>
        <a:xfrm>
          <a:off x="47371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87</xdr:row>
      <xdr:rowOff>177800</xdr:rowOff>
    </xdr:from>
    <xdr:to>
      <xdr:col>28</xdr:col>
      <xdr:colOff>36511</xdr:colOff>
      <xdr:row>89</xdr:row>
      <xdr:rowOff>215899</xdr:rowOff>
    </xdr:to>
    <xdr:sp macro="" textlink="">
      <xdr:nvSpPr>
        <xdr:cNvPr id="226" name="Isosceles Triangle 225">
          <a:extLst>
            <a:ext uri="{FF2B5EF4-FFF2-40B4-BE49-F238E27FC236}">
              <a16:creationId xmlns:a16="http://schemas.microsoft.com/office/drawing/2014/main" id="{B2DA485F-6895-40BC-9C5B-EEAC979BEDA7}"/>
            </a:ext>
          </a:extLst>
        </xdr:cNvPr>
        <xdr:cNvSpPr/>
      </xdr:nvSpPr>
      <xdr:spPr>
        <a:xfrm>
          <a:off x="650875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87</xdr:row>
      <xdr:rowOff>177800</xdr:rowOff>
    </xdr:from>
    <xdr:to>
      <xdr:col>32</xdr:col>
      <xdr:colOff>36511</xdr:colOff>
      <xdr:row>89</xdr:row>
      <xdr:rowOff>215899</xdr:rowOff>
    </xdr:to>
    <xdr:sp macro="" textlink="">
      <xdr:nvSpPr>
        <xdr:cNvPr id="227" name="Isosceles Triangle 226">
          <a:extLst>
            <a:ext uri="{FF2B5EF4-FFF2-40B4-BE49-F238E27FC236}">
              <a16:creationId xmlns:a16="http://schemas.microsoft.com/office/drawing/2014/main" id="{47B6B73B-D0AA-4214-ACA2-C46BAEEC1A42}"/>
            </a:ext>
          </a:extLst>
        </xdr:cNvPr>
        <xdr:cNvSpPr/>
      </xdr:nvSpPr>
      <xdr:spPr>
        <a:xfrm>
          <a:off x="751459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95</xdr:row>
      <xdr:rowOff>177800</xdr:rowOff>
    </xdr:from>
    <xdr:to>
      <xdr:col>24</xdr:col>
      <xdr:colOff>36511</xdr:colOff>
      <xdr:row>97</xdr:row>
      <xdr:rowOff>215899</xdr:rowOff>
    </xdr:to>
    <xdr:sp macro="" textlink="">
      <xdr:nvSpPr>
        <xdr:cNvPr id="228" name="Isosceles Triangle 227">
          <a:extLst>
            <a:ext uri="{FF2B5EF4-FFF2-40B4-BE49-F238E27FC236}">
              <a16:creationId xmlns:a16="http://schemas.microsoft.com/office/drawing/2014/main" id="{63CC31E5-1F1A-4515-AA8A-60D6DEFBDA2A}"/>
            </a:ext>
          </a:extLst>
        </xdr:cNvPr>
        <xdr:cNvSpPr/>
      </xdr:nvSpPr>
      <xdr:spPr>
        <a:xfrm>
          <a:off x="550291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95</xdr:row>
      <xdr:rowOff>177800</xdr:rowOff>
    </xdr:from>
    <xdr:to>
      <xdr:col>32</xdr:col>
      <xdr:colOff>36511</xdr:colOff>
      <xdr:row>97</xdr:row>
      <xdr:rowOff>215899</xdr:rowOff>
    </xdr:to>
    <xdr:sp macro="" textlink="">
      <xdr:nvSpPr>
        <xdr:cNvPr id="229" name="Isosceles Triangle 228">
          <a:extLst>
            <a:ext uri="{FF2B5EF4-FFF2-40B4-BE49-F238E27FC236}">
              <a16:creationId xmlns:a16="http://schemas.microsoft.com/office/drawing/2014/main" id="{1AFF57D6-FB9A-4AA5-A32D-C3CA999CA535}"/>
            </a:ext>
          </a:extLst>
        </xdr:cNvPr>
        <xdr:cNvSpPr/>
      </xdr:nvSpPr>
      <xdr:spPr>
        <a:xfrm>
          <a:off x="751459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95</xdr:row>
      <xdr:rowOff>177800</xdr:rowOff>
    </xdr:from>
    <xdr:to>
      <xdr:col>36</xdr:col>
      <xdr:colOff>36511</xdr:colOff>
      <xdr:row>97</xdr:row>
      <xdr:rowOff>215899</xdr:rowOff>
    </xdr:to>
    <xdr:sp macro="" textlink="">
      <xdr:nvSpPr>
        <xdr:cNvPr id="230" name="Isosceles Triangle 229">
          <a:extLst>
            <a:ext uri="{FF2B5EF4-FFF2-40B4-BE49-F238E27FC236}">
              <a16:creationId xmlns:a16="http://schemas.microsoft.com/office/drawing/2014/main" id="{0028CF34-7163-4507-BE96-71514FE049AE}"/>
            </a:ext>
          </a:extLst>
        </xdr:cNvPr>
        <xdr:cNvSpPr/>
      </xdr:nvSpPr>
      <xdr:spPr>
        <a:xfrm>
          <a:off x="852043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103</xdr:row>
      <xdr:rowOff>177800</xdr:rowOff>
    </xdr:from>
    <xdr:to>
      <xdr:col>4</xdr:col>
      <xdr:colOff>36511</xdr:colOff>
      <xdr:row>105</xdr:row>
      <xdr:rowOff>215899</xdr:rowOff>
    </xdr:to>
    <xdr:sp macro="" textlink="">
      <xdr:nvSpPr>
        <xdr:cNvPr id="231" name="Isosceles Triangle 230">
          <a:extLst>
            <a:ext uri="{FF2B5EF4-FFF2-40B4-BE49-F238E27FC236}">
              <a16:creationId xmlns:a16="http://schemas.microsoft.com/office/drawing/2014/main" id="{E05DE9FD-2380-4960-ACAD-31C1A1778FC0}"/>
            </a:ext>
          </a:extLst>
        </xdr:cNvPr>
        <xdr:cNvSpPr/>
      </xdr:nvSpPr>
      <xdr:spPr>
        <a:xfrm>
          <a:off x="47371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103</xdr:row>
      <xdr:rowOff>177800</xdr:rowOff>
    </xdr:from>
    <xdr:to>
      <xdr:col>12</xdr:col>
      <xdr:colOff>36511</xdr:colOff>
      <xdr:row>105</xdr:row>
      <xdr:rowOff>215899</xdr:rowOff>
    </xdr:to>
    <xdr:sp macro="" textlink="">
      <xdr:nvSpPr>
        <xdr:cNvPr id="232" name="Isosceles Triangle 231">
          <a:extLst>
            <a:ext uri="{FF2B5EF4-FFF2-40B4-BE49-F238E27FC236}">
              <a16:creationId xmlns:a16="http://schemas.microsoft.com/office/drawing/2014/main" id="{255A9172-6B5D-41D4-8E92-01621C14A693}"/>
            </a:ext>
          </a:extLst>
        </xdr:cNvPr>
        <xdr:cNvSpPr/>
      </xdr:nvSpPr>
      <xdr:spPr>
        <a:xfrm>
          <a:off x="248539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111</xdr:row>
      <xdr:rowOff>177800</xdr:rowOff>
    </xdr:from>
    <xdr:to>
      <xdr:col>12</xdr:col>
      <xdr:colOff>36511</xdr:colOff>
      <xdr:row>113</xdr:row>
      <xdr:rowOff>215899</xdr:rowOff>
    </xdr:to>
    <xdr:sp macro="" textlink="">
      <xdr:nvSpPr>
        <xdr:cNvPr id="233" name="Isosceles Triangle 232">
          <a:extLst>
            <a:ext uri="{FF2B5EF4-FFF2-40B4-BE49-F238E27FC236}">
              <a16:creationId xmlns:a16="http://schemas.microsoft.com/office/drawing/2014/main" id="{1534DE3F-639E-4684-B9B1-459E7E172DE3}"/>
            </a:ext>
          </a:extLst>
        </xdr:cNvPr>
        <xdr:cNvSpPr/>
      </xdr:nvSpPr>
      <xdr:spPr>
        <a:xfrm>
          <a:off x="2485390" y="240131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119</xdr:row>
      <xdr:rowOff>177800</xdr:rowOff>
    </xdr:from>
    <xdr:to>
      <xdr:col>20</xdr:col>
      <xdr:colOff>36511</xdr:colOff>
      <xdr:row>121</xdr:row>
      <xdr:rowOff>215899</xdr:rowOff>
    </xdr:to>
    <xdr:sp macro="" textlink="">
      <xdr:nvSpPr>
        <xdr:cNvPr id="234" name="Isosceles Triangle 233">
          <a:extLst>
            <a:ext uri="{FF2B5EF4-FFF2-40B4-BE49-F238E27FC236}">
              <a16:creationId xmlns:a16="http://schemas.microsoft.com/office/drawing/2014/main" id="{7E0E5F22-7F78-4262-9F45-2BB571BAF046}"/>
            </a:ext>
          </a:extLst>
        </xdr:cNvPr>
        <xdr:cNvSpPr/>
      </xdr:nvSpPr>
      <xdr:spPr>
        <a:xfrm>
          <a:off x="449707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119</xdr:row>
      <xdr:rowOff>177800</xdr:rowOff>
    </xdr:from>
    <xdr:to>
      <xdr:col>36</xdr:col>
      <xdr:colOff>36511</xdr:colOff>
      <xdr:row>121</xdr:row>
      <xdr:rowOff>215899</xdr:rowOff>
    </xdr:to>
    <xdr:sp macro="" textlink="">
      <xdr:nvSpPr>
        <xdr:cNvPr id="235" name="Isosceles Triangle 234">
          <a:extLst>
            <a:ext uri="{FF2B5EF4-FFF2-40B4-BE49-F238E27FC236}">
              <a16:creationId xmlns:a16="http://schemas.microsoft.com/office/drawing/2014/main" id="{E60261BD-D18B-4E09-9DEB-1B45A8D790AC}"/>
            </a:ext>
          </a:extLst>
        </xdr:cNvPr>
        <xdr:cNvSpPr/>
      </xdr:nvSpPr>
      <xdr:spPr>
        <a:xfrm>
          <a:off x="852043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127</xdr:row>
      <xdr:rowOff>177800</xdr:rowOff>
    </xdr:from>
    <xdr:to>
      <xdr:col>20</xdr:col>
      <xdr:colOff>36511</xdr:colOff>
      <xdr:row>129</xdr:row>
      <xdr:rowOff>215899</xdr:rowOff>
    </xdr:to>
    <xdr:sp macro="" textlink="">
      <xdr:nvSpPr>
        <xdr:cNvPr id="236" name="Isosceles Triangle 235">
          <a:extLst>
            <a:ext uri="{FF2B5EF4-FFF2-40B4-BE49-F238E27FC236}">
              <a16:creationId xmlns:a16="http://schemas.microsoft.com/office/drawing/2014/main" id="{A4B36BB6-504B-43FF-B200-56D3B2CF8374}"/>
            </a:ext>
          </a:extLst>
        </xdr:cNvPr>
        <xdr:cNvSpPr/>
      </xdr:nvSpPr>
      <xdr:spPr>
        <a:xfrm>
          <a:off x="44970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127</xdr:row>
      <xdr:rowOff>177800</xdr:rowOff>
    </xdr:from>
    <xdr:to>
      <xdr:col>24</xdr:col>
      <xdr:colOff>36511</xdr:colOff>
      <xdr:row>129</xdr:row>
      <xdr:rowOff>215899</xdr:rowOff>
    </xdr:to>
    <xdr:sp macro="" textlink="">
      <xdr:nvSpPr>
        <xdr:cNvPr id="237" name="Isosceles Triangle 236">
          <a:extLst>
            <a:ext uri="{FF2B5EF4-FFF2-40B4-BE49-F238E27FC236}">
              <a16:creationId xmlns:a16="http://schemas.microsoft.com/office/drawing/2014/main" id="{CA1941F3-E3C6-4A3E-B1BF-34F9C564CCE2}"/>
            </a:ext>
          </a:extLst>
        </xdr:cNvPr>
        <xdr:cNvSpPr/>
      </xdr:nvSpPr>
      <xdr:spPr>
        <a:xfrm>
          <a:off x="550291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127</xdr:row>
      <xdr:rowOff>177800</xdr:rowOff>
    </xdr:from>
    <xdr:to>
      <xdr:col>32</xdr:col>
      <xdr:colOff>36511</xdr:colOff>
      <xdr:row>129</xdr:row>
      <xdr:rowOff>215899</xdr:rowOff>
    </xdr:to>
    <xdr:sp macro="" textlink="">
      <xdr:nvSpPr>
        <xdr:cNvPr id="238" name="Isosceles Triangle 237">
          <a:extLst>
            <a:ext uri="{FF2B5EF4-FFF2-40B4-BE49-F238E27FC236}">
              <a16:creationId xmlns:a16="http://schemas.microsoft.com/office/drawing/2014/main" id="{D0D5F50D-C536-46F2-86D7-99A64E965527}"/>
            </a:ext>
          </a:extLst>
        </xdr:cNvPr>
        <xdr:cNvSpPr/>
      </xdr:nvSpPr>
      <xdr:spPr>
        <a:xfrm>
          <a:off x="751459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127</xdr:row>
      <xdr:rowOff>177800</xdr:rowOff>
    </xdr:from>
    <xdr:to>
      <xdr:col>36</xdr:col>
      <xdr:colOff>36511</xdr:colOff>
      <xdr:row>129</xdr:row>
      <xdr:rowOff>215899</xdr:rowOff>
    </xdr:to>
    <xdr:sp macro="" textlink="">
      <xdr:nvSpPr>
        <xdr:cNvPr id="239" name="Isosceles Triangle 238">
          <a:extLst>
            <a:ext uri="{FF2B5EF4-FFF2-40B4-BE49-F238E27FC236}">
              <a16:creationId xmlns:a16="http://schemas.microsoft.com/office/drawing/2014/main" id="{96488AE5-1B6B-4D0E-BEF6-3C6D4426962F}"/>
            </a:ext>
          </a:extLst>
        </xdr:cNvPr>
        <xdr:cNvSpPr/>
      </xdr:nvSpPr>
      <xdr:spPr>
        <a:xfrm>
          <a:off x="852043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127</xdr:row>
      <xdr:rowOff>177800</xdr:rowOff>
    </xdr:from>
    <xdr:to>
      <xdr:col>40</xdr:col>
      <xdr:colOff>36511</xdr:colOff>
      <xdr:row>129</xdr:row>
      <xdr:rowOff>215899</xdr:rowOff>
    </xdr:to>
    <xdr:sp macro="" textlink="">
      <xdr:nvSpPr>
        <xdr:cNvPr id="240" name="Isosceles Triangle 239">
          <a:extLst>
            <a:ext uri="{FF2B5EF4-FFF2-40B4-BE49-F238E27FC236}">
              <a16:creationId xmlns:a16="http://schemas.microsoft.com/office/drawing/2014/main" id="{F3E92E79-3C20-4D44-898A-BEC2D3330690}"/>
            </a:ext>
          </a:extLst>
        </xdr:cNvPr>
        <xdr:cNvSpPr/>
      </xdr:nvSpPr>
      <xdr:spPr>
        <a:xfrm>
          <a:off x="95262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135</xdr:row>
      <xdr:rowOff>177800</xdr:rowOff>
    </xdr:from>
    <xdr:to>
      <xdr:col>12</xdr:col>
      <xdr:colOff>36511</xdr:colOff>
      <xdr:row>137</xdr:row>
      <xdr:rowOff>215899</xdr:rowOff>
    </xdr:to>
    <xdr:sp macro="" textlink="">
      <xdr:nvSpPr>
        <xdr:cNvPr id="241" name="Isosceles Triangle 240">
          <a:extLst>
            <a:ext uri="{FF2B5EF4-FFF2-40B4-BE49-F238E27FC236}">
              <a16:creationId xmlns:a16="http://schemas.microsoft.com/office/drawing/2014/main" id="{A64C8D5E-AE0A-49D1-A1E9-F252758238E9}"/>
            </a:ext>
          </a:extLst>
        </xdr:cNvPr>
        <xdr:cNvSpPr/>
      </xdr:nvSpPr>
      <xdr:spPr>
        <a:xfrm>
          <a:off x="248539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135</xdr:row>
      <xdr:rowOff>177800</xdr:rowOff>
    </xdr:from>
    <xdr:to>
      <xdr:col>16</xdr:col>
      <xdr:colOff>36511</xdr:colOff>
      <xdr:row>137</xdr:row>
      <xdr:rowOff>215899</xdr:rowOff>
    </xdr:to>
    <xdr:sp macro="" textlink="">
      <xdr:nvSpPr>
        <xdr:cNvPr id="242" name="Isosceles Triangle 241">
          <a:extLst>
            <a:ext uri="{FF2B5EF4-FFF2-40B4-BE49-F238E27FC236}">
              <a16:creationId xmlns:a16="http://schemas.microsoft.com/office/drawing/2014/main" id="{C14190A4-A7F9-41DD-BA58-E34E0E34CFDE}"/>
            </a:ext>
          </a:extLst>
        </xdr:cNvPr>
        <xdr:cNvSpPr/>
      </xdr:nvSpPr>
      <xdr:spPr>
        <a:xfrm>
          <a:off x="349123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135</xdr:row>
      <xdr:rowOff>177800</xdr:rowOff>
    </xdr:from>
    <xdr:to>
      <xdr:col>20</xdr:col>
      <xdr:colOff>36511</xdr:colOff>
      <xdr:row>137</xdr:row>
      <xdr:rowOff>215899</xdr:rowOff>
    </xdr:to>
    <xdr:sp macro="" textlink="">
      <xdr:nvSpPr>
        <xdr:cNvPr id="243" name="Isosceles Triangle 242">
          <a:extLst>
            <a:ext uri="{FF2B5EF4-FFF2-40B4-BE49-F238E27FC236}">
              <a16:creationId xmlns:a16="http://schemas.microsoft.com/office/drawing/2014/main" id="{40EECCB9-37E4-42F9-9C99-D5B21418F50A}"/>
            </a:ext>
          </a:extLst>
        </xdr:cNvPr>
        <xdr:cNvSpPr/>
      </xdr:nvSpPr>
      <xdr:spPr>
        <a:xfrm>
          <a:off x="449707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143</xdr:row>
      <xdr:rowOff>177800</xdr:rowOff>
    </xdr:from>
    <xdr:to>
      <xdr:col>32</xdr:col>
      <xdr:colOff>36511</xdr:colOff>
      <xdr:row>145</xdr:row>
      <xdr:rowOff>215899</xdr:rowOff>
    </xdr:to>
    <xdr:sp macro="" textlink="">
      <xdr:nvSpPr>
        <xdr:cNvPr id="244" name="Isosceles Triangle 243">
          <a:extLst>
            <a:ext uri="{FF2B5EF4-FFF2-40B4-BE49-F238E27FC236}">
              <a16:creationId xmlns:a16="http://schemas.microsoft.com/office/drawing/2014/main" id="{1B40A8D5-F3A9-4F94-A530-8DA8436670B9}"/>
            </a:ext>
          </a:extLst>
        </xdr:cNvPr>
        <xdr:cNvSpPr/>
      </xdr:nvSpPr>
      <xdr:spPr>
        <a:xfrm>
          <a:off x="751459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143</xdr:row>
      <xdr:rowOff>177800</xdr:rowOff>
    </xdr:from>
    <xdr:to>
      <xdr:col>36</xdr:col>
      <xdr:colOff>36511</xdr:colOff>
      <xdr:row>145</xdr:row>
      <xdr:rowOff>215899</xdr:rowOff>
    </xdr:to>
    <xdr:sp macro="" textlink="">
      <xdr:nvSpPr>
        <xdr:cNvPr id="245" name="Isosceles Triangle 244">
          <a:extLst>
            <a:ext uri="{FF2B5EF4-FFF2-40B4-BE49-F238E27FC236}">
              <a16:creationId xmlns:a16="http://schemas.microsoft.com/office/drawing/2014/main" id="{B0820342-14E9-45E3-A1C4-8203F376629F}"/>
            </a:ext>
          </a:extLst>
        </xdr:cNvPr>
        <xdr:cNvSpPr/>
      </xdr:nvSpPr>
      <xdr:spPr>
        <a:xfrm>
          <a:off x="852043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151</xdr:row>
      <xdr:rowOff>177800</xdr:rowOff>
    </xdr:from>
    <xdr:to>
      <xdr:col>8</xdr:col>
      <xdr:colOff>36511</xdr:colOff>
      <xdr:row>153</xdr:row>
      <xdr:rowOff>215899</xdr:rowOff>
    </xdr:to>
    <xdr:sp macro="" textlink="">
      <xdr:nvSpPr>
        <xdr:cNvPr id="246" name="Isosceles Triangle 245">
          <a:extLst>
            <a:ext uri="{FF2B5EF4-FFF2-40B4-BE49-F238E27FC236}">
              <a16:creationId xmlns:a16="http://schemas.microsoft.com/office/drawing/2014/main" id="{B9C80256-BDCD-4D56-856C-26055D3AC949}"/>
            </a:ext>
          </a:extLst>
        </xdr:cNvPr>
        <xdr:cNvSpPr/>
      </xdr:nvSpPr>
      <xdr:spPr>
        <a:xfrm>
          <a:off x="147955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151</xdr:row>
      <xdr:rowOff>177800</xdr:rowOff>
    </xdr:from>
    <xdr:to>
      <xdr:col>12</xdr:col>
      <xdr:colOff>36511</xdr:colOff>
      <xdr:row>153</xdr:row>
      <xdr:rowOff>215899</xdr:rowOff>
    </xdr:to>
    <xdr:sp macro="" textlink="">
      <xdr:nvSpPr>
        <xdr:cNvPr id="247" name="Isosceles Triangle 246">
          <a:extLst>
            <a:ext uri="{FF2B5EF4-FFF2-40B4-BE49-F238E27FC236}">
              <a16:creationId xmlns:a16="http://schemas.microsoft.com/office/drawing/2014/main" id="{A56AF742-978D-4E6C-8212-9DBD43854765}"/>
            </a:ext>
          </a:extLst>
        </xdr:cNvPr>
        <xdr:cNvSpPr/>
      </xdr:nvSpPr>
      <xdr:spPr>
        <a:xfrm>
          <a:off x="248539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151</xdr:row>
      <xdr:rowOff>177800</xdr:rowOff>
    </xdr:from>
    <xdr:to>
      <xdr:col>16</xdr:col>
      <xdr:colOff>36511</xdr:colOff>
      <xdr:row>153</xdr:row>
      <xdr:rowOff>215899</xdr:rowOff>
    </xdr:to>
    <xdr:sp macro="" textlink="">
      <xdr:nvSpPr>
        <xdr:cNvPr id="248" name="Isosceles Triangle 247">
          <a:extLst>
            <a:ext uri="{FF2B5EF4-FFF2-40B4-BE49-F238E27FC236}">
              <a16:creationId xmlns:a16="http://schemas.microsoft.com/office/drawing/2014/main" id="{FAF017CA-782F-40A9-A881-54D8B8356954}"/>
            </a:ext>
          </a:extLst>
        </xdr:cNvPr>
        <xdr:cNvSpPr/>
      </xdr:nvSpPr>
      <xdr:spPr>
        <a:xfrm>
          <a:off x="349123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151</xdr:row>
      <xdr:rowOff>177800</xdr:rowOff>
    </xdr:from>
    <xdr:to>
      <xdr:col>20</xdr:col>
      <xdr:colOff>36511</xdr:colOff>
      <xdr:row>153</xdr:row>
      <xdr:rowOff>215899</xdr:rowOff>
    </xdr:to>
    <xdr:sp macro="" textlink="">
      <xdr:nvSpPr>
        <xdr:cNvPr id="249" name="Isosceles Triangle 248">
          <a:extLst>
            <a:ext uri="{FF2B5EF4-FFF2-40B4-BE49-F238E27FC236}">
              <a16:creationId xmlns:a16="http://schemas.microsoft.com/office/drawing/2014/main" id="{D56F0DF4-7A46-4B47-98F3-E647CC46EA8D}"/>
            </a:ext>
          </a:extLst>
        </xdr:cNvPr>
        <xdr:cNvSpPr/>
      </xdr:nvSpPr>
      <xdr:spPr>
        <a:xfrm>
          <a:off x="449707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159</xdr:row>
      <xdr:rowOff>177800</xdr:rowOff>
    </xdr:from>
    <xdr:to>
      <xdr:col>28</xdr:col>
      <xdr:colOff>36511</xdr:colOff>
      <xdr:row>161</xdr:row>
      <xdr:rowOff>215899</xdr:rowOff>
    </xdr:to>
    <xdr:sp macro="" textlink="">
      <xdr:nvSpPr>
        <xdr:cNvPr id="250" name="Isosceles Triangle 249">
          <a:extLst>
            <a:ext uri="{FF2B5EF4-FFF2-40B4-BE49-F238E27FC236}">
              <a16:creationId xmlns:a16="http://schemas.microsoft.com/office/drawing/2014/main" id="{8D1EBF3E-E00A-48FE-A41C-13451F2E634E}"/>
            </a:ext>
          </a:extLst>
        </xdr:cNvPr>
        <xdr:cNvSpPr/>
      </xdr:nvSpPr>
      <xdr:spPr>
        <a:xfrm>
          <a:off x="650875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159</xdr:row>
      <xdr:rowOff>177800</xdr:rowOff>
    </xdr:from>
    <xdr:to>
      <xdr:col>32</xdr:col>
      <xdr:colOff>36511</xdr:colOff>
      <xdr:row>161</xdr:row>
      <xdr:rowOff>215899</xdr:rowOff>
    </xdr:to>
    <xdr:sp macro="" textlink="">
      <xdr:nvSpPr>
        <xdr:cNvPr id="251" name="Isosceles Triangle 250">
          <a:extLst>
            <a:ext uri="{FF2B5EF4-FFF2-40B4-BE49-F238E27FC236}">
              <a16:creationId xmlns:a16="http://schemas.microsoft.com/office/drawing/2014/main" id="{C3F1841C-DE18-4C11-8EDA-8E66E6503974}"/>
            </a:ext>
          </a:extLst>
        </xdr:cNvPr>
        <xdr:cNvSpPr/>
      </xdr:nvSpPr>
      <xdr:spPr>
        <a:xfrm>
          <a:off x="751459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167</xdr:row>
      <xdr:rowOff>177800</xdr:rowOff>
    </xdr:from>
    <xdr:to>
      <xdr:col>8</xdr:col>
      <xdr:colOff>36511</xdr:colOff>
      <xdr:row>169</xdr:row>
      <xdr:rowOff>215899</xdr:rowOff>
    </xdr:to>
    <xdr:sp macro="" textlink="">
      <xdr:nvSpPr>
        <xdr:cNvPr id="252" name="Isosceles Triangle 251">
          <a:extLst>
            <a:ext uri="{FF2B5EF4-FFF2-40B4-BE49-F238E27FC236}">
              <a16:creationId xmlns:a16="http://schemas.microsoft.com/office/drawing/2014/main" id="{BD5BD31E-B0DC-46B9-9701-B4684C152A6A}"/>
            </a:ext>
          </a:extLst>
        </xdr:cNvPr>
        <xdr:cNvSpPr/>
      </xdr:nvSpPr>
      <xdr:spPr>
        <a:xfrm>
          <a:off x="14795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167</xdr:row>
      <xdr:rowOff>177800</xdr:rowOff>
    </xdr:from>
    <xdr:to>
      <xdr:col>12</xdr:col>
      <xdr:colOff>36511</xdr:colOff>
      <xdr:row>169</xdr:row>
      <xdr:rowOff>215899</xdr:rowOff>
    </xdr:to>
    <xdr:sp macro="" textlink="">
      <xdr:nvSpPr>
        <xdr:cNvPr id="253" name="Isosceles Triangle 252">
          <a:extLst>
            <a:ext uri="{FF2B5EF4-FFF2-40B4-BE49-F238E27FC236}">
              <a16:creationId xmlns:a16="http://schemas.microsoft.com/office/drawing/2014/main" id="{5A287EDC-7BD5-45D7-9766-A25E25ABE03B}"/>
            </a:ext>
          </a:extLst>
        </xdr:cNvPr>
        <xdr:cNvSpPr/>
      </xdr:nvSpPr>
      <xdr:spPr>
        <a:xfrm>
          <a:off x="248539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167</xdr:row>
      <xdr:rowOff>177800</xdr:rowOff>
    </xdr:from>
    <xdr:to>
      <xdr:col>24</xdr:col>
      <xdr:colOff>36511</xdr:colOff>
      <xdr:row>169</xdr:row>
      <xdr:rowOff>215899</xdr:rowOff>
    </xdr:to>
    <xdr:sp macro="" textlink="">
      <xdr:nvSpPr>
        <xdr:cNvPr id="254" name="Isosceles Triangle 253">
          <a:extLst>
            <a:ext uri="{FF2B5EF4-FFF2-40B4-BE49-F238E27FC236}">
              <a16:creationId xmlns:a16="http://schemas.microsoft.com/office/drawing/2014/main" id="{15F0384F-BF8C-4F2D-9624-F20FA0F33B12}"/>
            </a:ext>
          </a:extLst>
        </xdr:cNvPr>
        <xdr:cNvSpPr/>
      </xdr:nvSpPr>
      <xdr:spPr>
        <a:xfrm>
          <a:off x="550291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167</xdr:row>
      <xdr:rowOff>177800</xdr:rowOff>
    </xdr:from>
    <xdr:to>
      <xdr:col>28</xdr:col>
      <xdr:colOff>36511</xdr:colOff>
      <xdr:row>169</xdr:row>
      <xdr:rowOff>215899</xdr:rowOff>
    </xdr:to>
    <xdr:sp macro="" textlink="">
      <xdr:nvSpPr>
        <xdr:cNvPr id="255" name="Isosceles Triangle 254">
          <a:extLst>
            <a:ext uri="{FF2B5EF4-FFF2-40B4-BE49-F238E27FC236}">
              <a16:creationId xmlns:a16="http://schemas.microsoft.com/office/drawing/2014/main" id="{21B387B0-DAAE-43BF-A687-ADAC0C418E9D}"/>
            </a:ext>
          </a:extLst>
        </xdr:cNvPr>
        <xdr:cNvSpPr/>
      </xdr:nvSpPr>
      <xdr:spPr>
        <a:xfrm>
          <a:off x="65087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167</xdr:row>
      <xdr:rowOff>177800</xdr:rowOff>
    </xdr:from>
    <xdr:to>
      <xdr:col>40</xdr:col>
      <xdr:colOff>36511</xdr:colOff>
      <xdr:row>169</xdr:row>
      <xdr:rowOff>215899</xdr:rowOff>
    </xdr:to>
    <xdr:sp macro="" textlink="">
      <xdr:nvSpPr>
        <xdr:cNvPr id="256" name="Isosceles Triangle 255">
          <a:extLst>
            <a:ext uri="{FF2B5EF4-FFF2-40B4-BE49-F238E27FC236}">
              <a16:creationId xmlns:a16="http://schemas.microsoft.com/office/drawing/2014/main" id="{70775CE0-3081-4EB8-AFC5-82FC3D4C1DE4}"/>
            </a:ext>
          </a:extLst>
        </xdr:cNvPr>
        <xdr:cNvSpPr/>
      </xdr:nvSpPr>
      <xdr:spPr>
        <a:xfrm>
          <a:off x="952627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175</xdr:row>
      <xdr:rowOff>177800</xdr:rowOff>
    </xdr:from>
    <xdr:to>
      <xdr:col>4</xdr:col>
      <xdr:colOff>36511</xdr:colOff>
      <xdr:row>177</xdr:row>
      <xdr:rowOff>215899</xdr:rowOff>
    </xdr:to>
    <xdr:sp macro="" textlink="">
      <xdr:nvSpPr>
        <xdr:cNvPr id="257" name="Isosceles Triangle 256">
          <a:extLst>
            <a:ext uri="{FF2B5EF4-FFF2-40B4-BE49-F238E27FC236}">
              <a16:creationId xmlns:a16="http://schemas.microsoft.com/office/drawing/2014/main" id="{B6A1BE6A-1218-4ABD-8154-C1B513CF22B8}"/>
            </a:ext>
          </a:extLst>
        </xdr:cNvPr>
        <xdr:cNvSpPr/>
      </xdr:nvSpPr>
      <xdr:spPr>
        <a:xfrm>
          <a:off x="47371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175</xdr:row>
      <xdr:rowOff>177800</xdr:rowOff>
    </xdr:from>
    <xdr:to>
      <xdr:col>8</xdr:col>
      <xdr:colOff>36511</xdr:colOff>
      <xdr:row>177</xdr:row>
      <xdr:rowOff>215899</xdr:rowOff>
    </xdr:to>
    <xdr:sp macro="" textlink="">
      <xdr:nvSpPr>
        <xdr:cNvPr id="258" name="Isosceles Triangle 257">
          <a:extLst>
            <a:ext uri="{FF2B5EF4-FFF2-40B4-BE49-F238E27FC236}">
              <a16:creationId xmlns:a16="http://schemas.microsoft.com/office/drawing/2014/main" id="{361481A4-9A59-4A7D-9C76-2CD243C95E73}"/>
            </a:ext>
          </a:extLst>
        </xdr:cNvPr>
        <xdr:cNvSpPr/>
      </xdr:nvSpPr>
      <xdr:spPr>
        <a:xfrm>
          <a:off x="147955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175</xdr:row>
      <xdr:rowOff>177800</xdr:rowOff>
    </xdr:from>
    <xdr:to>
      <xdr:col>12</xdr:col>
      <xdr:colOff>36511</xdr:colOff>
      <xdr:row>177</xdr:row>
      <xdr:rowOff>215899</xdr:rowOff>
    </xdr:to>
    <xdr:sp macro="" textlink="">
      <xdr:nvSpPr>
        <xdr:cNvPr id="259" name="Isosceles Triangle 258">
          <a:extLst>
            <a:ext uri="{FF2B5EF4-FFF2-40B4-BE49-F238E27FC236}">
              <a16:creationId xmlns:a16="http://schemas.microsoft.com/office/drawing/2014/main" id="{47291F54-FDEF-433B-9C8F-B01EAB15E65A}"/>
            </a:ext>
          </a:extLst>
        </xdr:cNvPr>
        <xdr:cNvSpPr/>
      </xdr:nvSpPr>
      <xdr:spPr>
        <a:xfrm>
          <a:off x="248539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175</xdr:row>
      <xdr:rowOff>177800</xdr:rowOff>
    </xdr:from>
    <xdr:to>
      <xdr:col>16</xdr:col>
      <xdr:colOff>36511</xdr:colOff>
      <xdr:row>177</xdr:row>
      <xdr:rowOff>215899</xdr:rowOff>
    </xdr:to>
    <xdr:sp macro="" textlink="">
      <xdr:nvSpPr>
        <xdr:cNvPr id="260" name="Isosceles Triangle 259">
          <a:extLst>
            <a:ext uri="{FF2B5EF4-FFF2-40B4-BE49-F238E27FC236}">
              <a16:creationId xmlns:a16="http://schemas.microsoft.com/office/drawing/2014/main" id="{26C0E930-53F0-433E-92AC-AE86E9AE1200}"/>
            </a:ext>
          </a:extLst>
        </xdr:cNvPr>
        <xdr:cNvSpPr/>
      </xdr:nvSpPr>
      <xdr:spPr>
        <a:xfrm>
          <a:off x="349123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175</xdr:row>
      <xdr:rowOff>177800</xdr:rowOff>
    </xdr:from>
    <xdr:to>
      <xdr:col>40</xdr:col>
      <xdr:colOff>36511</xdr:colOff>
      <xdr:row>177</xdr:row>
      <xdr:rowOff>215899</xdr:rowOff>
    </xdr:to>
    <xdr:sp macro="" textlink="">
      <xdr:nvSpPr>
        <xdr:cNvPr id="261" name="Isosceles Triangle 260">
          <a:extLst>
            <a:ext uri="{FF2B5EF4-FFF2-40B4-BE49-F238E27FC236}">
              <a16:creationId xmlns:a16="http://schemas.microsoft.com/office/drawing/2014/main" id="{BFD165BE-A076-4298-A5EF-6ED3034F0147}"/>
            </a:ext>
          </a:extLst>
        </xdr:cNvPr>
        <xdr:cNvSpPr/>
      </xdr:nvSpPr>
      <xdr:spPr>
        <a:xfrm>
          <a:off x="952627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183</xdr:row>
      <xdr:rowOff>177800</xdr:rowOff>
    </xdr:from>
    <xdr:to>
      <xdr:col>24</xdr:col>
      <xdr:colOff>36511</xdr:colOff>
      <xdr:row>185</xdr:row>
      <xdr:rowOff>215899</xdr:rowOff>
    </xdr:to>
    <xdr:sp macro="" textlink="">
      <xdr:nvSpPr>
        <xdr:cNvPr id="262" name="Isosceles Triangle 261">
          <a:extLst>
            <a:ext uri="{FF2B5EF4-FFF2-40B4-BE49-F238E27FC236}">
              <a16:creationId xmlns:a16="http://schemas.microsoft.com/office/drawing/2014/main" id="{E2994964-2A0A-4730-8DFD-D0B13839DA70}"/>
            </a:ext>
          </a:extLst>
        </xdr:cNvPr>
        <xdr:cNvSpPr/>
      </xdr:nvSpPr>
      <xdr:spPr>
        <a:xfrm>
          <a:off x="5502910" y="393750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191</xdr:row>
      <xdr:rowOff>177800</xdr:rowOff>
    </xdr:from>
    <xdr:to>
      <xdr:col>12</xdr:col>
      <xdr:colOff>36511</xdr:colOff>
      <xdr:row>193</xdr:row>
      <xdr:rowOff>215899</xdr:rowOff>
    </xdr:to>
    <xdr:sp macro="" textlink="">
      <xdr:nvSpPr>
        <xdr:cNvPr id="263" name="Isosceles Triangle 262">
          <a:extLst>
            <a:ext uri="{FF2B5EF4-FFF2-40B4-BE49-F238E27FC236}">
              <a16:creationId xmlns:a16="http://schemas.microsoft.com/office/drawing/2014/main" id="{5D64D71B-DDC2-4C90-BCC2-ADCEF87B60B7}"/>
            </a:ext>
          </a:extLst>
        </xdr:cNvPr>
        <xdr:cNvSpPr/>
      </xdr:nvSpPr>
      <xdr:spPr>
        <a:xfrm>
          <a:off x="24853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191</xdr:row>
      <xdr:rowOff>177800</xdr:rowOff>
    </xdr:from>
    <xdr:to>
      <xdr:col>32</xdr:col>
      <xdr:colOff>36511</xdr:colOff>
      <xdr:row>193</xdr:row>
      <xdr:rowOff>215899</xdr:rowOff>
    </xdr:to>
    <xdr:sp macro="" textlink="">
      <xdr:nvSpPr>
        <xdr:cNvPr id="264" name="Isosceles Triangle 263">
          <a:extLst>
            <a:ext uri="{FF2B5EF4-FFF2-40B4-BE49-F238E27FC236}">
              <a16:creationId xmlns:a16="http://schemas.microsoft.com/office/drawing/2014/main" id="{CA3C272A-4F06-4EF8-B780-1003D7D4A709}"/>
            </a:ext>
          </a:extLst>
        </xdr:cNvPr>
        <xdr:cNvSpPr/>
      </xdr:nvSpPr>
      <xdr:spPr>
        <a:xfrm>
          <a:off x="75145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15240</xdr:colOff>
      <xdr:row>47</xdr:row>
      <xdr:rowOff>160020</xdr:rowOff>
    </xdr:from>
    <xdr:to>
      <xdr:col>43</xdr:col>
      <xdr:colOff>7620</xdr:colOff>
      <xdr:row>48</xdr:row>
      <xdr:rowOff>114300</xdr:rowOff>
    </xdr:to>
    <xdr:grpSp>
      <xdr:nvGrpSpPr>
        <xdr:cNvPr id="265" name="Group 1223">
          <a:extLst>
            <a:ext uri="{FF2B5EF4-FFF2-40B4-BE49-F238E27FC236}">
              <a16:creationId xmlns:a16="http://schemas.microsoft.com/office/drawing/2014/main" id="{ED799E46-4EB7-4384-80DD-2D3EC64A977E}"/>
            </a:ext>
          </a:extLst>
        </xdr:cNvPr>
        <xdr:cNvGrpSpPr>
          <a:grpSpLocks/>
        </xdr:cNvGrpSpPr>
      </xdr:nvGrpSpPr>
      <xdr:grpSpPr bwMode="auto">
        <a:xfrm>
          <a:off x="777240" y="10456091"/>
          <a:ext cx="10152380" cy="171995"/>
          <a:chOff x="750949" y="1966438"/>
          <a:chExt cx="10150599" cy="170486"/>
        </a:xfrm>
      </xdr:grpSpPr>
      <xdr:grpSp>
        <xdr:nvGrpSpPr>
          <xdr:cNvPr id="266" name="Group 1224">
            <a:extLst>
              <a:ext uri="{FF2B5EF4-FFF2-40B4-BE49-F238E27FC236}">
                <a16:creationId xmlns:a16="http://schemas.microsoft.com/office/drawing/2014/main" id="{5BAB77BC-F4BF-FA35-FB47-267AB1A6EE07}"/>
              </a:ext>
            </a:extLst>
          </xdr:cNvPr>
          <xdr:cNvGrpSpPr>
            <a:grpSpLocks/>
          </xdr:cNvGrpSpPr>
        </xdr:nvGrpSpPr>
        <xdr:grpSpPr bwMode="auto">
          <a:xfrm>
            <a:off x="750949" y="1966438"/>
            <a:ext cx="9149883" cy="151190"/>
            <a:chOff x="763649" y="918688"/>
            <a:chExt cx="9149883" cy="121557"/>
          </a:xfrm>
        </xdr:grpSpPr>
        <xdr:sp macro="" textlink="">
          <xdr:nvSpPr>
            <xdr:cNvPr id="268" name="Freeform 10707">
              <a:extLst>
                <a:ext uri="{FF2B5EF4-FFF2-40B4-BE49-F238E27FC236}">
                  <a16:creationId xmlns:a16="http://schemas.microsoft.com/office/drawing/2014/main" id="{6F68D0C7-B8B1-B8F1-F55F-FF5FF1919909}"/>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69" name="Freeform 10707">
              <a:extLst>
                <a:ext uri="{FF2B5EF4-FFF2-40B4-BE49-F238E27FC236}">
                  <a16:creationId xmlns:a16="http://schemas.microsoft.com/office/drawing/2014/main" id="{8EDDEB0C-16D0-EAA3-BF31-575F58D19511}"/>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0" name="Freeform 10707">
              <a:extLst>
                <a:ext uri="{FF2B5EF4-FFF2-40B4-BE49-F238E27FC236}">
                  <a16:creationId xmlns:a16="http://schemas.microsoft.com/office/drawing/2014/main" id="{A87568F2-ADDB-0CB2-783C-EE6CC76DE3A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1" name="Freeform 10707">
              <a:extLst>
                <a:ext uri="{FF2B5EF4-FFF2-40B4-BE49-F238E27FC236}">
                  <a16:creationId xmlns:a16="http://schemas.microsoft.com/office/drawing/2014/main" id="{0713678D-0B38-4E71-0EB8-AEA154FC87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2" name="Freeform 10707">
              <a:extLst>
                <a:ext uri="{FF2B5EF4-FFF2-40B4-BE49-F238E27FC236}">
                  <a16:creationId xmlns:a16="http://schemas.microsoft.com/office/drawing/2014/main" id="{3680D21F-9AEB-20D2-52B7-3F3F607FCC5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3" name="Freeform 10707">
              <a:extLst>
                <a:ext uri="{FF2B5EF4-FFF2-40B4-BE49-F238E27FC236}">
                  <a16:creationId xmlns:a16="http://schemas.microsoft.com/office/drawing/2014/main" id="{25128791-F04A-D007-AD99-AC3A75B4E9A0}"/>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4" name="Freeform 10707">
              <a:extLst>
                <a:ext uri="{FF2B5EF4-FFF2-40B4-BE49-F238E27FC236}">
                  <a16:creationId xmlns:a16="http://schemas.microsoft.com/office/drawing/2014/main" id="{402AD7D3-73EF-49D0-BEB6-785C7F789FFD}"/>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5" name="Freeform 10707">
              <a:extLst>
                <a:ext uri="{FF2B5EF4-FFF2-40B4-BE49-F238E27FC236}">
                  <a16:creationId xmlns:a16="http://schemas.microsoft.com/office/drawing/2014/main" id="{DD5056EC-84AC-F3B7-E265-FC0A5228A81C}"/>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6" name="Freeform 10707">
              <a:extLst>
                <a:ext uri="{FF2B5EF4-FFF2-40B4-BE49-F238E27FC236}">
                  <a16:creationId xmlns:a16="http://schemas.microsoft.com/office/drawing/2014/main" id="{A33372EB-8C91-79D0-0F54-94B247544C95}"/>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67" name="Freeform 10707">
            <a:extLst>
              <a:ext uri="{FF2B5EF4-FFF2-40B4-BE49-F238E27FC236}">
                <a16:creationId xmlns:a16="http://schemas.microsoft.com/office/drawing/2014/main" id="{354711E9-5DD2-4C4F-6B4F-087CD511DC93}"/>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55</xdr:row>
      <xdr:rowOff>152400</xdr:rowOff>
    </xdr:from>
    <xdr:to>
      <xdr:col>42</xdr:col>
      <xdr:colOff>236220</xdr:colOff>
      <xdr:row>56</xdr:row>
      <xdr:rowOff>106680</xdr:rowOff>
    </xdr:to>
    <xdr:grpSp>
      <xdr:nvGrpSpPr>
        <xdr:cNvPr id="277" name="Group 1235">
          <a:extLst>
            <a:ext uri="{FF2B5EF4-FFF2-40B4-BE49-F238E27FC236}">
              <a16:creationId xmlns:a16="http://schemas.microsoft.com/office/drawing/2014/main" id="{38E0B633-EA46-47EB-B340-BB7E33A3A744}"/>
            </a:ext>
          </a:extLst>
        </xdr:cNvPr>
        <xdr:cNvGrpSpPr>
          <a:grpSpLocks/>
        </xdr:cNvGrpSpPr>
      </xdr:nvGrpSpPr>
      <xdr:grpSpPr bwMode="auto">
        <a:xfrm>
          <a:off x="744220" y="12190186"/>
          <a:ext cx="10160000" cy="171994"/>
          <a:chOff x="750949" y="1966438"/>
          <a:chExt cx="10150599" cy="170486"/>
        </a:xfrm>
      </xdr:grpSpPr>
      <xdr:grpSp>
        <xdr:nvGrpSpPr>
          <xdr:cNvPr id="278" name="Group 1236">
            <a:extLst>
              <a:ext uri="{FF2B5EF4-FFF2-40B4-BE49-F238E27FC236}">
                <a16:creationId xmlns:a16="http://schemas.microsoft.com/office/drawing/2014/main" id="{110216C3-033C-5179-E90C-03FBD4FCE219}"/>
              </a:ext>
            </a:extLst>
          </xdr:cNvPr>
          <xdr:cNvGrpSpPr>
            <a:grpSpLocks/>
          </xdr:cNvGrpSpPr>
        </xdr:nvGrpSpPr>
        <xdr:grpSpPr bwMode="auto">
          <a:xfrm>
            <a:off x="750949" y="1966438"/>
            <a:ext cx="9149883" cy="151190"/>
            <a:chOff x="763649" y="918688"/>
            <a:chExt cx="9149883" cy="121557"/>
          </a:xfrm>
        </xdr:grpSpPr>
        <xdr:sp macro="" textlink="">
          <xdr:nvSpPr>
            <xdr:cNvPr id="280" name="Freeform 10707">
              <a:extLst>
                <a:ext uri="{FF2B5EF4-FFF2-40B4-BE49-F238E27FC236}">
                  <a16:creationId xmlns:a16="http://schemas.microsoft.com/office/drawing/2014/main" id="{F7358A6B-8FEE-EE25-45E8-8AA23394771F}"/>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1" name="Freeform 10707">
              <a:extLst>
                <a:ext uri="{FF2B5EF4-FFF2-40B4-BE49-F238E27FC236}">
                  <a16:creationId xmlns:a16="http://schemas.microsoft.com/office/drawing/2014/main" id="{A004C74C-112C-0720-5B0B-AC0E9DE90E60}"/>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2" name="Freeform 10707">
              <a:extLst>
                <a:ext uri="{FF2B5EF4-FFF2-40B4-BE49-F238E27FC236}">
                  <a16:creationId xmlns:a16="http://schemas.microsoft.com/office/drawing/2014/main" id="{7B363FEC-2CBE-5C00-B928-C68FECFEEAB9}"/>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3" name="Freeform 10707">
              <a:extLst>
                <a:ext uri="{FF2B5EF4-FFF2-40B4-BE49-F238E27FC236}">
                  <a16:creationId xmlns:a16="http://schemas.microsoft.com/office/drawing/2014/main" id="{2C35EDA0-F498-210E-6601-06F2E904F1F6}"/>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4" name="Freeform 10707">
              <a:extLst>
                <a:ext uri="{FF2B5EF4-FFF2-40B4-BE49-F238E27FC236}">
                  <a16:creationId xmlns:a16="http://schemas.microsoft.com/office/drawing/2014/main" id="{46733BD3-97D2-0D32-34B4-683CF9F2E5D0}"/>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5" name="Freeform 10707">
              <a:extLst>
                <a:ext uri="{FF2B5EF4-FFF2-40B4-BE49-F238E27FC236}">
                  <a16:creationId xmlns:a16="http://schemas.microsoft.com/office/drawing/2014/main" id="{56AC74E9-DCE4-31CE-A8A7-6EE10F49042A}"/>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6" name="Freeform 10707">
              <a:extLst>
                <a:ext uri="{FF2B5EF4-FFF2-40B4-BE49-F238E27FC236}">
                  <a16:creationId xmlns:a16="http://schemas.microsoft.com/office/drawing/2014/main" id="{BA294698-4324-4046-3F78-3749AA134DDC}"/>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7" name="Freeform 10707">
              <a:extLst>
                <a:ext uri="{FF2B5EF4-FFF2-40B4-BE49-F238E27FC236}">
                  <a16:creationId xmlns:a16="http://schemas.microsoft.com/office/drawing/2014/main" id="{0AE8216B-5D5E-022F-16EB-0DF14964DD68}"/>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8" name="Freeform 10707">
              <a:extLst>
                <a:ext uri="{FF2B5EF4-FFF2-40B4-BE49-F238E27FC236}">
                  <a16:creationId xmlns:a16="http://schemas.microsoft.com/office/drawing/2014/main" id="{06CBC910-58D5-95D9-84AD-D26C5610417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79" name="Freeform 10707">
            <a:extLst>
              <a:ext uri="{FF2B5EF4-FFF2-40B4-BE49-F238E27FC236}">
                <a16:creationId xmlns:a16="http://schemas.microsoft.com/office/drawing/2014/main" id="{B8E225FD-A56E-097A-ED03-D295264B8F43}"/>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63</xdr:row>
      <xdr:rowOff>160020</xdr:rowOff>
    </xdr:from>
    <xdr:to>
      <xdr:col>43</xdr:col>
      <xdr:colOff>0</xdr:colOff>
      <xdr:row>64</xdr:row>
      <xdr:rowOff>114300</xdr:rowOff>
    </xdr:to>
    <xdr:grpSp>
      <xdr:nvGrpSpPr>
        <xdr:cNvPr id="289" name="Group 1247">
          <a:extLst>
            <a:ext uri="{FF2B5EF4-FFF2-40B4-BE49-F238E27FC236}">
              <a16:creationId xmlns:a16="http://schemas.microsoft.com/office/drawing/2014/main" id="{91310927-33F0-4902-9A70-201225C529A0}"/>
            </a:ext>
          </a:extLst>
        </xdr:cNvPr>
        <xdr:cNvGrpSpPr>
          <a:grpSpLocks/>
        </xdr:cNvGrpSpPr>
      </xdr:nvGrpSpPr>
      <xdr:grpSpPr bwMode="auto">
        <a:xfrm>
          <a:off x="769620" y="13939520"/>
          <a:ext cx="10152380" cy="171994"/>
          <a:chOff x="750949" y="1966438"/>
          <a:chExt cx="10150599" cy="170486"/>
        </a:xfrm>
      </xdr:grpSpPr>
      <xdr:grpSp>
        <xdr:nvGrpSpPr>
          <xdr:cNvPr id="290" name="Group 1248">
            <a:extLst>
              <a:ext uri="{FF2B5EF4-FFF2-40B4-BE49-F238E27FC236}">
                <a16:creationId xmlns:a16="http://schemas.microsoft.com/office/drawing/2014/main" id="{8CFC18F1-26CD-65D8-3B21-893D87A3FA28}"/>
              </a:ext>
            </a:extLst>
          </xdr:cNvPr>
          <xdr:cNvGrpSpPr>
            <a:grpSpLocks/>
          </xdr:cNvGrpSpPr>
        </xdr:nvGrpSpPr>
        <xdr:grpSpPr bwMode="auto">
          <a:xfrm>
            <a:off x="750949" y="1966438"/>
            <a:ext cx="9149883" cy="151190"/>
            <a:chOff x="763649" y="918688"/>
            <a:chExt cx="9149883" cy="121557"/>
          </a:xfrm>
        </xdr:grpSpPr>
        <xdr:sp macro="" textlink="">
          <xdr:nvSpPr>
            <xdr:cNvPr id="292" name="Freeform 10707">
              <a:extLst>
                <a:ext uri="{FF2B5EF4-FFF2-40B4-BE49-F238E27FC236}">
                  <a16:creationId xmlns:a16="http://schemas.microsoft.com/office/drawing/2014/main" id="{954B29B7-7E8F-9691-404F-A7F8C3BE567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3" name="Freeform 10707">
              <a:extLst>
                <a:ext uri="{FF2B5EF4-FFF2-40B4-BE49-F238E27FC236}">
                  <a16:creationId xmlns:a16="http://schemas.microsoft.com/office/drawing/2014/main" id="{3D4ED5EE-5D99-BF77-7C8A-643799A4DDF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4" name="Freeform 10707">
              <a:extLst>
                <a:ext uri="{FF2B5EF4-FFF2-40B4-BE49-F238E27FC236}">
                  <a16:creationId xmlns:a16="http://schemas.microsoft.com/office/drawing/2014/main" id="{D282601C-83BD-04FF-2B63-A25E1F6F541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5" name="Freeform 10707">
              <a:extLst>
                <a:ext uri="{FF2B5EF4-FFF2-40B4-BE49-F238E27FC236}">
                  <a16:creationId xmlns:a16="http://schemas.microsoft.com/office/drawing/2014/main" id="{975B0C90-E77C-E432-229A-017982E8D3DE}"/>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6" name="Freeform 10707">
              <a:extLst>
                <a:ext uri="{FF2B5EF4-FFF2-40B4-BE49-F238E27FC236}">
                  <a16:creationId xmlns:a16="http://schemas.microsoft.com/office/drawing/2014/main" id="{A6FE4D07-C64F-8B3F-BF9B-AAB6C567037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7" name="Freeform 10707">
              <a:extLst>
                <a:ext uri="{FF2B5EF4-FFF2-40B4-BE49-F238E27FC236}">
                  <a16:creationId xmlns:a16="http://schemas.microsoft.com/office/drawing/2014/main" id="{5855A9C4-DC78-6821-7D92-4BF3A1DAC4B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8" name="Freeform 10707">
              <a:extLst>
                <a:ext uri="{FF2B5EF4-FFF2-40B4-BE49-F238E27FC236}">
                  <a16:creationId xmlns:a16="http://schemas.microsoft.com/office/drawing/2014/main" id="{5B4E51AD-0616-399A-491C-8DF12E503BBE}"/>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9" name="Freeform 10707">
              <a:extLst>
                <a:ext uri="{FF2B5EF4-FFF2-40B4-BE49-F238E27FC236}">
                  <a16:creationId xmlns:a16="http://schemas.microsoft.com/office/drawing/2014/main" id="{0C0EBCB6-4A2C-0BD4-9441-0DB92D698E9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0" name="Freeform 10707">
              <a:extLst>
                <a:ext uri="{FF2B5EF4-FFF2-40B4-BE49-F238E27FC236}">
                  <a16:creationId xmlns:a16="http://schemas.microsoft.com/office/drawing/2014/main" id="{13E4C405-B4A2-F94B-7B52-C65F3B2FF6E3}"/>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91" name="Freeform 10707">
            <a:extLst>
              <a:ext uri="{FF2B5EF4-FFF2-40B4-BE49-F238E27FC236}">
                <a16:creationId xmlns:a16="http://schemas.microsoft.com/office/drawing/2014/main" id="{357F8133-E6A9-F5F9-B7F7-997035EDC0C9}"/>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71</xdr:row>
      <xdr:rowOff>167640</xdr:rowOff>
    </xdr:from>
    <xdr:to>
      <xdr:col>42</xdr:col>
      <xdr:colOff>228600</xdr:colOff>
      <xdr:row>72</xdr:row>
      <xdr:rowOff>121920</xdr:rowOff>
    </xdr:to>
    <xdr:grpSp>
      <xdr:nvGrpSpPr>
        <xdr:cNvPr id="301" name="Group 1259">
          <a:extLst>
            <a:ext uri="{FF2B5EF4-FFF2-40B4-BE49-F238E27FC236}">
              <a16:creationId xmlns:a16="http://schemas.microsoft.com/office/drawing/2014/main" id="{AF5B5415-40A2-494B-89AC-D54F3DD16882}"/>
            </a:ext>
          </a:extLst>
        </xdr:cNvPr>
        <xdr:cNvGrpSpPr>
          <a:grpSpLocks/>
        </xdr:cNvGrpSpPr>
      </xdr:nvGrpSpPr>
      <xdr:grpSpPr bwMode="auto">
        <a:xfrm>
          <a:off x="744220" y="15688854"/>
          <a:ext cx="10152380" cy="171995"/>
          <a:chOff x="750949" y="1966438"/>
          <a:chExt cx="10150599" cy="170486"/>
        </a:xfrm>
      </xdr:grpSpPr>
      <xdr:grpSp>
        <xdr:nvGrpSpPr>
          <xdr:cNvPr id="302" name="Group 1260">
            <a:extLst>
              <a:ext uri="{FF2B5EF4-FFF2-40B4-BE49-F238E27FC236}">
                <a16:creationId xmlns:a16="http://schemas.microsoft.com/office/drawing/2014/main" id="{5E96CF84-542E-E81E-3B08-C5C714D91F52}"/>
              </a:ext>
            </a:extLst>
          </xdr:cNvPr>
          <xdr:cNvGrpSpPr>
            <a:grpSpLocks/>
          </xdr:cNvGrpSpPr>
        </xdr:nvGrpSpPr>
        <xdr:grpSpPr bwMode="auto">
          <a:xfrm>
            <a:off x="750949" y="1966438"/>
            <a:ext cx="9149883" cy="151190"/>
            <a:chOff x="763649" y="918688"/>
            <a:chExt cx="9149883" cy="121557"/>
          </a:xfrm>
        </xdr:grpSpPr>
        <xdr:sp macro="" textlink="">
          <xdr:nvSpPr>
            <xdr:cNvPr id="304" name="Freeform 10707">
              <a:extLst>
                <a:ext uri="{FF2B5EF4-FFF2-40B4-BE49-F238E27FC236}">
                  <a16:creationId xmlns:a16="http://schemas.microsoft.com/office/drawing/2014/main" id="{EAF2E6EB-5551-17C2-D165-5AE29CB8CF6C}"/>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5" name="Freeform 10707">
              <a:extLst>
                <a:ext uri="{FF2B5EF4-FFF2-40B4-BE49-F238E27FC236}">
                  <a16:creationId xmlns:a16="http://schemas.microsoft.com/office/drawing/2014/main" id="{DA27E1AF-5296-B5BC-536F-27E6F87045F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6" name="Freeform 10707">
              <a:extLst>
                <a:ext uri="{FF2B5EF4-FFF2-40B4-BE49-F238E27FC236}">
                  <a16:creationId xmlns:a16="http://schemas.microsoft.com/office/drawing/2014/main" id="{E5D5F88B-1742-953D-CCD2-A8A9153A53B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7" name="Freeform 10707">
              <a:extLst>
                <a:ext uri="{FF2B5EF4-FFF2-40B4-BE49-F238E27FC236}">
                  <a16:creationId xmlns:a16="http://schemas.microsoft.com/office/drawing/2014/main" id="{DFEFBEF9-3311-BE05-903E-7ADA9A8D3B18}"/>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8" name="Freeform 10707">
              <a:extLst>
                <a:ext uri="{FF2B5EF4-FFF2-40B4-BE49-F238E27FC236}">
                  <a16:creationId xmlns:a16="http://schemas.microsoft.com/office/drawing/2014/main" id="{0CE5D1FC-6BA4-2A99-EDBF-95710687CC73}"/>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9" name="Freeform 10707">
              <a:extLst>
                <a:ext uri="{FF2B5EF4-FFF2-40B4-BE49-F238E27FC236}">
                  <a16:creationId xmlns:a16="http://schemas.microsoft.com/office/drawing/2014/main" id="{8F276C65-EB4A-C1F8-DAA3-FBD2812DE8F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0" name="Freeform 10707">
              <a:extLst>
                <a:ext uri="{FF2B5EF4-FFF2-40B4-BE49-F238E27FC236}">
                  <a16:creationId xmlns:a16="http://schemas.microsoft.com/office/drawing/2014/main" id="{433C42B4-64D1-5AC7-CE52-C910A6898C3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1" name="Freeform 10707">
              <a:extLst>
                <a:ext uri="{FF2B5EF4-FFF2-40B4-BE49-F238E27FC236}">
                  <a16:creationId xmlns:a16="http://schemas.microsoft.com/office/drawing/2014/main" id="{A74A9B56-4443-BDBA-CF4D-71ED0C5E6D5F}"/>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2" name="Freeform 10707">
              <a:extLst>
                <a:ext uri="{FF2B5EF4-FFF2-40B4-BE49-F238E27FC236}">
                  <a16:creationId xmlns:a16="http://schemas.microsoft.com/office/drawing/2014/main" id="{F6C17F50-C037-36CC-CF1F-84B94EABD3C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03" name="Freeform 10707">
            <a:extLst>
              <a:ext uri="{FF2B5EF4-FFF2-40B4-BE49-F238E27FC236}">
                <a16:creationId xmlns:a16="http://schemas.microsoft.com/office/drawing/2014/main" id="{B5CCB5B3-CC25-4E07-D758-918CBD10F1C4}"/>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79</xdr:row>
      <xdr:rowOff>167640</xdr:rowOff>
    </xdr:from>
    <xdr:to>
      <xdr:col>42</xdr:col>
      <xdr:colOff>243840</xdr:colOff>
      <xdr:row>80</xdr:row>
      <xdr:rowOff>121920</xdr:rowOff>
    </xdr:to>
    <xdr:grpSp>
      <xdr:nvGrpSpPr>
        <xdr:cNvPr id="313" name="Group 1271">
          <a:extLst>
            <a:ext uri="{FF2B5EF4-FFF2-40B4-BE49-F238E27FC236}">
              <a16:creationId xmlns:a16="http://schemas.microsoft.com/office/drawing/2014/main" id="{064059AA-427D-486D-BD17-4DD64CB98FD1}"/>
            </a:ext>
          </a:extLst>
        </xdr:cNvPr>
        <xdr:cNvGrpSpPr>
          <a:grpSpLocks/>
        </xdr:cNvGrpSpPr>
      </xdr:nvGrpSpPr>
      <xdr:grpSpPr bwMode="auto">
        <a:xfrm>
          <a:off x="762000" y="17430569"/>
          <a:ext cx="10149840" cy="171994"/>
          <a:chOff x="750949" y="1966438"/>
          <a:chExt cx="10150599" cy="170486"/>
        </a:xfrm>
      </xdr:grpSpPr>
      <xdr:grpSp>
        <xdr:nvGrpSpPr>
          <xdr:cNvPr id="314" name="Group 1272">
            <a:extLst>
              <a:ext uri="{FF2B5EF4-FFF2-40B4-BE49-F238E27FC236}">
                <a16:creationId xmlns:a16="http://schemas.microsoft.com/office/drawing/2014/main" id="{92C8D424-B105-9B86-8D52-1F66588B4657}"/>
              </a:ext>
            </a:extLst>
          </xdr:cNvPr>
          <xdr:cNvGrpSpPr>
            <a:grpSpLocks/>
          </xdr:cNvGrpSpPr>
        </xdr:nvGrpSpPr>
        <xdr:grpSpPr bwMode="auto">
          <a:xfrm>
            <a:off x="750949" y="1966438"/>
            <a:ext cx="9149883" cy="151190"/>
            <a:chOff x="763649" y="918688"/>
            <a:chExt cx="9149883" cy="121557"/>
          </a:xfrm>
        </xdr:grpSpPr>
        <xdr:sp macro="" textlink="">
          <xdr:nvSpPr>
            <xdr:cNvPr id="316" name="Freeform 10707">
              <a:extLst>
                <a:ext uri="{FF2B5EF4-FFF2-40B4-BE49-F238E27FC236}">
                  <a16:creationId xmlns:a16="http://schemas.microsoft.com/office/drawing/2014/main" id="{ABF4DD84-47F2-0B24-CA4B-B4675FE30B1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7" name="Freeform 10707">
              <a:extLst>
                <a:ext uri="{FF2B5EF4-FFF2-40B4-BE49-F238E27FC236}">
                  <a16:creationId xmlns:a16="http://schemas.microsoft.com/office/drawing/2014/main" id="{7D1200E8-5E45-0B79-6C6E-A0ADDBC984EC}"/>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8" name="Freeform 10707">
              <a:extLst>
                <a:ext uri="{FF2B5EF4-FFF2-40B4-BE49-F238E27FC236}">
                  <a16:creationId xmlns:a16="http://schemas.microsoft.com/office/drawing/2014/main" id="{849E8956-F9F5-5179-1C2B-39A94658A32F}"/>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9" name="Freeform 10707">
              <a:extLst>
                <a:ext uri="{FF2B5EF4-FFF2-40B4-BE49-F238E27FC236}">
                  <a16:creationId xmlns:a16="http://schemas.microsoft.com/office/drawing/2014/main" id="{74DCFEA9-83A1-CEAD-2E08-4F4DAFF10C1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0" name="Freeform 10707">
              <a:extLst>
                <a:ext uri="{FF2B5EF4-FFF2-40B4-BE49-F238E27FC236}">
                  <a16:creationId xmlns:a16="http://schemas.microsoft.com/office/drawing/2014/main" id="{B4FE5651-5056-DB7B-CD04-A0A2103F2DD9}"/>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1" name="Freeform 10707">
              <a:extLst>
                <a:ext uri="{FF2B5EF4-FFF2-40B4-BE49-F238E27FC236}">
                  <a16:creationId xmlns:a16="http://schemas.microsoft.com/office/drawing/2014/main" id="{BA71BE5B-6E98-0F38-2439-8C56EBFBABC2}"/>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2" name="Freeform 10707">
              <a:extLst>
                <a:ext uri="{FF2B5EF4-FFF2-40B4-BE49-F238E27FC236}">
                  <a16:creationId xmlns:a16="http://schemas.microsoft.com/office/drawing/2014/main" id="{34EFD889-EC1D-74D6-51D3-ACA687B5A12B}"/>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3" name="Freeform 10707">
              <a:extLst>
                <a:ext uri="{FF2B5EF4-FFF2-40B4-BE49-F238E27FC236}">
                  <a16:creationId xmlns:a16="http://schemas.microsoft.com/office/drawing/2014/main" id="{4435E319-870B-3B66-A579-798BA267EAD5}"/>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4" name="Freeform 10707">
              <a:extLst>
                <a:ext uri="{FF2B5EF4-FFF2-40B4-BE49-F238E27FC236}">
                  <a16:creationId xmlns:a16="http://schemas.microsoft.com/office/drawing/2014/main" id="{F6D9CBEF-A506-5D30-360A-CA8B6F2EF07D}"/>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15" name="Freeform 10707">
            <a:extLst>
              <a:ext uri="{FF2B5EF4-FFF2-40B4-BE49-F238E27FC236}">
                <a16:creationId xmlns:a16="http://schemas.microsoft.com/office/drawing/2014/main" id="{029E14F2-3192-1135-85BF-BE1E02B99D2D}"/>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87</xdr:row>
      <xdr:rowOff>152400</xdr:rowOff>
    </xdr:from>
    <xdr:to>
      <xdr:col>42</xdr:col>
      <xdr:colOff>243840</xdr:colOff>
      <xdr:row>88</xdr:row>
      <xdr:rowOff>106680</xdr:rowOff>
    </xdr:to>
    <xdr:grpSp>
      <xdr:nvGrpSpPr>
        <xdr:cNvPr id="325" name="Group 1283">
          <a:extLst>
            <a:ext uri="{FF2B5EF4-FFF2-40B4-BE49-F238E27FC236}">
              <a16:creationId xmlns:a16="http://schemas.microsoft.com/office/drawing/2014/main" id="{84F7DDAF-54D9-4BFA-BADF-6E0DDF17ACDB}"/>
            </a:ext>
          </a:extLst>
        </xdr:cNvPr>
        <xdr:cNvGrpSpPr>
          <a:grpSpLocks/>
        </xdr:cNvGrpSpPr>
      </xdr:nvGrpSpPr>
      <xdr:grpSpPr bwMode="auto">
        <a:xfrm>
          <a:off x="762000" y="19157043"/>
          <a:ext cx="10149840" cy="171994"/>
          <a:chOff x="750949" y="1966438"/>
          <a:chExt cx="10150599" cy="170486"/>
        </a:xfrm>
      </xdr:grpSpPr>
      <xdr:grpSp>
        <xdr:nvGrpSpPr>
          <xdr:cNvPr id="326" name="Group 1284">
            <a:extLst>
              <a:ext uri="{FF2B5EF4-FFF2-40B4-BE49-F238E27FC236}">
                <a16:creationId xmlns:a16="http://schemas.microsoft.com/office/drawing/2014/main" id="{AFA5A7D1-BCD3-DE08-006D-677D44673E23}"/>
              </a:ext>
            </a:extLst>
          </xdr:cNvPr>
          <xdr:cNvGrpSpPr>
            <a:grpSpLocks/>
          </xdr:cNvGrpSpPr>
        </xdr:nvGrpSpPr>
        <xdr:grpSpPr bwMode="auto">
          <a:xfrm>
            <a:off x="750949" y="1966438"/>
            <a:ext cx="9149883" cy="151190"/>
            <a:chOff x="763649" y="918688"/>
            <a:chExt cx="9149883" cy="121557"/>
          </a:xfrm>
        </xdr:grpSpPr>
        <xdr:sp macro="" textlink="">
          <xdr:nvSpPr>
            <xdr:cNvPr id="328" name="Freeform 10707">
              <a:extLst>
                <a:ext uri="{FF2B5EF4-FFF2-40B4-BE49-F238E27FC236}">
                  <a16:creationId xmlns:a16="http://schemas.microsoft.com/office/drawing/2014/main" id="{515058E4-77B3-03B5-825A-ABAF0466077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9" name="Freeform 10707">
              <a:extLst>
                <a:ext uri="{FF2B5EF4-FFF2-40B4-BE49-F238E27FC236}">
                  <a16:creationId xmlns:a16="http://schemas.microsoft.com/office/drawing/2014/main" id="{99F3758B-8ADF-0ED2-50FE-772B0375972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0" name="Freeform 10707">
              <a:extLst>
                <a:ext uri="{FF2B5EF4-FFF2-40B4-BE49-F238E27FC236}">
                  <a16:creationId xmlns:a16="http://schemas.microsoft.com/office/drawing/2014/main" id="{8F7E1019-6171-7644-AE3B-D4102B62AE7E}"/>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1" name="Freeform 10707">
              <a:extLst>
                <a:ext uri="{FF2B5EF4-FFF2-40B4-BE49-F238E27FC236}">
                  <a16:creationId xmlns:a16="http://schemas.microsoft.com/office/drawing/2014/main" id="{9412A669-F4E9-0BB4-5881-A09EDD7D4AA7}"/>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2" name="Freeform 10707">
              <a:extLst>
                <a:ext uri="{FF2B5EF4-FFF2-40B4-BE49-F238E27FC236}">
                  <a16:creationId xmlns:a16="http://schemas.microsoft.com/office/drawing/2014/main" id="{82F07C3E-C322-C048-F9B8-0C452AA00C1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3" name="Freeform 10707">
              <a:extLst>
                <a:ext uri="{FF2B5EF4-FFF2-40B4-BE49-F238E27FC236}">
                  <a16:creationId xmlns:a16="http://schemas.microsoft.com/office/drawing/2014/main" id="{718912BD-5B25-1FEE-24C1-BD1F15B6B4B1}"/>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4" name="Freeform 10707">
              <a:extLst>
                <a:ext uri="{FF2B5EF4-FFF2-40B4-BE49-F238E27FC236}">
                  <a16:creationId xmlns:a16="http://schemas.microsoft.com/office/drawing/2014/main" id="{1C362779-8B40-01F5-3312-672AD83F6CE1}"/>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5" name="Freeform 10707">
              <a:extLst>
                <a:ext uri="{FF2B5EF4-FFF2-40B4-BE49-F238E27FC236}">
                  <a16:creationId xmlns:a16="http://schemas.microsoft.com/office/drawing/2014/main" id="{77C01AA8-C01D-B640-10D2-2F3C916BA869}"/>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6" name="Freeform 10707">
              <a:extLst>
                <a:ext uri="{FF2B5EF4-FFF2-40B4-BE49-F238E27FC236}">
                  <a16:creationId xmlns:a16="http://schemas.microsoft.com/office/drawing/2014/main" id="{6AA3FA9C-7AA9-8740-8F8D-10FF2F83E7E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27" name="Freeform 10707">
            <a:extLst>
              <a:ext uri="{FF2B5EF4-FFF2-40B4-BE49-F238E27FC236}">
                <a16:creationId xmlns:a16="http://schemas.microsoft.com/office/drawing/2014/main" id="{7A6B389A-DF8B-5D95-0230-2E119D1633D5}"/>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95</xdr:row>
      <xdr:rowOff>160020</xdr:rowOff>
    </xdr:from>
    <xdr:to>
      <xdr:col>42</xdr:col>
      <xdr:colOff>236220</xdr:colOff>
      <xdr:row>96</xdr:row>
      <xdr:rowOff>114300</xdr:rowOff>
    </xdr:to>
    <xdr:grpSp>
      <xdr:nvGrpSpPr>
        <xdr:cNvPr id="337" name="Group 1295">
          <a:extLst>
            <a:ext uri="{FF2B5EF4-FFF2-40B4-BE49-F238E27FC236}">
              <a16:creationId xmlns:a16="http://schemas.microsoft.com/office/drawing/2014/main" id="{5F688BCA-3285-4298-90D6-BE4D113A5DB4}"/>
            </a:ext>
          </a:extLst>
        </xdr:cNvPr>
        <xdr:cNvGrpSpPr>
          <a:grpSpLocks/>
        </xdr:cNvGrpSpPr>
      </xdr:nvGrpSpPr>
      <xdr:grpSpPr bwMode="auto">
        <a:xfrm>
          <a:off x="744220" y="20906377"/>
          <a:ext cx="10160000" cy="171994"/>
          <a:chOff x="750949" y="1966438"/>
          <a:chExt cx="10150599" cy="170486"/>
        </a:xfrm>
      </xdr:grpSpPr>
      <xdr:grpSp>
        <xdr:nvGrpSpPr>
          <xdr:cNvPr id="338" name="Group 1296">
            <a:extLst>
              <a:ext uri="{FF2B5EF4-FFF2-40B4-BE49-F238E27FC236}">
                <a16:creationId xmlns:a16="http://schemas.microsoft.com/office/drawing/2014/main" id="{4014F183-F1B0-8910-27F4-5AF6C6F2B468}"/>
              </a:ext>
            </a:extLst>
          </xdr:cNvPr>
          <xdr:cNvGrpSpPr>
            <a:grpSpLocks/>
          </xdr:cNvGrpSpPr>
        </xdr:nvGrpSpPr>
        <xdr:grpSpPr bwMode="auto">
          <a:xfrm>
            <a:off x="750949" y="1966438"/>
            <a:ext cx="9149883" cy="151190"/>
            <a:chOff x="763649" y="918688"/>
            <a:chExt cx="9149883" cy="121557"/>
          </a:xfrm>
        </xdr:grpSpPr>
        <xdr:sp macro="" textlink="">
          <xdr:nvSpPr>
            <xdr:cNvPr id="340" name="Freeform 10707">
              <a:extLst>
                <a:ext uri="{FF2B5EF4-FFF2-40B4-BE49-F238E27FC236}">
                  <a16:creationId xmlns:a16="http://schemas.microsoft.com/office/drawing/2014/main" id="{5CC8058D-891A-B60E-992F-CC638EBCF336}"/>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1" name="Freeform 10707">
              <a:extLst>
                <a:ext uri="{FF2B5EF4-FFF2-40B4-BE49-F238E27FC236}">
                  <a16:creationId xmlns:a16="http://schemas.microsoft.com/office/drawing/2014/main" id="{FCE9B549-2173-B992-B016-63A72B131B71}"/>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2" name="Freeform 10707">
              <a:extLst>
                <a:ext uri="{FF2B5EF4-FFF2-40B4-BE49-F238E27FC236}">
                  <a16:creationId xmlns:a16="http://schemas.microsoft.com/office/drawing/2014/main" id="{FADD8EA6-6C53-7169-9912-2554181266E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3" name="Freeform 10707">
              <a:extLst>
                <a:ext uri="{FF2B5EF4-FFF2-40B4-BE49-F238E27FC236}">
                  <a16:creationId xmlns:a16="http://schemas.microsoft.com/office/drawing/2014/main" id="{59755FCE-3182-0C54-D41B-3A7313B0A6C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4" name="Freeform 10707">
              <a:extLst>
                <a:ext uri="{FF2B5EF4-FFF2-40B4-BE49-F238E27FC236}">
                  <a16:creationId xmlns:a16="http://schemas.microsoft.com/office/drawing/2014/main" id="{AF074B74-4A83-71C6-A442-081651C45FD8}"/>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5" name="Freeform 10707">
              <a:extLst>
                <a:ext uri="{FF2B5EF4-FFF2-40B4-BE49-F238E27FC236}">
                  <a16:creationId xmlns:a16="http://schemas.microsoft.com/office/drawing/2014/main" id="{5CE2F772-826F-39B0-ED52-104587A0E50D}"/>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6" name="Freeform 10707">
              <a:extLst>
                <a:ext uri="{FF2B5EF4-FFF2-40B4-BE49-F238E27FC236}">
                  <a16:creationId xmlns:a16="http://schemas.microsoft.com/office/drawing/2014/main" id="{B4B0C0E3-8219-9D2D-97EE-4E9C31CDCB48}"/>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7" name="Freeform 10707">
              <a:extLst>
                <a:ext uri="{FF2B5EF4-FFF2-40B4-BE49-F238E27FC236}">
                  <a16:creationId xmlns:a16="http://schemas.microsoft.com/office/drawing/2014/main" id="{C1CF6316-02B8-AE98-09D0-B46FC32479BF}"/>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8" name="Freeform 10707">
              <a:extLst>
                <a:ext uri="{FF2B5EF4-FFF2-40B4-BE49-F238E27FC236}">
                  <a16:creationId xmlns:a16="http://schemas.microsoft.com/office/drawing/2014/main" id="{1442F9DB-BD46-3845-DFA1-CBBB988570F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39" name="Freeform 10707">
            <a:extLst>
              <a:ext uri="{FF2B5EF4-FFF2-40B4-BE49-F238E27FC236}">
                <a16:creationId xmlns:a16="http://schemas.microsoft.com/office/drawing/2014/main" id="{64001CA9-D51E-E762-C967-FF5ABB3CDD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103</xdr:row>
      <xdr:rowOff>152400</xdr:rowOff>
    </xdr:from>
    <xdr:to>
      <xdr:col>42</xdr:col>
      <xdr:colOff>236220</xdr:colOff>
      <xdr:row>104</xdr:row>
      <xdr:rowOff>106680</xdr:rowOff>
    </xdr:to>
    <xdr:grpSp>
      <xdr:nvGrpSpPr>
        <xdr:cNvPr id="349" name="Group 1307">
          <a:extLst>
            <a:ext uri="{FF2B5EF4-FFF2-40B4-BE49-F238E27FC236}">
              <a16:creationId xmlns:a16="http://schemas.microsoft.com/office/drawing/2014/main" id="{3AC196E6-767F-4045-A4CD-4DEFDBF64AAB}"/>
            </a:ext>
          </a:extLst>
        </xdr:cNvPr>
        <xdr:cNvGrpSpPr>
          <a:grpSpLocks/>
        </xdr:cNvGrpSpPr>
      </xdr:nvGrpSpPr>
      <xdr:grpSpPr bwMode="auto">
        <a:xfrm>
          <a:off x="751840" y="22640471"/>
          <a:ext cx="10152380" cy="171995"/>
          <a:chOff x="750949" y="1966438"/>
          <a:chExt cx="10150599" cy="170486"/>
        </a:xfrm>
      </xdr:grpSpPr>
      <xdr:grpSp>
        <xdr:nvGrpSpPr>
          <xdr:cNvPr id="350" name="Group 1308">
            <a:extLst>
              <a:ext uri="{FF2B5EF4-FFF2-40B4-BE49-F238E27FC236}">
                <a16:creationId xmlns:a16="http://schemas.microsoft.com/office/drawing/2014/main" id="{CDC8A593-A501-2978-5F81-4551D26767A8}"/>
              </a:ext>
            </a:extLst>
          </xdr:cNvPr>
          <xdr:cNvGrpSpPr>
            <a:grpSpLocks/>
          </xdr:cNvGrpSpPr>
        </xdr:nvGrpSpPr>
        <xdr:grpSpPr bwMode="auto">
          <a:xfrm>
            <a:off x="750949" y="1966438"/>
            <a:ext cx="9149883" cy="151190"/>
            <a:chOff x="763649" y="918688"/>
            <a:chExt cx="9149883" cy="121557"/>
          </a:xfrm>
        </xdr:grpSpPr>
        <xdr:sp macro="" textlink="">
          <xdr:nvSpPr>
            <xdr:cNvPr id="352" name="Freeform 10707">
              <a:extLst>
                <a:ext uri="{FF2B5EF4-FFF2-40B4-BE49-F238E27FC236}">
                  <a16:creationId xmlns:a16="http://schemas.microsoft.com/office/drawing/2014/main" id="{3837BD81-7E29-1C5B-6D23-BD4BD49FDAB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3" name="Freeform 10707">
              <a:extLst>
                <a:ext uri="{FF2B5EF4-FFF2-40B4-BE49-F238E27FC236}">
                  <a16:creationId xmlns:a16="http://schemas.microsoft.com/office/drawing/2014/main" id="{4B21D7D1-DB25-5BDB-5E71-78216262C520}"/>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4" name="Freeform 10707">
              <a:extLst>
                <a:ext uri="{FF2B5EF4-FFF2-40B4-BE49-F238E27FC236}">
                  <a16:creationId xmlns:a16="http://schemas.microsoft.com/office/drawing/2014/main" id="{FF283817-BF7F-8D2A-26F1-3F767C87C51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5" name="Freeform 10707">
              <a:extLst>
                <a:ext uri="{FF2B5EF4-FFF2-40B4-BE49-F238E27FC236}">
                  <a16:creationId xmlns:a16="http://schemas.microsoft.com/office/drawing/2014/main" id="{3B429544-39A9-3AEF-61E0-532CD2BE52F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6" name="Freeform 10707">
              <a:extLst>
                <a:ext uri="{FF2B5EF4-FFF2-40B4-BE49-F238E27FC236}">
                  <a16:creationId xmlns:a16="http://schemas.microsoft.com/office/drawing/2014/main" id="{B4AFF70A-A32E-CBAC-8832-F4F5A90F3691}"/>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7" name="Freeform 10707">
              <a:extLst>
                <a:ext uri="{FF2B5EF4-FFF2-40B4-BE49-F238E27FC236}">
                  <a16:creationId xmlns:a16="http://schemas.microsoft.com/office/drawing/2014/main" id="{F04E60AC-0723-86A6-BB78-3A24E2C462CF}"/>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8" name="Freeform 10707">
              <a:extLst>
                <a:ext uri="{FF2B5EF4-FFF2-40B4-BE49-F238E27FC236}">
                  <a16:creationId xmlns:a16="http://schemas.microsoft.com/office/drawing/2014/main" id="{FFF40891-F221-0657-8B60-04E5B94C379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9" name="Freeform 10707">
              <a:extLst>
                <a:ext uri="{FF2B5EF4-FFF2-40B4-BE49-F238E27FC236}">
                  <a16:creationId xmlns:a16="http://schemas.microsoft.com/office/drawing/2014/main" id="{E52D49B9-5725-DBA1-6304-0D7DCC3CD06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0" name="Freeform 10707">
              <a:extLst>
                <a:ext uri="{FF2B5EF4-FFF2-40B4-BE49-F238E27FC236}">
                  <a16:creationId xmlns:a16="http://schemas.microsoft.com/office/drawing/2014/main" id="{84541607-1E75-E305-07D7-9A0EC53C40F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51" name="Freeform 10707">
            <a:extLst>
              <a:ext uri="{FF2B5EF4-FFF2-40B4-BE49-F238E27FC236}">
                <a16:creationId xmlns:a16="http://schemas.microsoft.com/office/drawing/2014/main" id="{50BD6274-814D-FD04-2CF9-B2C1D1411182}"/>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111</xdr:row>
      <xdr:rowOff>167640</xdr:rowOff>
    </xdr:from>
    <xdr:to>
      <xdr:col>43</xdr:col>
      <xdr:colOff>0</xdr:colOff>
      <xdr:row>112</xdr:row>
      <xdr:rowOff>121920</xdr:rowOff>
    </xdr:to>
    <xdr:grpSp>
      <xdr:nvGrpSpPr>
        <xdr:cNvPr id="361" name="Group 1319">
          <a:extLst>
            <a:ext uri="{FF2B5EF4-FFF2-40B4-BE49-F238E27FC236}">
              <a16:creationId xmlns:a16="http://schemas.microsoft.com/office/drawing/2014/main" id="{BD0D04C5-F51F-42D1-93BB-73A40288E254}"/>
            </a:ext>
          </a:extLst>
        </xdr:cNvPr>
        <xdr:cNvGrpSpPr>
          <a:grpSpLocks/>
        </xdr:cNvGrpSpPr>
      </xdr:nvGrpSpPr>
      <xdr:grpSpPr bwMode="auto">
        <a:xfrm>
          <a:off x="769620" y="24397426"/>
          <a:ext cx="10152380" cy="171994"/>
          <a:chOff x="750949" y="1966438"/>
          <a:chExt cx="10150599" cy="170486"/>
        </a:xfrm>
      </xdr:grpSpPr>
      <xdr:grpSp>
        <xdr:nvGrpSpPr>
          <xdr:cNvPr id="362" name="Group 1320">
            <a:extLst>
              <a:ext uri="{FF2B5EF4-FFF2-40B4-BE49-F238E27FC236}">
                <a16:creationId xmlns:a16="http://schemas.microsoft.com/office/drawing/2014/main" id="{E2403A44-767D-14AB-1466-DDB22693B273}"/>
              </a:ext>
            </a:extLst>
          </xdr:cNvPr>
          <xdr:cNvGrpSpPr>
            <a:grpSpLocks/>
          </xdr:cNvGrpSpPr>
        </xdr:nvGrpSpPr>
        <xdr:grpSpPr bwMode="auto">
          <a:xfrm>
            <a:off x="750949" y="1966438"/>
            <a:ext cx="9149883" cy="151190"/>
            <a:chOff x="763649" y="918688"/>
            <a:chExt cx="9149883" cy="121557"/>
          </a:xfrm>
        </xdr:grpSpPr>
        <xdr:sp macro="" textlink="">
          <xdr:nvSpPr>
            <xdr:cNvPr id="364" name="Freeform 10707">
              <a:extLst>
                <a:ext uri="{FF2B5EF4-FFF2-40B4-BE49-F238E27FC236}">
                  <a16:creationId xmlns:a16="http://schemas.microsoft.com/office/drawing/2014/main" id="{DCF700F9-898C-50D3-C7A2-28222DF0457A}"/>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5" name="Freeform 10707">
              <a:extLst>
                <a:ext uri="{FF2B5EF4-FFF2-40B4-BE49-F238E27FC236}">
                  <a16:creationId xmlns:a16="http://schemas.microsoft.com/office/drawing/2014/main" id="{4BFDB940-9C4F-3873-77B2-876CD4C1D319}"/>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6" name="Freeform 10707">
              <a:extLst>
                <a:ext uri="{FF2B5EF4-FFF2-40B4-BE49-F238E27FC236}">
                  <a16:creationId xmlns:a16="http://schemas.microsoft.com/office/drawing/2014/main" id="{FDAF6496-60A6-C635-25F5-E23688804152}"/>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7" name="Freeform 10707">
              <a:extLst>
                <a:ext uri="{FF2B5EF4-FFF2-40B4-BE49-F238E27FC236}">
                  <a16:creationId xmlns:a16="http://schemas.microsoft.com/office/drawing/2014/main" id="{1320BB77-9F5A-00CF-0C42-2A56415FB4EC}"/>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8" name="Freeform 10707">
              <a:extLst>
                <a:ext uri="{FF2B5EF4-FFF2-40B4-BE49-F238E27FC236}">
                  <a16:creationId xmlns:a16="http://schemas.microsoft.com/office/drawing/2014/main" id="{DB1E0576-CC9F-1503-3739-D26B898C7C5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9" name="Freeform 10707">
              <a:extLst>
                <a:ext uri="{FF2B5EF4-FFF2-40B4-BE49-F238E27FC236}">
                  <a16:creationId xmlns:a16="http://schemas.microsoft.com/office/drawing/2014/main" id="{143E7A10-6C5F-AFB3-4750-C67823A4C25B}"/>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0" name="Freeform 10707">
              <a:extLst>
                <a:ext uri="{FF2B5EF4-FFF2-40B4-BE49-F238E27FC236}">
                  <a16:creationId xmlns:a16="http://schemas.microsoft.com/office/drawing/2014/main" id="{D21073C5-C510-882E-7D6E-6D357BCE31DC}"/>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1" name="Freeform 10707">
              <a:extLst>
                <a:ext uri="{FF2B5EF4-FFF2-40B4-BE49-F238E27FC236}">
                  <a16:creationId xmlns:a16="http://schemas.microsoft.com/office/drawing/2014/main" id="{32492247-DC16-F394-21B7-D903261E652A}"/>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2" name="Freeform 10707">
              <a:extLst>
                <a:ext uri="{FF2B5EF4-FFF2-40B4-BE49-F238E27FC236}">
                  <a16:creationId xmlns:a16="http://schemas.microsoft.com/office/drawing/2014/main" id="{92E20C25-F24B-63C1-05AB-68E7D0C39892}"/>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63" name="Freeform 10707">
            <a:extLst>
              <a:ext uri="{FF2B5EF4-FFF2-40B4-BE49-F238E27FC236}">
                <a16:creationId xmlns:a16="http://schemas.microsoft.com/office/drawing/2014/main" id="{4A6418CE-8469-5A32-DE5A-305393388C0F}"/>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119</xdr:row>
      <xdr:rowOff>160020</xdr:rowOff>
    </xdr:from>
    <xdr:to>
      <xdr:col>42</xdr:col>
      <xdr:colOff>228600</xdr:colOff>
      <xdr:row>120</xdr:row>
      <xdr:rowOff>114300</xdr:rowOff>
    </xdr:to>
    <xdr:grpSp>
      <xdr:nvGrpSpPr>
        <xdr:cNvPr id="373" name="Group 1331">
          <a:extLst>
            <a:ext uri="{FF2B5EF4-FFF2-40B4-BE49-F238E27FC236}">
              <a16:creationId xmlns:a16="http://schemas.microsoft.com/office/drawing/2014/main" id="{336B6E76-7034-4B23-96EB-D783CC772D6E}"/>
            </a:ext>
          </a:extLst>
        </xdr:cNvPr>
        <xdr:cNvGrpSpPr>
          <a:grpSpLocks/>
        </xdr:cNvGrpSpPr>
      </xdr:nvGrpSpPr>
      <xdr:grpSpPr bwMode="auto">
        <a:xfrm>
          <a:off x="744220" y="26131520"/>
          <a:ext cx="10152380" cy="171994"/>
          <a:chOff x="750949" y="1966438"/>
          <a:chExt cx="10150599" cy="170486"/>
        </a:xfrm>
      </xdr:grpSpPr>
      <xdr:grpSp>
        <xdr:nvGrpSpPr>
          <xdr:cNvPr id="374" name="Group 1332">
            <a:extLst>
              <a:ext uri="{FF2B5EF4-FFF2-40B4-BE49-F238E27FC236}">
                <a16:creationId xmlns:a16="http://schemas.microsoft.com/office/drawing/2014/main" id="{42366EEC-E1BA-5D80-8ADD-0A9F299866F0}"/>
              </a:ext>
            </a:extLst>
          </xdr:cNvPr>
          <xdr:cNvGrpSpPr>
            <a:grpSpLocks/>
          </xdr:cNvGrpSpPr>
        </xdr:nvGrpSpPr>
        <xdr:grpSpPr bwMode="auto">
          <a:xfrm>
            <a:off x="750949" y="1966438"/>
            <a:ext cx="9149883" cy="151190"/>
            <a:chOff x="763649" y="918688"/>
            <a:chExt cx="9149883" cy="121557"/>
          </a:xfrm>
        </xdr:grpSpPr>
        <xdr:sp macro="" textlink="">
          <xdr:nvSpPr>
            <xdr:cNvPr id="376" name="Freeform 10707">
              <a:extLst>
                <a:ext uri="{FF2B5EF4-FFF2-40B4-BE49-F238E27FC236}">
                  <a16:creationId xmlns:a16="http://schemas.microsoft.com/office/drawing/2014/main" id="{4A75B62D-A7AA-9F19-4162-278988B9496E}"/>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7" name="Freeform 10707">
              <a:extLst>
                <a:ext uri="{FF2B5EF4-FFF2-40B4-BE49-F238E27FC236}">
                  <a16:creationId xmlns:a16="http://schemas.microsoft.com/office/drawing/2014/main" id="{6EE336E4-815A-443B-47C7-8027FD2DEDFD}"/>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8" name="Freeform 10707">
              <a:extLst>
                <a:ext uri="{FF2B5EF4-FFF2-40B4-BE49-F238E27FC236}">
                  <a16:creationId xmlns:a16="http://schemas.microsoft.com/office/drawing/2014/main" id="{E22359A0-A074-AF32-A0F8-C95E67E09EE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9" name="Freeform 10707">
              <a:extLst>
                <a:ext uri="{FF2B5EF4-FFF2-40B4-BE49-F238E27FC236}">
                  <a16:creationId xmlns:a16="http://schemas.microsoft.com/office/drawing/2014/main" id="{2370F288-7B15-773E-1F5D-9B65B7D2754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0" name="Freeform 10707">
              <a:extLst>
                <a:ext uri="{FF2B5EF4-FFF2-40B4-BE49-F238E27FC236}">
                  <a16:creationId xmlns:a16="http://schemas.microsoft.com/office/drawing/2014/main" id="{36DD2CD1-B7EC-1D96-F3A1-4DCC95346F0D}"/>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1" name="Freeform 10707">
              <a:extLst>
                <a:ext uri="{FF2B5EF4-FFF2-40B4-BE49-F238E27FC236}">
                  <a16:creationId xmlns:a16="http://schemas.microsoft.com/office/drawing/2014/main" id="{3CB94A9E-1007-7D64-666B-EEF34088999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2" name="Freeform 10707">
              <a:extLst>
                <a:ext uri="{FF2B5EF4-FFF2-40B4-BE49-F238E27FC236}">
                  <a16:creationId xmlns:a16="http://schemas.microsoft.com/office/drawing/2014/main" id="{6035F523-9426-5348-F49E-9405A373ECB4}"/>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3" name="Freeform 10707">
              <a:extLst>
                <a:ext uri="{FF2B5EF4-FFF2-40B4-BE49-F238E27FC236}">
                  <a16:creationId xmlns:a16="http://schemas.microsoft.com/office/drawing/2014/main" id="{1D1608BF-1CB3-BCE0-40C8-E5F0A312099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4" name="Freeform 10707">
              <a:extLst>
                <a:ext uri="{FF2B5EF4-FFF2-40B4-BE49-F238E27FC236}">
                  <a16:creationId xmlns:a16="http://schemas.microsoft.com/office/drawing/2014/main" id="{941FB6DA-AFC3-E9B3-5433-AB87FED7E00E}"/>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75" name="Freeform 10707">
            <a:extLst>
              <a:ext uri="{FF2B5EF4-FFF2-40B4-BE49-F238E27FC236}">
                <a16:creationId xmlns:a16="http://schemas.microsoft.com/office/drawing/2014/main" id="{5C8E57BE-1F26-C4EE-1CEB-E70E6519617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127</xdr:row>
      <xdr:rowOff>167640</xdr:rowOff>
    </xdr:from>
    <xdr:to>
      <xdr:col>42</xdr:col>
      <xdr:colOff>243840</xdr:colOff>
      <xdr:row>128</xdr:row>
      <xdr:rowOff>121920</xdr:rowOff>
    </xdr:to>
    <xdr:grpSp>
      <xdr:nvGrpSpPr>
        <xdr:cNvPr id="385" name="Group 1343">
          <a:extLst>
            <a:ext uri="{FF2B5EF4-FFF2-40B4-BE49-F238E27FC236}">
              <a16:creationId xmlns:a16="http://schemas.microsoft.com/office/drawing/2014/main" id="{22398C0B-353B-4624-A8B2-CE2A9C5206E8}"/>
            </a:ext>
          </a:extLst>
        </xdr:cNvPr>
        <xdr:cNvGrpSpPr>
          <a:grpSpLocks/>
        </xdr:cNvGrpSpPr>
      </xdr:nvGrpSpPr>
      <xdr:grpSpPr bwMode="auto">
        <a:xfrm>
          <a:off x="762000" y="27880854"/>
          <a:ext cx="10149840" cy="171995"/>
          <a:chOff x="750949" y="1966438"/>
          <a:chExt cx="10150599" cy="170486"/>
        </a:xfrm>
      </xdr:grpSpPr>
      <xdr:grpSp>
        <xdr:nvGrpSpPr>
          <xdr:cNvPr id="386" name="Group 1344">
            <a:extLst>
              <a:ext uri="{FF2B5EF4-FFF2-40B4-BE49-F238E27FC236}">
                <a16:creationId xmlns:a16="http://schemas.microsoft.com/office/drawing/2014/main" id="{180C06C1-AA58-BB92-C1C7-657FC9F15B58}"/>
              </a:ext>
            </a:extLst>
          </xdr:cNvPr>
          <xdr:cNvGrpSpPr>
            <a:grpSpLocks/>
          </xdr:cNvGrpSpPr>
        </xdr:nvGrpSpPr>
        <xdr:grpSpPr bwMode="auto">
          <a:xfrm>
            <a:off x="750949" y="1966438"/>
            <a:ext cx="9149883" cy="151190"/>
            <a:chOff x="763649" y="918688"/>
            <a:chExt cx="9149883" cy="121557"/>
          </a:xfrm>
        </xdr:grpSpPr>
        <xdr:sp macro="" textlink="">
          <xdr:nvSpPr>
            <xdr:cNvPr id="388" name="Freeform 10707">
              <a:extLst>
                <a:ext uri="{FF2B5EF4-FFF2-40B4-BE49-F238E27FC236}">
                  <a16:creationId xmlns:a16="http://schemas.microsoft.com/office/drawing/2014/main" id="{494A6AE1-F6AC-EDE6-1C80-CA32AB748BC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9" name="Freeform 10707">
              <a:extLst>
                <a:ext uri="{FF2B5EF4-FFF2-40B4-BE49-F238E27FC236}">
                  <a16:creationId xmlns:a16="http://schemas.microsoft.com/office/drawing/2014/main" id="{009E7AFC-27EC-D006-4063-3B5BA304D9C3}"/>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0" name="Freeform 10707">
              <a:extLst>
                <a:ext uri="{FF2B5EF4-FFF2-40B4-BE49-F238E27FC236}">
                  <a16:creationId xmlns:a16="http://schemas.microsoft.com/office/drawing/2014/main" id="{68D2F32D-1226-7B7A-44A7-71772A148DC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1" name="Freeform 10707">
              <a:extLst>
                <a:ext uri="{FF2B5EF4-FFF2-40B4-BE49-F238E27FC236}">
                  <a16:creationId xmlns:a16="http://schemas.microsoft.com/office/drawing/2014/main" id="{F83B3F3F-C068-A97C-1253-CC6CD036B88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2" name="Freeform 10707">
              <a:extLst>
                <a:ext uri="{FF2B5EF4-FFF2-40B4-BE49-F238E27FC236}">
                  <a16:creationId xmlns:a16="http://schemas.microsoft.com/office/drawing/2014/main" id="{14F6459F-BACB-8C22-844E-10231D17894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3" name="Freeform 10707">
              <a:extLst>
                <a:ext uri="{FF2B5EF4-FFF2-40B4-BE49-F238E27FC236}">
                  <a16:creationId xmlns:a16="http://schemas.microsoft.com/office/drawing/2014/main" id="{F74B44CF-9D48-7CDF-8E8C-185B3717C25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4" name="Freeform 10707">
              <a:extLst>
                <a:ext uri="{FF2B5EF4-FFF2-40B4-BE49-F238E27FC236}">
                  <a16:creationId xmlns:a16="http://schemas.microsoft.com/office/drawing/2014/main" id="{C487E6C7-D4DE-03F9-A97D-2E8DB94DBB36}"/>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5" name="Freeform 10707">
              <a:extLst>
                <a:ext uri="{FF2B5EF4-FFF2-40B4-BE49-F238E27FC236}">
                  <a16:creationId xmlns:a16="http://schemas.microsoft.com/office/drawing/2014/main" id="{DAAAB763-B84E-A25E-F293-10D8C888B83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6" name="Freeform 10707">
              <a:extLst>
                <a:ext uri="{FF2B5EF4-FFF2-40B4-BE49-F238E27FC236}">
                  <a16:creationId xmlns:a16="http://schemas.microsoft.com/office/drawing/2014/main" id="{236EBBC3-1D50-6867-0A48-04D73B006E5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87" name="Freeform 10707">
            <a:extLst>
              <a:ext uri="{FF2B5EF4-FFF2-40B4-BE49-F238E27FC236}">
                <a16:creationId xmlns:a16="http://schemas.microsoft.com/office/drawing/2014/main" id="{FBF79DDB-1199-BEBB-A04B-77AE6A8E0E31}"/>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135</xdr:row>
      <xdr:rowOff>167640</xdr:rowOff>
    </xdr:from>
    <xdr:to>
      <xdr:col>42</xdr:col>
      <xdr:colOff>236220</xdr:colOff>
      <xdr:row>136</xdr:row>
      <xdr:rowOff>121920</xdr:rowOff>
    </xdr:to>
    <xdr:grpSp>
      <xdr:nvGrpSpPr>
        <xdr:cNvPr id="397" name="Group 1355">
          <a:extLst>
            <a:ext uri="{FF2B5EF4-FFF2-40B4-BE49-F238E27FC236}">
              <a16:creationId xmlns:a16="http://schemas.microsoft.com/office/drawing/2014/main" id="{EA87DC04-F090-4405-89CD-522BD28DB5B3}"/>
            </a:ext>
          </a:extLst>
        </xdr:cNvPr>
        <xdr:cNvGrpSpPr>
          <a:grpSpLocks/>
        </xdr:cNvGrpSpPr>
      </xdr:nvGrpSpPr>
      <xdr:grpSpPr bwMode="auto">
        <a:xfrm>
          <a:off x="751840" y="29622569"/>
          <a:ext cx="10152380" cy="171994"/>
          <a:chOff x="750949" y="1966438"/>
          <a:chExt cx="10150599" cy="170486"/>
        </a:xfrm>
      </xdr:grpSpPr>
      <xdr:grpSp>
        <xdr:nvGrpSpPr>
          <xdr:cNvPr id="398" name="Group 1356">
            <a:extLst>
              <a:ext uri="{FF2B5EF4-FFF2-40B4-BE49-F238E27FC236}">
                <a16:creationId xmlns:a16="http://schemas.microsoft.com/office/drawing/2014/main" id="{4A6C9245-D129-81E8-C5AB-E305D836A787}"/>
              </a:ext>
            </a:extLst>
          </xdr:cNvPr>
          <xdr:cNvGrpSpPr>
            <a:grpSpLocks/>
          </xdr:cNvGrpSpPr>
        </xdr:nvGrpSpPr>
        <xdr:grpSpPr bwMode="auto">
          <a:xfrm>
            <a:off x="750949" y="1966438"/>
            <a:ext cx="9149883" cy="151190"/>
            <a:chOff x="763649" y="918688"/>
            <a:chExt cx="9149883" cy="121557"/>
          </a:xfrm>
        </xdr:grpSpPr>
        <xdr:sp macro="" textlink="">
          <xdr:nvSpPr>
            <xdr:cNvPr id="400" name="Freeform 10707">
              <a:extLst>
                <a:ext uri="{FF2B5EF4-FFF2-40B4-BE49-F238E27FC236}">
                  <a16:creationId xmlns:a16="http://schemas.microsoft.com/office/drawing/2014/main" id="{7FAA4E24-98DA-EA03-6C5D-BB7F300F7A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1" name="Freeform 10707">
              <a:extLst>
                <a:ext uri="{FF2B5EF4-FFF2-40B4-BE49-F238E27FC236}">
                  <a16:creationId xmlns:a16="http://schemas.microsoft.com/office/drawing/2014/main" id="{A88EF8CC-F241-2522-98CD-753BEDAE98EB}"/>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2" name="Freeform 10707">
              <a:extLst>
                <a:ext uri="{FF2B5EF4-FFF2-40B4-BE49-F238E27FC236}">
                  <a16:creationId xmlns:a16="http://schemas.microsoft.com/office/drawing/2014/main" id="{CE5A0EE5-09E7-BDF6-DAE6-F582EC3D25BD}"/>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3" name="Freeform 10707">
              <a:extLst>
                <a:ext uri="{FF2B5EF4-FFF2-40B4-BE49-F238E27FC236}">
                  <a16:creationId xmlns:a16="http://schemas.microsoft.com/office/drawing/2014/main" id="{C0A56CDB-EE0D-5FD7-21E7-D9FFDC6B019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4" name="Freeform 10707">
              <a:extLst>
                <a:ext uri="{FF2B5EF4-FFF2-40B4-BE49-F238E27FC236}">
                  <a16:creationId xmlns:a16="http://schemas.microsoft.com/office/drawing/2014/main" id="{734894D6-4157-43F3-7E96-DF05837CE94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5" name="Freeform 10707">
              <a:extLst>
                <a:ext uri="{FF2B5EF4-FFF2-40B4-BE49-F238E27FC236}">
                  <a16:creationId xmlns:a16="http://schemas.microsoft.com/office/drawing/2014/main" id="{9ABD6437-73BF-8488-D844-1E9C0045BA8C}"/>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6" name="Freeform 10707">
              <a:extLst>
                <a:ext uri="{FF2B5EF4-FFF2-40B4-BE49-F238E27FC236}">
                  <a16:creationId xmlns:a16="http://schemas.microsoft.com/office/drawing/2014/main" id="{98728B1A-800F-2F95-04AA-7F23BF95690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7" name="Freeform 10707">
              <a:extLst>
                <a:ext uri="{FF2B5EF4-FFF2-40B4-BE49-F238E27FC236}">
                  <a16:creationId xmlns:a16="http://schemas.microsoft.com/office/drawing/2014/main" id="{78592FD1-0F75-01F4-C3B1-8D861DBEA37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8" name="Freeform 10707">
              <a:extLst>
                <a:ext uri="{FF2B5EF4-FFF2-40B4-BE49-F238E27FC236}">
                  <a16:creationId xmlns:a16="http://schemas.microsoft.com/office/drawing/2014/main" id="{ACDAF7BA-4E1E-08DF-3965-23E719037A7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99" name="Freeform 10707">
            <a:extLst>
              <a:ext uri="{FF2B5EF4-FFF2-40B4-BE49-F238E27FC236}">
                <a16:creationId xmlns:a16="http://schemas.microsoft.com/office/drawing/2014/main" id="{5A29BF24-4CB7-FC64-95F5-80BB7DFB064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143</xdr:row>
      <xdr:rowOff>167640</xdr:rowOff>
    </xdr:from>
    <xdr:to>
      <xdr:col>42</xdr:col>
      <xdr:colOff>236220</xdr:colOff>
      <xdr:row>144</xdr:row>
      <xdr:rowOff>121920</xdr:rowOff>
    </xdr:to>
    <xdr:grpSp>
      <xdr:nvGrpSpPr>
        <xdr:cNvPr id="409" name="Group 1367">
          <a:extLst>
            <a:ext uri="{FF2B5EF4-FFF2-40B4-BE49-F238E27FC236}">
              <a16:creationId xmlns:a16="http://schemas.microsoft.com/office/drawing/2014/main" id="{2CA9E791-E96C-494E-BF38-74CDA7A2BB55}"/>
            </a:ext>
          </a:extLst>
        </xdr:cNvPr>
        <xdr:cNvGrpSpPr>
          <a:grpSpLocks/>
        </xdr:cNvGrpSpPr>
      </xdr:nvGrpSpPr>
      <xdr:grpSpPr bwMode="auto">
        <a:xfrm>
          <a:off x="744220" y="31364283"/>
          <a:ext cx="10160000" cy="171994"/>
          <a:chOff x="750949" y="1966438"/>
          <a:chExt cx="10150599" cy="170486"/>
        </a:xfrm>
      </xdr:grpSpPr>
      <xdr:grpSp>
        <xdr:nvGrpSpPr>
          <xdr:cNvPr id="410" name="Group 1368">
            <a:extLst>
              <a:ext uri="{FF2B5EF4-FFF2-40B4-BE49-F238E27FC236}">
                <a16:creationId xmlns:a16="http://schemas.microsoft.com/office/drawing/2014/main" id="{4D825AAD-DAE4-D4FF-75A5-F6725FCBC1BC}"/>
              </a:ext>
            </a:extLst>
          </xdr:cNvPr>
          <xdr:cNvGrpSpPr>
            <a:grpSpLocks/>
          </xdr:cNvGrpSpPr>
        </xdr:nvGrpSpPr>
        <xdr:grpSpPr bwMode="auto">
          <a:xfrm>
            <a:off x="750949" y="1966438"/>
            <a:ext cx="9149883" cy="151190"/>
            <a:chOff x="763649" y="918688"/>
            <a:chExt cx="9149883" cy="121557"/>
          </a:xfrm>
        </xdr:grpSpPr>
        <xdr:sp macro="" textlink="">
          <xdr:nvSpPr>
            <xdr:cNvPr id="412" name="Freeform 10707">
              <a:extLst>
                <a:ext uri="{FF2B5EF4-FFF2-40B4-BE49-F238E27FC236}">
                  <a16:creationId xmlns:a16="http://schemas.microsoft.com/office/drawing/2014/main" id="{B2CFEF3E-E9A9-A293-2AE1-09714D8FDE0C}"/>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3" name="Freeform 10707">
              <a:extLst>
                <a:ext uri="{FF2B5EF4-FFF2-40B4-BE49-F238E27FC236}">
                  <a16:creationId xmlns:a16="http://schemas.microsoft.com/office/drawing/2014/main" id="{367E5C68-E680-7689-C982-3E5A6AF1098D}"/>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4" name="Freeform 10707">
              <a:extLst>
                <a:ext uri="{FF2B5EF4-FFF2-40B4-BE49-F238E27FC236}">
                  <a16:creationId xmlns:a16="http://schemas.microsoft.com/office/drawing/2014/main" id="{C6468E6A-DBDC-3F9B-5BFD-7466650806A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5" name="Freeform 10707">
              <a:extLst>
                <a:ext uri="{FF2B5EF4-FFF2-40B4-BE49-F238E27FC236}">
                  <a16:creationId xmlns:a16="http://schemas.microsoft.com/office/drawing/2014/main" id="{DC30972F-380F-6DEF-2202-BCEFDABFD86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6" name="Freeform 10707">
              <a:extLst>
                <a:ext uri="{FF2B5EF4-FFF2-40B4-BE49-F238E27FC236}">
                  <a16:creationId xmlns:a16="http://schemas.microsoft.com/office/drawing/2014/main" id="{3F12D522-B235-FEBB-98A2-619BF6BBC7CF}"/>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7" name="Freeform 10707">
              <a:extLst>
                <a:ext uri="{FF2B5EF4-FFF2-40B4-BE49-F238E27FC236}">
                  <a16:creationId xmlns:a16="http://schemas.microsoft.com/office/drawing/2014/main" id="{69AC71E9-43E8-E213-7052-68F342671DCB}"/>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8" name="Freeform 10707">
              <a:extLst>
                <a:ext uri="{FF2B5EF4-FFF2-40B4-BE49-F238E27FC236}">
                  <a16:creationId xmlns:a16="http://schemas.microsoft.com/office/drawing/2014/main" id="{00A43EF7-204B-21E1-6989-E6667081FC2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9" name="Freeform 10707">
              <a:extLst>
                <a:ext uri="{FF2B5EF4-FFF2-40B4-BE49-F238E27FC236}">
                  <a16:creationId xmlns:a16="http://schemas.microsoft.com/office/drawing/2014/main" id="{403EA861-862F-7EAF-A064-82B06F459310}"/>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0" name="Freeform 10707">
              <a:extLst>
                <a:ext uri="{FF2B5EF4-FFF2-40B4-BE49-F238E27FC236}">
                  <a16:creationId xmlns:a16="http://schemas.microsoft.com/office/drawing/2014/main" id="{691C9801-8642-B621-5498-5D93481868DD}"/>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11" name="Freeform 10707">
            <a:extLst>
              <a:ext uri="{FF2B5EF4-FFF2-40B4-BE49-F238E27FC236}">
                <a16:creationId xmlns:a16="http://schemas.microsoft.com/office/drawing/2014/main" id="{03420772-1889-527C-FB54-F191087E1B7A}"/>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151</xdr:row>
      <xdr:rowOff>167640</xdr:rowOff>
    </xdr:from>
    <xdr:to>
      <xdr:col>42</xdr:col>
      <xdr:colOff>236220</xdr:colOff>
      <xdr:row>152</xdr:row>
      <xdr:rowOff>121920</xdr:rowOff>
    </xdr:to>
    <xdr:grpSp>
      <xdr:nvGrpSpPr>
        <xdr:cNvPr id="421" name="Group 1379">
          <a:extLst>
            <a:ext uri="{FF2B5EF4-FFF2-40B4-BE49-F238E27FC236}">
              <a16:creationId xmlns:a16="http://schemas.microsoft.com/office/drawing/2014/main" id="{84C7D082-DE09-40E0-92E0-7F40F25A0F8E}"/>
            </a:ext>
          </a:extLst>
        </xdr:cNvPr>
        <xdr:cNvGrpSpPr>
          <a:grpSpLocks/>
        </xdr:cNvGrpSpPr>
      </xdr:nvGrpSpPr>
      <xdr:grpSpPr bwMode="auto">
        <a:xfrm>
          <a:off x="751840" y="33105997"/>
          <a:ext cx="10152380" cy="171994"/>
          <a:chOff x="750949" y="1966438"/>
          <a:chExt cx="10150599" cy="170486"/>
        </a:xfrm>
      </xdr:grpSpPr>
      <xdr:grpSp>
        <xdr:nvGrpSpPr>
          <xdr:cNvPr id="422" name="Group 1380">
            <a:extLst>
              <a:ext uri="{FF2B5EF4-FFF2-40B4-BE49-F238E27FC236}">
                <a16:creationId xmlns:a16="http://schemas.microsoft.com/office/drawing/2014/main" id="{D79888DA-3E6E-B8B3-97FA-891163F9CE20}"/>
              </a:ext>
            </a:extLst>
          </xdr:cNvPr>
          <xdr:cNvGrpSpPr>
            <a:grpSpLocks/>
          </xdr:cNvGrpSpPr>
        </xdr:nvGrpSpPr>
        <xdr:grpSpPr bwMode="auto">
          <a:xfrm>
            <a:off x="750949" y="1966438"/>
            <a:ext cx="9149883" cy="151190"/>
            <a:chOff x="763649" y="918688"/>
            <a:chExt cx="9149883" cy="121557"/>
          </a:xfrm>
        </xdr:grpSpPr>
        <xdr:sp macro="" textlink="">
          <xdr:nvSpPr>
            <xdr:cNvPr id="424" name="Freeform 10707">
              <a:extLst>
                <a:ext uri="{FF2B5EF4-FFF2-40B4-BE49-F238E27FC236}">
                  <a16:creationId xmlns:a16="http://schemas.microsoft.com/office/drawing/2014/main" id="{1C394DB2-AADC-768E-0DDC-DA8BE9A3B05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5" name="Freeform 10707">
              <a:extLst>
                <a:ext uri="{FF2B5EF4-FFF2-40B4-BE49-F238E27FC236}">
                  <a16:creationId xmlns:a16="http://schemas.microsoft.com/office/drawing/2014/main" id="{CF50BE68-119B-C54E-CD77-0C22948D7E34}"/>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6" name="Freeform 10707">
              <a:extLst>
                <a:ext uri="{FF2B5EF4-FFF2-40B4-BE49-F238E27FC236}">
                  <a16:creationId xmlns:a16="http://schemas.microsoft.com/office/drawing/2014/main" id="{3121FEBE-58EE-6AB1-F0DA-32FB350B0A47}"/>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7" name="Freeform 10707">
              <a:extLst>
                <a:ext uri="{FF2B5EF4-FFF2-40B4-BE49-F238E27FC236}">
                  <a16:creationId xmlns:a16="http://schemas.microsoft.com/office/drawing/2014/main" id="{FD45840E-4153-0534-221A-94553BBC8AFF}"/>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8" name="Freeform 10707">
              <a:extLst>
                <a:ext uri="{FF2B5EF4-FFF2-40B4-BE49-F238E27FC236}">
                  <a16:creationId xmlns:a16="http://schemas.microsoft.com/office/drawing/2014/main" id="{5FADEA21-E65B-1E67-DB16-5D5A1CA501D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9" name="Freeform 10707">
              <a:extLst>
                <a:ext uri="{FF2B5EF4-FFF2-40B4-BE49-F238E27FC236}">
                  <a16:creationId xmlns:a16="http://schemas.microsoft.com/office/drawing/2014/main" id="{954639AF-EB8B-CF51-1100-990B3D9AE9A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0" name="Freeform 10707">
              <a:extLst>
                <a:ext uri="{FF2B5EF4-FFF2-40B4-BE49-F238E27FC236}">
                  <a16:creationId xmlns:a16="http://schemas.microsoft.com/office/drawing/2014/main" id="{4BD10908-6573-CB34-1732-E54CD7BDCA83}"/>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1" name="Freeform 10707">
              <a:extLst>
                <a:ext uri="{FF2B5EF4-FFF2-40B4-BE49-F238E27FC236}">
                  <a16:creationId xmlns:a16="http://schemas.microsoft.com/office/drawing/2014/main" id="{38D41416-57B4-8DF1-0079-B98D09037CC8}"/>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2" name="Freeform 10707">
              <a:extLst>
                <a:ext uri="{FF2B5EF4-FFF2-40B4-BE49-F238E27FC236}">
                  <a16:creationId xmlns:a16="http://schemas.microsoft.com/office/drawing/2014/main" id="{FBCC3416-EF3A-91F1-7DC8-33152A48C02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23" name="Freeform 10707">
            <a:extLst>
              <a:ext uri="{FF2B5EF4-FFF2-40B4-BE49-F238E27FC236}">
                <a16:creationId xmlns:a16="http://schemas.microsoft.com/office/drawing/2014/main" id="{D1F9B7EC-7E15-2908-FECE-5533820AED5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159</xdr:row>
      <xdr:rowOff>160020</xdr:rowOff>
    </xdr:from>
    <xdr:to>
      <xdr:col>42</xdr:col>
      <xdr:colOff>236220</xdr:colOff>
      <xdr:row>160</xdr:row>
      <xdr:rowOff>114300</xdr:rowOff>
    </xdr:to>
    <xdr:grpSp>
      <xdr:nvGrpSpPr>
        <xdr:cNvPr id="433" name="Group 1391">
          <a:extLst>
            <a:ext uri="{FF2B5EF4-FFF2-40B4-BE49-F238E27FC236}">
              <a16:creationId xmlns:a16="http://schemas.microsoft.com/office/drawing/2014/main" id="{767D3726-1BD7-4BAD-9681-CAA1DBC005E1}"/>
            </a:ext>
          </a:extLst>
        </xdr:cNvPr>
        <xdr:cNvGrpSpPr>
          <a:grpSpLocks/>
        </xdr:cNvGrpSpPr>
      </xdr:nvGrpSpPr>
      <xdr:grpSpPr bwMode="auto">
        <a:xfrm>
          <a:off x="751840" y="34840091"/>
          <a:ext cx="10152380" cy="171995"/>
          <a:chOff x="750949" y="1966438"/>
          <a:chExt cx="10150599" cy="170486"/>
        </a:xfrm>
      </xdr:grpSpPr>
      <xdr:grpSp>
        <xdr:nvGrpSpPr>
          <xdr:cNvPr id="434" name="Group 1392">
            <a:extLst>
              <a:ext uri="{FF2B5EF4-FFF2-40B4-BE49-F238E27FC236}">
                <a16:creationId xmlns:a16="http://schemas.microsoft.com/office/drawing/2014/main" id="{ED3D1A0B-B0FE-3E7C-2A6D-E7047B9CD885}"/>
              </a:ext>
            </a:extLst>
          </xdr:cNvPr>
          <xdr:cNvGrpSpPr>
            <a:grpSpLocks/>
          </xdr:cNvGrpSpPr>
        </xdr:nvGrpSpPr>
        <xdr:grpSpPr bwMode="auto">
          <a:xfrm>
            <a:off x="750949" y="1966438"/>
            <a:ext cx="9149883" cy="151190"/>
            <a:chOff x="763649" y="918688"/>
            <a:chExt cx="9149883" cy="121557"/>
          </a:xfrm>
        </xdr:grpSpPr>
        <xdr:sp macro="" textlink="">
          <xdr:nvSpPr>
            <xdr:cNvPr id="436" name="Freeform 10707">
              <a:extLst>
                <a:ext uri="{FF2B5EF4-FFF2-40B4-BE49-F238E27FC236}">
                  <a16:creationId xmlns:a16="http://schemas.microsoft.com/office/drawing/2014/main" id="{54B7A1B3-C80D-85D6-C948-9163FBAB57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7" name="Freeform 10707">
              <a:extLst>
                <a:ext uri="{FF2B5EF4-FFF2-40B4-BE49-F238E27FC236}">
                  <a16:creationId xmlns:a16="http://schemas.microsoft.com/office/drawing/2014/main" id="{C86BA474-01E1-0706-0FAD-4B73F8D3779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8" name="Freeform 10707">
              <a:extLst>
                <a:ext uri="{FF2B5EF4-FFF2-40B4-BE49-F238E27FC236}">
                  <a16:creationId xmlns:a16="http://schemas.microsoft.com/office/drawing/2014/main" id="{82A6A037-5219-E4A0-1E4F-E93A2915652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9" name="Freeform 10707">
              <a:extLst>
                <a:ext uri="{FF2B5EF4-FFF2-40B4-BE49-F238E27FC236}">
                  <a16:creationId xmlns:a16="http://schemas.microsoft.com/office/drawing/2014/main" id="{7CA8884D-7917-F7FF-EEEA-B5265948D0B9}"/>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0" name="Freeform 10707">
              <a:extLst>
                <a:ext uri="{FF2B5EF4-FFF2-40B4-BE49-F238E27FC236}">
                  <a16:creationId xmlns:a16="http://schemas.microsoft.com/office/drawing/2014/main" id="{00C2E640-E8E4-823F-356F-63CD0897397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1" name="Freeform 10707">
              <a:extLst>
                <a:ext uri="{FF2B5EF4-FFF2-40B4-BE49-F238E27FC236}">
                  <a16:creationId xmlns:a16="http://schemas.microsoft.com/office/drawing/2014/main" id="{416A4E72-0569-FC1D-8577-013C8E8E570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2" name="Freeform 10707">
              <a:extLst>
                <a:ext uri="{FF2B5EF4-FFF2-40B4-BE49-F238E27FC236}">
                  <a16:creationId xmlns:a16="http://schemas.microsoft.com/office/drawing/2014/main" id="{5EBBA320-DF8A-39DE-0CE7-26778E219ED0}"/>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3" name="Freeform 10707">
              <a:extLst>
                <a:ext uri="{FF2B5EF4-FFF2-40B4-BE49-F238E27FC236}">
                  <a16:creationId xmlns:a16="http://schemas.microsoft.com/office/drawing/2014/main" id="{6EBAF0FA-0873-D1F6-E06F-08492A0D1490}"/>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4" name="Freeform 10707">
              <a:extLst>
                <a:ext uri="{FF2B5EF4-FFF2-40B4-BE49-F238E27FC236}">
                  <a16:creationId xmlns:a16="http://schemas.microsoft.com/office/drawing/2014/main" id="{E3199B93-1D76-B393-4F33-63D3C299FA50}"/>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35" name="Freeform 10707">
            <a:extLst>
              <a:ext uri="{FF2B5EF4-FFF2-40B4-BE49-F238E27FC236}">
                <a16:creationId xmlns:a16="http://schemas.microsoft.com/office/drawing/2014/main" id="{EA636370-4CD3-8122-89C2-D2AE7BC71E7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167</xdr:row>
      <xdr:rowOff>160020</xdr:rowOff>
    </xdr:from>
    <xdr:to>
      <xdr:col>42</xdr:col>
      <xdr:colOff>236220</xdr:colOff>
      <xdr:row>168</xdr:row>
      <xdr:rowOff>114300</xdr:rowOff>
    </xdr:to>
    <xdr:grpSp>
      <xdr:nvGrpSpPr>
        <xdr:cNvPr id="445" name="Group 1403">
          <a:extLst>
            <a:ext uri="{FF2B5EF4-FFF2-40B4-BE49-F238E27FC236}">
              <a16:creationId xmlns:a16="http://schemas.microsoft.com/office/drawing/2014/main" id="{3480E0C9-6B3C-4177-BE16-EC3A97A67623}"/>
            </a:ext>
          </a:extLst>
        </xdr:cNvPr>
        <xdr:cNvGrpSpPr>
          <a:grpSpLocks/>
        </xdr:cNvGrpSpPr>
      </xdr:nvGrpSpPr>
      <xdr:grpSpPr bwMode="auto">
        <a:xfrm>
          <a:off x="744220" y="36581806"/>
          <a:ext cx="10160000" cy="171994"/>
          <a:chOff x="750949" y="1966438"/>
          <a:chExt cx="10150599" cy="170486"/>
        </a:xfrm>
      </xdr:grpSpPr>
      <xdr:grpSp>
        <xdr:nvGrpSpPr>
          <xdr:cNvPr id="446" name="Group 1404">
            <a:extLst>
              <a:ext uri="{FF2B5EF4-FFF2-40B4-BE49-F238E27FC236}">
                <a16:creationId xmlns:a16="http://schemas.microsoft.com/office/drawing/2014/main" id="{E0965590-C6D3-D2B2-71C8-5959FB5B53AF}"/>
              </a:ext>
            </a:extLst>
          </xdr:cNvPr>
          <xdr:cNvGrpSpPr>
            <a:grpSpLocks/>
          </xdr:cNvGrpSpPr>
        </xdr:nvGrpSpPr>
        <xdr:grpSpPr bwMode="auto">
          <a:xfrm>
            <a:off x="750949" y="1966438"/>
            <a:ext cx="9149883" cy="151190"/>
            <a:chOff x="763649" y="918688"/>
            <a:chExt cx="9149883" cy="121557"/>
          </a:xfrm>
        </xdr:grpSpPr>
        <xdr:sp macro="" textlink="">
          <xdr:nvSpPr>
            <xdr:cNvPr id="448" name="Freeform 10707">
              <a:extLst>
                <a:ext uri="{FF2B5EF4-FFF2-40B4-BE49-F238E27FC236}">
                  <a16:creationId xmlns:a16="http://schemas.microsoft.com/office/drawing/2014/main" id="{1B2A0799-6413-0A02-DD1B-677ACBFE518A}"/>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9" name="Freeform 10707">
              <a:extLst>
                <a:ext uri="{FF2B5EF4-FFF2-40B4-BE49-F238E27FC236}">
                  <a16:creationId xmlns:a16="http://schemas.microsoft.com/office/drawing/2014/main" id="{FB50380E-545B-221A-98C7-18A984727BC9}"/>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0" name="Freeform 10707">
              <a:extLst>
                <a:ext uri="{FF2B5EF4-FFF2-40B4-BE49-F238E27FC236}">
                  <a16:creationId xmlns:a16="http://schemas.microsoft.com/office/drawing/2014/main" id="{F8E5168E-5742-DC8E-B53B-711C6598A177}"/>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1" name="Freeform 10707">
              <a:extLst>
                <a:ext uri="{FF2B5EF4-FFF2-40B4-BE49-F238E27FC236}">
                  <a16:creationId xmlns:a16="http://schemas.microsoft.com/office/drawing/2014/main" id="{413582F4-A0A5-DA49-B0D1-97977C2C36BA}"/>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2" name="Freeform 10707">
              <a:extLst>
                <a:ext uri="{FF2B5EF4-FFF2-40B4-BE49-F238E27FC236}">
                  <a16:creationId xmlns:a16="http://schemas.microsoft.com/office/drawing/2014/main" id="{D901CD13-11A7-63C1-0B26-8C8050029BF9}"/>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3" name="Freeform 10707">
              <a:extLst>
                <a:ext uri="{FF2B5EF4-FFF2-40B4-BE49-F238E27FC236}">
                  <a16:creationId xmlns:a16="http://schemas.microsoft.com/office/drawing/2014/main" id="{7BAAD497-F032-1CEF-52F4-ABB699AF9712}"/>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4" name="Freeform 10707">
              <a:extLst>
                <a:ext uri="{FF2B5EF4-FFF2-40B4-BE49-F238E27FC236}">
                  <a16:creationId xmlns:a16="http://schemas.microsoft.com/office/drawing/2014/main" id="{0A39688B-67D9-4B86-E18D-9F98B926E6F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5" name="Freeform 10707">
              <a:extLst>
                <a:ext uri="{FF2B5EF4-FFF2-40B4-BE49-F238E27FC236}">
                  <a16:creationId xmlns:a16="http://schemas.microsoft.com/office/drawing/2014/main" id="{88E79214-FD46-CEC8-BFFC-251723E489FA}"/>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6" name="Freeform 10707">
              <a:extLst>
                <a:ext uri="{FF2B5EF4-FFF2-40B4-BE49-F238E27FC236}">
                  <a16:creationId xmlns:a16="http://schemas.microsoft.com/office/drawing/2014/main" id="{A68C6472-A6A2-E096-4D23-DEA595577EA2}"/>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47" name="Freeform 10707">
            <a:extLst>
              <a:ext uri="{FF2B5EF4-FFF2-40B4-BE49-F238E27FC236}">
                <a16:creationId xmlns:a16="http://schemas.microsoft.com/office/drawing/2014/main" id="{8E32C865-3463-AB9A-4731-5A9C1603B1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175</xdr:row>
      <xdr:rowOff>152400</xdr:rowOff>
    </xdr:from>
    <xdr:to>
      <xdr:col>42</xdr:col>
      <xdr:colOff>243840</xdr:colOff>
      <xdr:row>176</xdr:row>
      <xdr:rowOff>106680</xdr:rowOff>
    </xdr:to>
    <xdr:grpSp>
      <xdr:nvGrpSpPr>
        <xdr:cNvPr id="457" name="Group 1415">
          <a:extLst>
            <a:ext uri="{FF2B5EF4-FFF2-40B4-BE49-F238E27FC236}">
              <a16:creationId xmlns:a16="http://schemas.microsoft.com/office/drawing/2014/main" id="{CD14E926-F761-4A4A-9C07-BDD57D125E40}"/>
            </a:ext>
          </a:extLst>
        </xdr:cNvPr>
        <xdr:cNvGrpSpPr>
          <a:grpSpLocks/>
        </xdr:cNvGrpSpPr>
      </xdr:nvGrpSpPr>
      <xdr:grpSpPr bwMode="auto">
        <a:xfrm>
          <a:off x="762000" y="38315900"/>
          <a:ext cx="10149840" cy="171994"/>
          <a:chOff x="750949" y="1966438"/>
          <a:chExt cx="10150599" cy="170486"/>
        </a:xfrm>
      </xdr:grpSpPr>
      <xdr:grpSp>
        <xdr:nvGrpSpPr>
          <xdr:cNvPr id="458" name="Group 1416">
            <a:extLst>
              <a:ext uri="{FF2B5EF4-FFF2-40B4-BE49-F238E27FC236}">
                <a16:creationId xmlns:a16="http://schemas.microsoft.com/office/drawing/2014/main" id="{AA2B8EA3-B582-AD38-1327-FDDA0CFEA0F4}"/>
              </a:ext>
            </a:extLst>
          </xdr:cNvPr>
          <xdr:cNvGrpSpPr>
            <a:grpSpLocks/>
          </xdr:cNvGrpSpPr>
        </xdr:nvGrpSpPr>
        <xdr:grpSpPr bwMode="auto">
          <a:xfrm>
            <a:off x="750949" y="1966438"/>
            <a:ext cx="9149883" cy="151190"/>
            <a:chOff x="763649" y="918688"/>
            <a:chExt cx="9149883" cy="121557"/>
          </a:xfrm>
        </xdr:grpSpPr>
        <xdr:sp macro="" textlink="">
          <xdr:nvSpPr>
            <xdr:cNvPr id="460" name="Freeform 10707">
              <a:extLst>
                <a:ext uri="{FF2B5EF4-FFF2-40B4-BE49-F238E27FC236}">
                  <a16:creationId xmlns:a16="http://schemas.microsoft.com/office/drawing/2014/main" id="{A9490CC6-D571-38D9-428E-3509D5C6B3A8}"/>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1" name="Freeform 10707">
              <a:extLst>
                <a:ext uri="{FF2B5EF4-FFF2-40B4-BE49-F238E27FC236}">
                  <a16:creationId xmlns:a16="http://schemas.microsoft.com/office/drawing/2014/main" id="{29CF90E2-5988-E3D7-5CD9-B2642BD72B0A}"/>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2" name="Freeform 10707">
              <a:extLst>
                <a:ext uri="{FF2B5EF4-FFF2-40B4-BE49-F238E27FC236}">
                  <a16:creationId xmlns:a16="http://schemas.microsoft.com/office/drawing/2014/main" id="{2F4F49D4-7979-50F4-A6D0-E91AAD59ADEC}"/>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3" name="Freeform 10707">
              <a:extLst>
                <a:ext uri="{FF2B5EF4-FFF2-40B4-BE49-F238E27FC236}">
                  <a16:creationId xmlns:a16="http://schemas.microsoft.com/office/drawing/2014/main" id="{D39285D6-0CC6-72DC-2EF6-BDCA5D3964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4" name="Freeform 10707">
              <a:extLst>
                <a:ext uri="{FF2B5EF4-FFF2-40B4-BE49-F238E27FC236}">
                  <a16:creationId xmlns:a16="http://schemas.microsoft.com/office/drawing/2014/main" id="{91DAFAF4-3402-8F84-2178-B81EECBD949B}"/>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5" name="Freeform 10707">
              <a:extLst>
                <a:ext uri="{FF2B5EF4-FFF2-40B4-BE49-F238E27FC236}">
                  <a16:creationId xmlns:a16="http://schemas.microsoft.com/office/drawing/2014/main" id="{89D858AF-1A3F-B170-F5F8-C2DEFAB575DD}"/>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6" name="Freeform 10707">
              <a:extLst>
                <a:ext uri="{FF2B5EF4-FFF2-40B4-BE49-F238E27FC236}">
                  <a16:creationId xmlns:a16="http://schemas.microsoft.com/office/drawing/2014/main" id="{E9047438-A38B-9052-A725-A585465CC612}"/>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7" name="Freeform 10707">
              <a:extLst>
                <a:ext uri="{FF2B5EF4-FFF2-40B4-BE49-F238E27FC236}">
                  <a16:creationId xmlns:a16="http://schemas.microsoft.com/office/drawing/2014/main" id="{D08F67A8-4855-E97F-52FA-7FF623E2CDA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8" name="Freeform 10707">
              <a:extLst>
                <a:ext uri="{FF2B5EF4-FFF2-40B4-BE49-F238E27FC236}">
                  <a16:creationId xmlns:a16="http://schemas.microsoft.com/office/drawing/2014/main" id="{50CB2FAF-7BF5-FE2B-6F8B-5797C90E07D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59" name="Freeform 10707">
            <a:extLst>
              <a:ext uri="{FF2B5EF4-FFF2-40B4-BE49-F238E27FC236}">
                <a16:creationId xmlns:a16="http://schemas.microsoft.com/office/drawing/2014/main" id="{CAD5AB34-A446-EBA5-A046-DD8DFF81B4AA}"/>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228600</xdr:colOff>
      <xdr:row>183</xdr:row>
      <xdr:rowOff>160020</xdr:rowOff>
    </xdr:from>
    <xdr:to>
      <xdr:col>42</xdr:col>
      <xdr:colOff>220980</xdr:colOff>
      <xdr:row>184</xdr:row>
      <xdr:rowOff>114300</xdr:rowOff>
    </xdr:to>
    <xdr:grpSp>
      <xdr:nvGrpSpPr>
        <xdr:cNvPr id="469" name="Group 1427">
          <a:extLst>
            <a:ext uri="{FF2B5EF4-FFF2-40B4-BE49-F238E27FC236}">
              <a16:creationId xmlns:a16="http://schemas.microsoft.com/office/drawing/2014/main" id="{C5F87968-E455-4ADB-B6EC-7C450D287A98}"/>
            </a:ext>
          </a:extLst>
        </xdr:cNvPr>
        <xdr:cNvGrpSpPr>
          <a:grpSpLocks/>
        </xdr:cNvGrpSpPr>
      </xdr:nvGrpSpPr>
      <xdr:grpSpPr bwMode="auto">
        <a:xfrm>
          <a:off x="736600" y="40065234"/>
          <a:ext cx="10152380" cy="171995"/>
          <a:chOff x="750949" y="1966438"/>
          <a:chExt cx="10150599" cy="170486"/>
        </a:xfrm>
      </xdr:grpSpPr>
      <xdr:grpSp>
        <xdr:nvGrpSpPr>
          <xdr:cNvPr id="470" name="Group 1428">
            <a:extLst>
              <a:ext uri="{FF2B5EF4-FFF2-40B4-BE49-F238E27FC236}">
                <a16:creationId xmlns:a16="http://schemas.microsoft.com/office/drawing/2014/main" id="{1E1659B2-C68D-7D25-2F89-7083F678928B}"/>
              </a:ext>
            </a:extLst>
          </xdr:cNvPr>
          <xdr:cNvGrpSpPr>
            <a:grpSpLocks/>
          </xdr:cNvGrpSpPr>
        </xdr:nvGrpSpPr>
        <xdr:grpSpPr bwMode="auto">
          <a:xfrm>
            <a:off x="750949" y="1966438"/>
            <a:ext cx="9149883" cy="151190"/>
            <a:chOff x="763649" y="918688"/>
            <a:chExt cx="9149883" cy="121557"/>
          </a:xfrm>
        </xdr:grpSpPr>
        <xdr:sp macro="" textlink="">
          <xdr:nvSpPr>
            <xdr:cNvPr id="472" name="Freeform 10707">
              <a:extLst>
                <a:ext uri="{FF2B5EF4-FFF2-40B4-BE49-F238E27FC236}">
                  <a16:creationId xmlns:a16="http://schemas.microsoft.com/office/drawing/2014/main" id="{33FFB39E-E14F-A924-7982-FE2CC2A12D3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3" name="Freeform 10707">
              <a:extLst>
                <a:ext uri="{FF2B5EF4-FFF2-40B4-BE49-F238E27FC236}">
                  <a16:creationId xmlns:a16="http://schemas.microsoft.com/office/drawing/2014/main" id="{87864769-8D65-F3E4-206F-1A1E3C9180DE}"/>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4" name="Freeform 10707">
              <a:extLst>
                <a:ext uri="{FF2B5EF4-FFF2-40B4-BE49-F238E27FC236}">
                  <a16:creationId xmlns:a16="http://schemas.microsoft.com/office/drawing/2014/main" id="{D6A1F701-C1AD-C4FA-1331-097FFA1E4334}"/>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5" name="Freeform 10707">
              <a:extLst>
                <a:ext uri="{FF2B5EF4-FFF2-40B4-BE49-F238E27FC236}">
                  <a16:creationId xmlns:a16="http://schemas.microsoft.com/office/drawing/2014/main" id="{9FB025B9-497A-57E5-4A31-AB55CBD3D6DB}"/>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6" name="Freeform 10707">
              <a:extLst>
                <a:ext uri="{FF2B5EF4-FFF2-40B4-BE49-F238E27FC236}">
                  <a16:creationId xmlns:a16="http://schemas.microsoft.com/office/drawing/2014/main" id="{5569193D-736B-E029-9CA2-8DF0ED289FB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7" name="Freeform 10707">
              <a:extLst>
                <a:ext uri="{FF2B5EF4-FFF2-40B4-BE49-F238E27FC236}">
                  <a16:creationId xmlns:a16="http://schemas.microsoft.com/office/drawing/2014/main" id="{574DB559-AFE8-5D32-CCE7-EBF15415EF4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8" name="Freeform 10707">
              <a:extLst>
                <a:ext uri="{FF2B5EF4-FFF2-40B4-BE49-F238E27FC236}">
                  <a16:creationId xmlns:a16="http://schemas.microsoft.com/office/drawing/2014/main" id="{9284308C-3228-28B7-5729-B1506AB36C7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9" name="Freeform 10707">
              <a:extLst>
                <a:ext uri="{FF2B5EF4-FFF2-40B4-BE49-F238E27FC236}">
                  <a16:creationId xmlns:a16="http://schemas.microsoft.com/office/drawing/2014/main" id="{29969DF6-94ED-CC61-8BE6-42FCBE5079F6}"/>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0" name="Freeform 10707">
              <a:extLst>
                <a:ext uri="{FF2B5EF4-FFF2-40B4-BE49-F238E27FC236}">
                  <a16:creationId xmlns:a16="http://schemas.microsoft.com/office/drawing/2014/main" id="{3E559F25-62D2-F5A2-9133-5A8FF0A2883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71" name="Freeform 10707">
            <a:extLst>
              <a:ext uri="{FF2B5EF4-FFF2-40B4-BE49-F238E27FC236}">
                <a16:creationId xmlns:a16="http://schemas.microsoft.com/office/drawing/2014/main" id="{51702049-0630-C902-084A-A428800192E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191</xdr:row>
      <xdr:rowOff>167640</xdr:rowOff>
    </xdr:from>
    <xdr:to>
      <xdr:col>30</xdr:col>
      <xdr:colOff>236220</xdr:colOff>
      <xdr:row>192</xdr:row>
      <xdr:rowOff>99060</xdr:rowOff>
    </xdr:to>
    <xdr:grpSp>
      <xdr:nvGrpSpPr>
        <xdr:cNvPr id="481" name="Group 1440">
          <a:extLst>
            <a:ext uri="{FF2B5EF4-FFF2-40B4-BE49-F238E27FC236}">
              <a16:creationId xmlns:a16="http://schemas.microsoft.com/office/drawing/2014/main" id="{33B56B96-5FD2-4013-9DAE-5BE15024F9F0}"/>
            </a:ext>
          </a:extLst>
        </xdr:cNvPr>
        <xdr:cNvGrpSpPr>
          <a:grpSpLocks/>
        </xdr:cNvGrpSpPr>
      </xdr:nvGrpSpPr>
      <xdr:grpSpPr bwMode="auto">
        <a:xfrm>
          <a:off x="751840" y="41814569"/>
          <a:ext cx="7104380" cy="149134"/>
          <a:chOff x="763649" y="922975"/>
          <a:chExt cx="7106832" cy="117270"/>
        </a:xfrm>
      </xdr:grpSpPr>
      <xdr:sp macro="" textlink="">
        <xdr:nvSpPr>
          <xdr:cNvPr id="482" name="Freeform 10707">
            <a:extLst>
              <a:ext uri="{FF2B5EF4-FFF2-40B4-BE49-F238E27FC236}">
                <a16:creationId xmlns:a16="http://schemas.microsoft.com/office/drawing/2014/main" id="{F9B1509C-562B-5050-37C5-1FF4AB14DCC0}"/>
              </a:ext>
            </a:extLst>
          </xdr:cNvPr>
          <xdr:cNvSpPr>
            <a:spLocks/>
          </xdr:cNvSpPr>
        </xdr:nvSpPr>
        <xdr:spPr bwMode="auto">
          <a:xfrm>
            <a:off x="76364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3" name="Freeform 10707">
            <a:extLst>
              <a:ext uri="{FF2B5EF4-FFF2-40B4-BE49-F238E27FC236}">
                <a16:creationId xmlns:a16="http://schemas.microsoft.com/office/drawing/2014/main" id="{353F23F6-1CB2-6F73-4BDB-ACA7E13FD5DC}"/>
              </a:ext>
            </a:extLst>
          </xdr:cNvPr>
          <xdr:cNvSpPr>
            <a:spLocks/>
          </xdr:cNvSpPr>
        </xdr:nvSpPr>
        <xdr:spPr bwMode="auto">
          <a:xfrm>
            <a:off x="1780011"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4" name="Freeform 10707">
            <a:extLst>
              <a:ext uri="{FF2B5EF4-FFF2-40B4-BE49-F238E27FC236}">
                <a16:creationId xmlns:a16="http://schemas.microsoft.com/office/drawing/2014/main" id="{E78745B8-B683-8B48-5D67-E19A062CDA3E}"/>
              </a:ext>
            </a:extLst>
          </xdr:cNvPr>
          <xdr:cNvSpPr>
            <a:spLocks/>
          </xdr:cNvSpPr>
        </xdr:nvSpPr>
        <xdr:spPr bwMode="auto">
          <a:xfrm>
            <a:off x="2796372"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5" name="Freeform 10707">
            <a:extLst>
              <a:ext uri="{FF2B5EF4-FFF2-40B4-BE49-F238E27FC236}">
                <a16:creationId xmlns:a16="http://schemas.microsoft.com/office/drawing/2014/main" id="{C4BF300F-D41E-738F-FECC-18DCFA3D5050}"/>
              </a:ext>
            </a:extLst>
          </xdr:cNvPr>
          <xdr:cNvSpPr>
            <a:spLocks/>
          </xdr:cNvSpPr>
        </xdr:nvSpPr>
        <xdr:spPr bwMode="auto">
          <a:xfrm>
            <a:off x="3812734"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6" name="Freeform 10707">
            <a:extLst>
              <a:ext uri="{FF2B5EF4-FFF2-40B4-BE49-F238E27FC236}">
                <a16:creationId xmlns:a16="http://schemas.microsoft.com/office/drawing/2014/main" id="{660FE751-F1F0-80FD-F534-2B1F810BC0CB}"/>
              </a:ext>
            </a:extLst>
          </xdr:cNvPr>
          <xdr:cNvSpPr>
            <a:spLocks/>
          </xdr:cNvSpPr>
        </xdr:nvSpPr>
        <xdr:spPr bwMode="auto">
          <a:xfrm>
            <a:off x="4829096"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7" name="Freeform 10707">
            <a:extLst>
              <a:ext uri="{FF2B5EF4-FFF2-40B4-BE49-F238E27FC236}">
                <a16:creationId xmlns:a16="http://schemas.microsoft.com/office/drawing/2014/main" id="{B9A315E0-EF0C-22FD-5128-D5B809218AC4}"/>
              </a:ext>
            </a:extLst>
          </xdr:cNvPr>
          <xdr:cNvSpPr>
            <a:spLocks/>
          </xdr:cNvSpPr>
        </xdr:nvSpPr>
        <xdr:spPr bwMode="auto">
          <a:xfrm>
            <a:off x="5845457"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8" name="Freeform 10707">
            <a:extLst>
              <a:ext uri="{FF2B5EF4-FFF2-40B4-BE49-F238E27FC236}">
                <a16:creationId xmlns:a16="http://schemas.microsoft.com/office/drawing/2014/main" id="{1E36B838-649F-42B8-101E-811C06A46FBF}"/>
              </a:ext>
            </a:extLst>
          </xdr:cNvPr>
          <xdr:cNvSpPr>
            <a:spLocks/>
          </xdr:cNvSpPr>
        </xdr:nvSpPr>
        <xdr:spPr bwMode="auto">
          <a:xfrm>
            <a:off x="685411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83820</xdr:colOff>
      <xdr:row>205</xdr:row>
      <xdr:rowOff>160020</xdr:rowOff>
    </xdr:from>
    <xdr:to>
      <xdr:col>41</xdr:col>
      <xdr:colOff>76200</xdr:colOff>
      <xdr:row>207</xdr:row>
      <xdr:rowOff>7620</xdr:rowOff>
    </xdr:to>
    <xdr:grpSp>
      <xdr:nvGrpSpPr>
        <xdr:cNvPr id="489" name="Group 1451">
          <a:extLst>
            <a:ext uri="{FF2B5EF4-FFF2-40B4-BE49-F238E27FC236}">
              <a16:creationId xmlns:a16="http://schemas.microsoft.com/office/drawing/2014/main" id="{7B084611-68E4-4580-B40C-AEB94DF6F4AB}"/>
            </a:ext>
          </a:extLst>
        </xdr:cNvPr>
        <xdr:cNvGrpSpPr>
          <a:grpSpLocks/>
        </xdr:cNvGrpSpPr>
      </xdr:nvGrpSpPr>
      <xdr:grpSpPr bwMode="auto">
        <a:xfrm>
          <a:off x="337820" y="44637234"/>
          <a:ext cx="10152380" cy="174172"/>
          <a:chOff x="750949" y="1966438"/>
          <a:chExt cx="10150599" cy="170486"/>
        </a:xfrm>
      </xdr:grpSpPr>
      <xdr:grpSp>
        <xdr:nvGrpSpPr>
          <xdr:cNvPr id="490" name="Group 1452">
            <a:extLst>
              <a:ext uri="{FF2B5EF4-FFF2-40B4-BE49-F238E27FC236}">
                <a16:creationId xmlns:a16="http://schemas.microsoft.com/office/drawing/2014/main" id="{D7E46372-3FC6-BABE-FF47-124FE052A24E}"/>
              </a:ext>
            </a:extLst>
          </xdr:cNvPr>
          <xdr:cNvGrpSpPr>
            <a:grpSpLocks/>
          </xdr:cNvGrpSpPr>
        </xdr:nvGrpSpPr>
        <xdr:grpSpPr bwMode="auto">
          <a:xfrm>
            <a:off x="750949" y="1966438"/>
            <a:ext cx="9149883" cy="151190"/>
            <a:chOff x="763649" y="918688"/>
            <a:chExt cx="9149883" cy="121557"/>
          </a:xfrm>
        </xdr:grpSpPr>
        <xdr:sp macro="" textlink="">
          <xdr:nvSpPr>
            <xdr:cNvPr id="492" name="Freeform 10707">
              <a:extLst>
                <a:ext uri="{FF2B5EF4-FFF2-40B4-BE49-F238E27FC236}">
                  <a16:creationId xmlns:a16="http://schemas.microsoft.com/office/drawing/2014/main" id="{B2A01B10-431C-E763-6B3F-5CBFE8664E0E}"/>
                </a:ext>
              </a:extLst>
            </xdr:cNvPr>
            <xdr:cNvSpPr>
              <a:spLocks/>
            </xdr:cNvSpPr>
          </xdr:nvSpPr>
          <xdr:spPr bwMode="auto">
            <a:xfrm>
              <a:off x="763649"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3" name="Freeform 10707">
              <a:extLst>
                <a:ext uri="{FF2B5EF4-FFF2-40B4-BE49-F238E27FC236}">
                  <a16:creationId xmlns:a16="http://schemas.microsoft.com/office/drawing/2014/main" id="{3BB4040D-3ED8-0337-D1CC-F7F1EA1BB70C}"/>
                </a:ext>
              </a:extLst>
            </xdr:cNvPr>
            <xdr:cNvSpPr>
              <a:spLocks/>
            </xdr:cNvSpPr>
          </xdr:nvSpPr>
          <xdr:spPr bwMode="auto">
            <a:xfrm>
              <a:off x="1779478"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4" name="Freeform 10707">
              <a:extLst>
                <a:ext uri="{FF2B5EF4-FFF2-40B4-BE49-F238E27FC236}">
                  <a16:creationId xmlns:a16="http://schemas.microsoft.com/office/drawing/2014/main" id="{FD012713-6843-B2AE-CB7A-53999FD16575}"/>
                </a:ext>
              </a:extLst>
            </xdr:cNvPr>
            <xdr:cNvSpPr>
              <a:spLocks/>
            </xdr:cNvSpPr>
          </xdr:nvSpPr>
          <xdr:spPr bwMode="auto">
            <a:xfrm>
              <a:off x="2795308"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5" name="Freeform 10707">
              <a:extLst>
                <a:ext uri="{FF2B5EF4-FFF2-40B4-BE49-F238E27FC236}">
                  <a16:creationId xmlns:a16="http://schemas.microsoft.com/office/drawing/2014/main" id="{F8306EB0-6F41-4B56-880E-273E31427D0F}"/>
                </a:ext>
              </a:extLst>
            </xdr:cNvPr>
            <xdr:cNvSpPr>
              <a:spLocks/>
            </xdr:cNvSpPr>
          </xdr:nvSpPr>
          <xdr:spPr bwMode="auto">
            <a:xfrm>
              <a:off x="381113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6" name="Freeform 10707">
              <a:extLst>
                <a:ext uri="{FF2B5EF4-FFF2-40B4-BE49-F238E27FC236}">
                  <a16:creationId xmlns:a16="http://schemas.microsoft.com/office/drawing/2014/main" id="{BB1BFEBF-7A16-F0C8-9F4D-88BF8CCE61BB}"/>
                </a:ext>
              </a:extLst>
            </xdr:cNvPr>
            <xdr:cNvSpPr>
              <a:spLocks/>
            </xdr:cNvSpPr>
          </xdr:nvSpPr>
          <xdr:spPr bwMode="auto">
            <a:xfrm>
              <a:off x="482696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7" name="Freeform 10707">
              <a:extLst>
                <a:ext uri="{FF2B5EF4-FFF2-40B4-BE49-F238E27FC236}">
                  <a16:creationId xmlns:a16="http://schemas.microsoft.com/office/drawing/2014/main" id="{D038BDCE-348B-913D-B831-05AA8FFE2215}"/>
                </a:ext>
              </a:extLst>
            </xdr:cNvPr>
            <xdr:cNvSpPr>
              <a:spLocks/>
            </xdr:cNvSpPr>
          </xdr:nvSpPr>
          <xdr:spPr bwMode="auto">
            <a:xfrm>
              <a:off x="5842796"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8" name="Freeform 10707">
              <a:extLst>
                <a:ext uri="{FF2B5EF4-FFF2-40B4-BE49-F238E27FC236}">
                  <a16:creationId xmlns:a16="http://schemas.microsoft.com/office/drawing/2014/main" id="{E0747D1D-4A73-E184-61EC-7163541B6DD8}"/>
                </a:ext>
              </a:extLst>
            </xdr:cNvPr>
            <xdr:cNvSpPr>
              <a:spLocks/>
            </xdr:cNvSpPr>
          </xdr:nvSpPr>
          <xdr:spPr bwMode="auto">
            <a:xfrm>
              <a:off x="6850930"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9" name="Freeform 10707">
              <a:extLst>
                <a:ext uri="{FF2B5EF4-FFF2-40B4-BE49-F238E27FC236}">
                  <a16:creationId xmlns:a16="http://schemas.microsoft.com/office/drawing/2014/main" id="{81EF8743-89E0-3687-48A5-A83C4F5201E3}"/>
                </a:ext>
              </a:extLst>
            </xdr:cNvPr>
            <xdr:cNvSpPr>
              <a:spLocks/>
            </xdr:cNvSpPr>
          </xdr:nvSpPr>
          <xdr:spPr bwMode="auto">
            <a:xfrm>
              <a:off x="7874455"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500" name="Freeform 10707">
              <a:extLst>
                <a:ext uri="{FF2B5EF4-FFF2-40B4-BE49-F238E27FC236}">
                  <a16:creationId xmlns:a16="http://schemas.microsoft.com/office/drawing/2014/main" id="{C4CF17C4-1225-DCE4-E1CE-A5571EEBA9FD}"/>
                </a:ext>
              </a:extLst>
            </xdr:cNvPr>
            <xdr:cNvSpPr>
              <a:spLocks/>
            </xdr:cNvSpPr>
          </xdr:nvSpPr>
          <xdr:spPr bwMode="auto">
            <a:xfrm>
              <a:off x="8897980" y="918688"/>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91" name="Freeform 10707">
            <a:extLst>
              <a:ext uri="{FF2B5EF4-FFF2-40B4-BE49-F238E27FC236}">
                <a16:creationId xmlns:a16="http://schemas.microsoft.com/office/drawing/2014/main" id="{820ABC4B-E39E-17F5-A576-F2EF12D47EDE}"/>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33</xdr:col>
      <xdr:colOff>222250</xdr:colOff>
      <xdr:row>8</xdr:row>
      <xdr:rowOff>177800</xdr:rowOff>
    </xdr:from>
    <xdr:to>
      <xdr:col>36</xdr:col>
      <xdr:colOff>36511</xdr:colOff>
      <xdr:row>10</xdr:row>
      <xdr:rowOff>215899</xdr:rowOff>
    </xdr:to>
    <xdr:sp macro="" textlink="">
      <xdr:nvSpPr>
        <xdr:cNvPr id="501" name="Isosceles Triangle 500">
          <a:extLst>
            <a:ext uri="{FF2B5EF4-FFF2-40B4-BE49-F238E27FC236}">
              <a16:creationId xmlns:a16="http://schemas.microsoft.com/office/drawing/2014/main" id="{5AE06744-FC63-4217-82B7-3B6716E854DD}"/>
            </a:ext>
          </a:extLst>
        </xdr:cNvPr>
        <xdr:cNvSpPr/>
      </xdr:nvSpPr>
      <xdr:spPr>
        <a:xfrm>
          <a:off x="8520430" y="2219960"/>
          <a:ext cx="568641" cy="464819"/>
        </a:xfrm>
        <a:prstGeom prst="triangle">
          <a:avLst/>
        </a:prstGeom>
        <a:solidFill>
          <a:srgbClr val="FFFF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xdr:row>
      <xdr:rowOff>185964</xdr:rowOff>
    </xdr:from>
    <xdr:to>
      <xdr:col>39</xdr:col>
      <xdr:colOff>231320</xdr:colOff>
      <xdr:row>11</xdr:row>
      <xdr:rowOff>1</xdr:rowOff>
    </xdr:to>
    <xdr:sp macro="" textlink="">
      <xdr:nvSpPr>
        <xdr:cNvPr id="502" name="Arrow: Up 501">
          <a:extLst>
            <a:ext uri="{FF2B5EF4-FFF2-40B4-BE49-F238E27FC236}">
              <a16:creationId xmlns:a16="http://schemas.microsoft.com/office/drawing/2014/main" id="{42E5DA95-81A4-4E8F-AEE7-76ABFFE8DEEC}"/>
            </a:ext>
          </a:extLst>
        </xdr:cNvPr>
        <xdr:cNvSpPr/>
      </xdr:nvSpPr>
      <xdr:spPr>
        <a:xfrm>
          <a:off x="9578159" y="22281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31</xdr:col>
      <xdr:colOff>215900</xdr:colOff>
      <xdr:row>8</xdr:row>
      <xdr:rowOff>163830</xdr:rowOff>
    </xdr:from>
    <xdr:to>
      <xdr:col>35</xdr:col>
      <xdr:colOff>4948</xdr:colOff>
      <xdr:row>9</xdr:row>
      <xdr:rowOff>65821</xdr:rowOff>
    </xdr:to>
    <xdr:sp macro="" textlink="">
      <xdr:nvSpPr>
        <xdr:cNvPr id="503" name="Freeform 10707">
          <a:extLst>
            <a:ext uri="{FF2B5EF4-FFF2-40B4-BE49-F238E27FC236}">
              <a16:creationId xmlns:a16="http://schemas.microsoft.com/office/drawing/2014/main" id="{1A9AB478-47EE-4EC8-926E-F97E668059BA}"/>
            </a:ext>
          </a:extLst>
        </xdr:cNvPr>
        <xdr:cNvSpPr>
          <a:spLocks/>
        </xdr:cNvSpPr>
      </xdr:nvSpPr>
      <xdr:spPr bwMode="auto">
        <a:xfrm>
          <a:off x="8011160" y="2205990"/>
          <a:ext cx="794888"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35</xdr:col>
      <xdr:colOff>6350</xdr:colOff>
      <xdr:row>8</xdr:row>
      <xdr:rowOff>163830</xdr:rowOff>
    </xdr:from>
    <xdr:to>
      <xdr:col>38</xdr:col>
      <xdr:colOff>233690</xdr:colOff>
      <xdr:row>9</xdr:row>
      <xdr:rowOff>50906</xdr:rowOff>
    </xdr:to>
    <xdr:sp macro="" textlink="">
      <xdr:nvSpPr>
        <xdr:cNvPr id="504" name="Freeform 10707">
          <a:extLst>
            <a:ext uri="{FF2B5EF4-FFF2-40B4-BE49-F238E27FC236}">
              <a16:creationId xmlns:a16="http://schemas.microsoft.com/office/drawing/2014/main" id="{FB5ECBD0-D302-46AC-B8E3-DF99DBD1BAF7}"/>
            </a:ext>
          </a:extLst>
        </xdr:cNvPr>
        <xdr:cNvSpPr>
          <a:spLocks/>
        </xdr:cNvSpPr>
      </xdr:nvSpPr>
      <xdr:spPr bwMode="auto">
        <a:xfrm>
          <a:off x="8807450" y="2205990"/>
          <a:ext cx="981720" cy="1004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38</xdr:col>
      <xdr:colOff>233680</xdr:colOff>
      <xdr:row>8</xdr:row>
      <xdr:rowOff>163830</xdr:rowOff>
    </xdr:from>
    <xdr:to>
      <xdr:col>42</xdr:col>
      <xdr:colOff>30371</xdr:colOff>
      <xdr:row>9</xdr:row>
      <xdr:rowOff>65821</xdr:rowOff>
    </xdr:to>
    <xdr:sp macro="" textlink="">
      <xdr:nvSpPr>
        <xdr:cNvPr id="505" name="Freeform 10707">
          <a:extLst>
            <a:ext uri="{FF2B5EF4-FFF2-40B4-BE49-F238E27FC236}">
              <a16:creationId xmlns:a16="http://schemas.microsoft.com/office/drawing/2014/main" id="{87F16FBC-9AF1-48CE-905A-CAB88D45B4F1}"/>
            </a:ext>
          </a:extLst>
        </xdr:cNvPr>
        <xdr:cNvSpPr>
          <a:spLocks/>
        </xdr:cNvSpPr>
      </xdr:nvSpPr>
      <xdr:spPr bwMode="auto">
        <a:xfrm>
          <a:off x="9789160" y="2205990"/>
          <a:ext cx="802531"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12700">
          <a:solidFill>
            <a:srgbClr val="0000FF"/>
          </a:solidFill>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33</xdr:col>
      <xdr:colOff>87630</xdr:colOff>
      <xdr:row>7</xdr:row>
      <xdr:rowOff>177800</xdr:rowOff>
    </xdr:from>
    <xdr:to>
      <xdr:col>33</xdr:col>
      <xdr:colOff>87630</xdr:colOff>
      <xdr:row>9</xdr:row>
      <xdr:rowOff>20320</xdr:rowOff>
    </xdr:to>
    <xdr:cxnSp macro="">
      <xdr:nvCxnSpPr>
        <xdr:cNvPr id="506" name="Straight Arrow Connector 505">
          <a:extLst>
            <a:ext uri="{FF2B5EF4-FFF2-40B4-BE49-F238E27FC236}">
              <a16:creationId xmlns:a16="http://schemas.microsoft.com/office/drawing/2014/main" id="{001778BA-CC26-457D-A836-A1E7879CFAA4}"/>
            </a:ext>
          </a:extLst>
        </xdr:cNvPr>
        <xdr:cNvCxnSpPr/>
      </xdr:nvCxnSpPr>
      <xdr:spPr>
        <a:xfrm flipV="1">
          <a:off x="8385810" y="20066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234950</xdr:colOff>
      <xdr:row>7</xdr:row>
      <xdr:rowOff>165100</xdr:rowOff>
    </xdr:from>
    <xdr:to>
      <xdr:col>36</xdr:col>
      <xdr:colOff>234950</xdr:colOff>
      <xdr:row>9</xdr:row>
      <xdr:rowOff>7620</xdr:rowOff>
    </xdr:to>
    <xdr:cxnSp macro="">
      <xdr:nvCxnSpPr>
        <xdr:cNvPr id="507" name="Straight Arrow Connector 506">
          <a:extLst>
            <a:ext uri="{FF2B5EF4-FFF2-40B4-BE49-F238E27FC236}">
              <a16:creationId xmlns:a16="http://schemas.microsoft.com/office/drawing/2014/main" id="{4F476AC7-9152-446F-9ACA-AB4029392F4B}"/>
            </a:ext>
          </a:extLst>
        </xdr:cNvPr>
        <xdr:cNvCxnSpPr/>
      </xdr:nvCxnSpPr>
      <xdr:spPr>
        <a:xfrm flipV="1">
          <a:off x="9287510" y="19939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139700</xdr:colOff>
      <xdr:row>7</xdr:row>
      <xdr:rowOff>163830</xdr:rowOff>
    </xdr:from>
    <xdr:to>
      <xdr:col>40</xdr:col>
      <xdr:colOff>139700</xdr:colOff>
      <xdr:row>9</xdr:row>
      <xdr:rowOff>14043</xdr:rowOff>
    </xdr:to>
    <xdr:cxnSp macro="">
      <xdr:nvCxnSpPr>
        <xdr:cNvPr id="508" name="Straight Arrow Connector 507">
          <a:extLst>
            <a:ext uri="{FF2B5EF4-FFF2-40B4-BE49-F238E27FC236}">
              <a16:creationId xmlns:a16="http://schemas.microsoft.com/office/drawing/2014/main" id="{48E37857-A23C-4069-B1A1-56F6349F9416}"/>
            </a:ext>
          </a:extLst>
        </xdr:cNvPr>
        <xdr:cNvCxnSpPr/>
      </xdr:nvCxnSpPr>
      <xdr:spPr>
        <a:xfrm flipV="1">
          <a:off x="10198100" y="1992630"/>
          <a:ext cx="0" cy="2769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195580</xdr:colOff>
      <xdr:row>8</xdr:row>
      <xdr:rowOff>69850</xdr:rowOff>
    </xdr:from>
    <xdr:to>
      <xdr:col>35</xdr:col>
      <xdr:colOff>48236</xdr:colOff>
      <xdr:row>8</xdr:row>
      <xdr:rowOff>205204</xdr:rowOff>
    </xdr:to>
    <xdr:sp macro="" textlink="">
      <xdr:nvSpPr>
        <xdr:cNvPr id="509" name="6-Point Star 2065">
          <a:extLst>
            <a:ext uri="{FF2B5EF4-FFF2-40B4-BE49-F238E27FC236}">
              <a16:creationId xmlns:a16="http://schemas.microsoft.com/office/drawing/2014/main" id="{AF29CFE2-B3A3-4EC2-BC56-E3E46AA6EA66}"/>
            </a:ext>
          </a:extLst>
        </xdr:cNvPr>
        <xdr:cNvSpPr/>
      </xdr:nvSpPr>
      <xdr:spPr>
        <a:xfrm>
          <a:off x="8745220" y="2112010"/>
          <a:ext cx="104116" cy="135354"/>
        </a:xfrm>
        <a:prstGeom prst="star6">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35</xdr:col>
      <xdr:colOff>6350</xdr:colOff>
      <xdr:row>7</xdr:row>
      <xdr:rowOff>82550</xdr:rowOff>
    </xdr:from>
    <xdr:to>
      <xdr:col>35</xdr:col>
      <xdr:colOff>6350</xdr:colOff>
      <xdr:row>8</xdr:row>
      <xdr:rowOff>140970</xdr:rowOff>
    </xdr:to>
    <xdr:cxnSp macro="">
      <xdr:nvCxnSpPr>
        <xdr:cNvPr id="510" name="Straight Arrow Connector 509">
          <a:extLst>
            <a:ext uri="{FF2B5EF4-FFF2-40B4-BE49-F238E27FC236}">
              <a16:creationId xmlns:a16="http://schemas.microsoft.com/office/drawing/2014/main" id="{227A78CC-68E5-4DDA-8AB7-97BE78C35C85}"/>
            </a:ext>
          </a:extLst>
        </xdr:cNvPr>
        <xdr:cNvCxnSpPr/>
      </xdr:nvCxnSpPr>
      <xdr:spPr>
        <a:xfrm flipV="1">
          <a:off x="8807450" y="1911350"/>
          <a:ext cx="0" cy="2717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190500</xdr:colOff>
      <xdr:row>9</xdr:row>
      <xdr:rowOff>184150</xdr:rowOff>
    </xdr:from>
    <xdr:to>
      <xdr:col>40</xdr:col>
      <xdr:colOff>139700</xdr:colOff>
      <xdr:row>9</xdr:row>
      <xdr:rowOff>190500</xdr:rowOff>
    </xdr:to>
    <xdr:cxnSp macro="">
      <xdr:nvCxnSpPr>
        <xdr:cNvPr id="511" name="Straight Arrow Connector 510">
          <a:extLst>
            <a:ext uri="{FF2B5EF4-FFF2-40B4-BE49-F238E27FC236}">
              <a16:creationId xmlns:a16="http://schemas.microsoft.com/office/drawing/2014/main" id="{3A5034DF-EDE4-4107-A175-25E33FB4074C}"/>
            </a:ext>
          </a:extLst>
        </xdr:cNvPr>
        <xdr:cNvCxnSpPr/>
      </xdr:nvCxnSpPr>
      <xdr:spPr>
        <a:xfrm>
          <a:off x="9745980" y="2439670"/>
          <a:ext cx="452120" cy="6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88900</xdr:colOff>
      <xdr:row>9</xdr:row>
      <xdr:rowOff>76200</xdr:rowOff>
    </xdr:from>
    <xdr:to>
      <xdr:col>33</xdr:col>
      <xdr:colOff>195580</xdr:colOff>
      <xdr:row>10</xdr:row>
      <xdr:rowOff>165100</xdr:rowOff>
    </xdr:to>
    <xdr:sp macro="" textlink="">
      <xdr:nvSpPr>
        <xdr:cNvPr id="512" name="TextBox 511">
          <a:extLst>
            <a:ext uri="{FF2B5EF4-FFF2-40B4-BE49-F238E27FC236}">
              <a16:creationId xmlns:a16="http://schemas.microsoft.com/office/drawing/2014/main" id="{BDBED0C3-D8C8-4E6A-ACE4-4EFE157589E4}"/>
            </a:ext>
          </a:extLst>
        </xdr:cNvPr>
        <xdr:cNvSpPr txBox="1"/>
      </xdr:nvSpPr>
      <xdr:spPr>
        <a:xfrm>
          <a:off x="7884160" y="2331720"/>
          <a:ext cx="60960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Tennsion Tower</a:t>
          </a:r>
        </a:p>
      </xdr:txBody>
    </xdr:sp>
    <xdr:clientData/>
  </xdr:twoCellAnchor>
  <xdr:twoCellAnchor>
    <xdr:from>
      <xdr:col>33</xdr:col>
      <xdr:colOff>88900</xdr:colOff>
      <xdr:row>9</xdr:row>
      <xdr:rowOff>184150</xdr:rowOff>
    </xdr:from>
    <xdr:to>
      <xdr:col>34</xdr:col>
      <xdr:colOff>160020</xdr:colOff>
      <xdr:row>10</xdr:row>
      <xdr:rowOff>69850</xdr:rowOff>
    </xdr:to>
    <xdr:cxnSp macro="">
      <xdr:nvCxnSpPr>
        <xdr:cNvPr id="513" name="Straight Arrow Connector 512">
          <a:extLst>
            <a:ext uri="{FF2B5EF4-FFF2-40B4-BE49-F238E27FC236}">
              <a16:creationId xmlns:a16="http://schemas.microsoft.com/office/drawing/2014/main" id="{6639B540-6B07-483D-8325-4DE808924565}"/>
            </a:ext>
          </a:extLst>
        </xdr:cNvPr>
        <xdr:cNvCxnSpPr/>
      </xdr:nvCxnSpPr>
      <xdr:spPr>
        <a:xfrm flipH="1" flipV="1">
          <a:off x="8387080" y="2439670"/>
          <a:ext cx="322580" cy="990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120650</xdr:colOff>
      <xdr:row>12</xdr:row>
      <xdr:rowOff>44450</xdr:rowOff>
    </xdr:from>
    <xdr:to>
      <xdr:col>40</xdr:col>
      <xdr:colOff>233706</xdr:colOff>
      <xdr:row>12</xdr:row>
      <xdr:rowOff>125942</xdr:rowOff>
    </xdr:to>
    <xdr:cxnSp macro="">
      <xdr:nvCxnSpPr>
        <xdr:cNvPr id="514" name="Straight Arrow Connector 513">
          <a:extLst>
            <a:ext uri="{FF2B5EF4-FFF2-40B4-BE49-F238E27FC236}">
              <a16:creationId xmlns:a16="http://schemas.microsoft.com/office/drawing/2014/main" id="{804677ED-99B3-4133-B663-26E6A79D0873}"/>
            </a:ext>
          </a:extLst>
        </xdr:cNvPr>
        <xdr:cNvCxnSpPr/>
      </xdr:nvCxnSpPr>
      <xdr:spPr>
        <a:xfrm>
          <a:off x="9927590" y="2940050"/>
          <a:ext cx="364516" cy="814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44450</xdr:colOff>
      <xdr:row>12</xdr:row>
      <xdr:rowOff>63500</xdr:rowOff>
    </xdr:from>
    <xdr:to>
      <xdr:col>34</xdr:col>
      <xdr:colOff>50800</xdr:colOff>
      <xdr:row>12</xdr:row>
      <xdr:rowOff>146050</xdr:rowOff>
    </xdr:to>
    <xdr:cxnSp macro="">
      <xdr:nvCxnSpPr>
        <xdr:cNvPr id="515" name="Straight Arrow Connector 514">
          <a:extLst>
            <a:ext uri="{FF2B5EF4-FFF2-40B4-BE49-F238E27FC236}">
              <a16:creationId xmlns:a16="http://schemas.microsoft.com/office/drawing/2014/main" id="{22A62CB8-518F-4F1E-893B-CBC38AFA6A9E}"/>
            </a:ext>
          </a:extLst>
        </xdr:cNvPr>
        <xdr:cNvCxnSpPr/>
      </xdr:nvCxnSpPr>
      <xdr:spPr>
        <a:xfrm flipH="1">
          <a:off x="8342630" y="2959100"/>
          <a:ext cx="257810" cy="82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175260</xdr:colOff>
      <xdr:row>15</xdr:row>
      <xdr:rowOff>60960</xdr:rowOff>
    </xdr:from>
    <xdr:to>
      <xdr:col>32</xdr:col>
      <xdr:colOff>22860</xdr:colOff>
      <xdr:row>16</xdr:row>
      <xdr:rowOff>167639</xdr:rowOff>
    </xdr:to>
    <xdr:pic>
      <xdr:nvPicPr>
        <xdr:cNvPr id="516" name="Picture 11595">
          <a:extLst>
            <a:ext uri="{FF2B5EF4-FFF2-40B4-BE49-F238E27FC236}">
              <a16:creationId xmlns:a16="http://schemas.microsoft.com/office/drawing/2014/main" id="{1052ACDC-6EB8-45C4-8B4C-8AF248CB8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0520" y="35966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35</xdr:col>
      <xdr:colOff>243840</xdr:colOff>
      <xdr:row>13</xdr:row>
      <xdr:rowOff>7620</xdr:rowOff>
    </xdr:from>
    <xdr:to>
      <xdr:col>36</xdr:col>
      <xdr:colOff>167640</xdr:colOff>
      <xdr:row>13</xdr:row>
      <xdr:rowOff>182880</xdr:rowOff>
    </xdr:to>
    <xdr:grpSp>
      <xdr:nvGrpSpPr>
        <xdr:cNvPr id="517" name="Group 1008">
          <a:extLst>
            <a:ext uri="{FF2B5EF4-FFF2-40B4-BE49-F238E27FC236}">
              <a16:creationId xmlns:a16="http://schemas.microsoft.com/office/drawing/2014/main" id="{B8BFCF00-97A7-4E8A-B4BC-4491026B5493}"/>
            </a:ext>
          </a:extLst>
        </xdr:cNvPr>
        <xdr:cNvGrpSpPr>
          <a:grpSpLocks/>
        </xdr:cNvGrpSpPr>
      </xdr:nvGrpSpPr>
      <xdr:grpSpPr bwMode="auto">
        <a:xfrm>
          <a:off x="9133840" y="3119120"/>
          <a:ext cx="177800" cy="175260"/>
          <a:chOff x="5475762" y="47760700"/>
          <a:chExt cx="314325" cy="230209"/>
        </a:xfrm>
      </xdr:grpSpPr>
      <xdr:cxnSp macro="">
        <xdr:nvCxnSpPr>
          <xdr:cNvPr id="518" name="Straight Connector 517">
            <a:extLst>
              <a:ext uri="{FF2B5EF4-FFF2-40B4-BE49-F238E27FC236}">
                <a16:creationId xmlns:a16="http://schemas.microsoft.com/office/drawing/2014/main" id="{1104EF5D-726C-AF68-4CE6-21F84078ED83}"/>
              </a:ext>
            </a:extLst>
          </xdr:cNvPr>
          <xdr:cNvCxnSpPr/>
        </xdr:nvCxnSpPr>
        <xdr:spPr bwMode="auto">
          <a:xfrm>
            <a:off x="5503095" y="47760700"/>
            <a:ext cx="136663"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9" name="Straight Connector 529">
            <a:extLst>
              <a:ext uri="{FF2B5EF4-FFF2-40B4-BE49-F238E27FC236}">
                <a16:creationId xmlns:a16="http://schemas.microsoft.com/office/drawing/2014/main" id="{F7C9D5B8-03BC-C3AF-BD8F-B4E48B6AE943}"/>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0" name="Straight Connector 531">
            <a:extLst>
              <a:ext uri="{FF2B5EF4-FFF2-40B4-BE49-F238E27FC236}">
                <a16:creationId xmlns:a16="http://schemas.microsoft.com/office/drawing/2014/main" id="{02191682-C007-0F36-DF86-A04E179D378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1" name="Straight Connector 533">
            <a:extLst>
              <a:ext uri="{FF2B5EF4-FFF2-40B4-BE49-F238E27FC236}">
                <a16:creationId xmlns:a16="http://schemas.microsoft.com/office/drawing/2014/main" id="{F946FEC5-CD66-53C5-C158-30E496AB131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2" name="Straight Connector 535">
            <a:extLst>
              <a:ext uri="{FF2B5EF4-FFF2-40B4-BE49-F238E27FC236}">
                <a16:creationId xmlns:a16="http://schemas.microsoft.com/office/drawing/2014/main" id="{42EF74BE-9AC0-99D6-3724-E587F93EEA8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3" name="Straight Connector 537">
            <a:extLst>
              <a:ext uri="{FF2B5EF4-FFF2-40B4-BE49-F238E27FC236}">
                <a16:creationId xmlns:a16="http://schemas.microsoft.com/office/drawing/2014/main" id="{F605F80A-71BC-EC53-02DE-21F6BFC5AAD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34</xdr:col>
      <xdr:colOff>233680</xdr:colOff>
      <xdr:row>13</xdr:row>
      <xdr:rowOff>190500</xdr:rowOff>
    </xdr:from>
    <xdr:to>
      <xdr:col>37</xdr:col>
      <xdr:colOff>158764</xdr:colOff>
      <xdr:row>14</xdr:row>
      <xdr:rowOff>158750</xdr:rowOff>
    </xdr:to>
    <xdr:sp macro="" textlink="">
      <xdr:nvSpPr>
        <xdr:cNvPr id="524" name="TextBox 523">
          <a:extLst>
            <a:ext uri="{FF2B5EF4-FFF2-40B4-BE49-F238E27FC236}">
              <a16:creationId xmlns:a16="http://schemas.microsoft.com/office/drawing/2014/main" id="{17A87309-80ED-41C1-ADF0-799C2E4974DF}"/>
            </a:ext>
          </a:extLst>
        </xdr:cNvPr>
        <xdr:cNvSpPr txBox="1"/>
      </xdr:nvSpPr>
      <xdr:spPr>
        <a:xfrm>
          <a:off x="8783320" y="3299460"/>
          <a:ext cx="679464"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Earthing</a:t>
          </a:r>
        </a:p>
      </xdr:txBody>
    </xdr:sp>
    <xdr:clientData/>
  </xdr:twoCellAnchor>
  <xdr:twoCellAnchor>
    <xdr:from>
      <xdr:col>33</xdr:col>
      <xdr:colOff>213360</xdr:colOff>
      <xdr:row>15</xdr:row>
      <xdr:rowOff>45720</xdr:rowOff>
    </xdr:from>
    <xdr:to>
      <xdr:col>34</xdr:col>
      <xdr:colOff>30480</xdr:colOff>
      <xdr:row>16</xdr:row>
      <xdr:rowOff>190500</xdr:rowOff>
    </xdr:to>
    <xdr:sp macro="" textlink="">
      <xdr:nvSpPr>
        <xdr:cNvPr id="525" name="Rectangle 11590" descr="Light horizontal">
          <a:extLst>
            <a:ext uri="{FF2B5EF4-FFF2-40B4-BE49-F238E27FC236}">
              <a16:creationId xmlns:a16="http://schemas.microsoft.com/office/drawing/2014/main" id="{6FE42EAD-C70C-4A5B-B461-C4BA49BBD290}"/>
            </a:ext>
          </a:extLst>
        </xdr:cNvPr>
        <xdr:cNvSpPr>
          <a:spLocks noChangeArrowheads="1"/>
        </xdr:cNvSpPr>
      </xdr:nvSpPr>
      <xdr:spPr bwMode="auto">
        <a:xfrm>
          <a:off x="8511540" y="358140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35</xdr:col>
      <xdr:colOff>163830</xdr:colOff>
      <xdr:row>15</xdr:row>
      <xdr:rowOff>19050</xdr:rowOff>
    </xdr:from>
    <xdr:to>
      <xdr:col>36</xdr:col>
      <xdr:colOff>50875</xdr:colOff>
      <xdr:row>17</xdr:row>
      <xdr:rowOff>19050</xdr:rowOff>
    </xdr:to>
    <xdr:sp macro="" textlink="">
      <xdr:nvSpPr>
        <xdr:cNvPr id="526" name="Equals 2636">
          <a:extLst>
            <a:ext uri="{FF2B5EF4-FFF2-40B4-BE49-F238E27FC236}">
              <a16:creationId xmlns:a16="http://schemas.microsoft.com/office/drawing/2014/main" id="{DF3750E6-18E2-4931-A005-0CBFD33D1A4F}"/>
            </a:ext>
          </a:extLst>
        </xdr:cNvPr>
        <xdr:cNvSpPr/>
      </xdr:nvSpPr>
      <xdr:spPr>
        <a:xfrm rot="5400000">
          <a:off x="8820823" y="3698837"/>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37</xdr:col>
      <xdr:colOff>167640</xdr:colOff>
      <xdr:row>15</xdr:row>
      <xdr:rowOff>83820</xdr:rowOff>
    </xdr:from>
    <xdr:to>
      <xdr:col>39</xdr:col>
      <xdr:colOff>45720</xdr:colOff>
      <xdr:row>16</xdr:row>
      <xdr:rowOff>152399</xdr:rowOff>
    </xdr:to>
    <xdr:pic>
      <xdr:nvPicPr>
        <xdr:cNvPr id="527" name="Picture 1519" descr="Gas pipeline line icon concept. Gas ...">
          <a:extLst>
            <a:ext uri="{FF2B5EF4-FFF2-40B4-BE49-F238E27FC236}">
              <a16:creationId xmlns:a16="http://schemas.microsoft.com/office/drawing/2014/main" id="{8E72BB85-D777-4873-A2AF-3F7106C751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264" t="23106" r="14644" b="24994"/>
        <a:stretch>
          <a:fillRect/>
        </a:stretch>
      </xdr:blipFill>
      <xdr:spPr bwMode="auto">
        <a:xfrm>
          <a:off x="9471660" y="3619500"/>
          <a:ext cx="381000" cy="281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38100</xdr:colOff>
      <xdr:row>15</xdr:row>
      <xdr:rowOff>53340</xdr:rowOff>
    </xdr:from>
    <xdr:to>
      <xdr:col>41</xdr:col>
      <xdr:colOff>137160</xdr:colOff>
      <xdr:row>16</xdr:row>
      <xdr:rowOff>190500</xdr:rowOff>
    </xdr:to>
    <xdr:sp macro="" textlink="">
      <xdr:nvSpPr>
        <xdr:cNvPr id="528" name="AutoShape 10732">
          <a:extLst>
            <a:ext uri="{FF2B5EF4-FFF2-40B4-BE49-F238E27FC236}">
              <a16:creationId xmlns:a16="http://schemas.microsoft.com/office/drawing/2014/main" id="{35019EF3-50EE-4136-B655-3453AA3CDA50}"/>
            </a:ext>
          </a:extLst>
        </xdr:cNvPr>
        <xdr:cNvSpPr>
          <a:spLocks noChangeArrowheads="1"/>
        </xdr:cNvSpPr>
      </xdr:nvSpPr>
      <xdr:spPr bwMode="auto">
        <a:xfrm rot="5400000">
          <a:off x="10222230" y="371475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38</xdr:col>
      <xdr:colOff>12700</xdr:colOff>
      <xdr:row>8</xdr:row>
      <xdr:rowOff>44450</xdr:rowOff>
    </xdr:from>
    <xdr:to>
      <xdr:col>39</xdr:col>
      <xdr:colOff>222250</xdr:colOff>
      <xdr:row>8</xdr:row>
      <xdr:rowOff>163979</xdr:rowOff>
    </xdr:to>
    <xdr:sp macro="" textlink="">
      <xdr:nvSpPr>
        <xdr:cNvPr id="529" name="Star: 12 Points 528">
          <a:extLst>
            <a:ext uri="{FF2B5EF4-FFF2-40B4-BE49-F238E27FC236}">
              <a16:creationId xmlns:a16="http://schemas.microsoft.com/office/drawing/2014/main" id="{91323E2D-2DD7-4FF0-9E6D-07600710AC40}"/>
            </a:ext>
          </a:extLst>
        </xdr:cNvPr>
        <xdr:cNvSpPr/>
      </xdr:nvSpPr>
      <xdr:spPr>
        <a:xfrm>
          <a:off x="9568180" y="2086610"/>
          <a:ext cx="461010" cy="119529"/>
        </a:xfrm>
        <a:prstGeom prst="star12">
          <a:avLst>
            <a:gd name="adj" fmla="val 20784"/>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39</xdr:col>
      <xdr:colOff>6350</xdr:colOff>
      <xdr:row>10</xdr:row>
      <xdr:rowOff>57150</xdr:rowOff>
    </xdr:from>
    <xdr:to>
      <xdr:col>40</xdr:col>
      <xdr:colOff>222250</xdr:colOff>
      <xdr:row>11</xdr:row>
      <xdr:rowOff>120650</xdr:rowOff>
    </xdr:to>
    <xdr:cxnSp macro="">
      <xdr:nvCxnSpPr>
        <xdr:cNvPr id="530" name="Straight Arrow Connector 529">
          <a:extLst>
            <a:ext uri="{FF2B5EF4-FFF2-40B4-BE49-F238E27FC236}">
              <a16:creationId xmlns:a16="http://schemas.microsoft.com/office/drawing/2014/main" id="{F5F4DA6F-AD31-4ABE-A0B0-7E48C76E4BEE}"/>
            </a:ext>
          </a:extLst>
        </xdr:cNvPr>
        <xdr:cNvCxnSpPr/>
      </xdr:nvCxnSpPr>
      <xdr:spPr>
        <a:xfrm>
          <a:off x="9813290" y="2526030"/>
          <a:ext cx="467360" cy="276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12700</xdr:colOff>
      <xdr:row>10</xdr:row>
      <xdr:rowOff>114300</xdr:rowOff>
    </xdr:from>
    <xdr:to>
      <xdr:col>34</xdr:col>
      <xdr:colOff>158750</xdr:colOff>
      <xdr:row>11</xdr:row>
      <xdr:rowOff>76200</xdr:rowOff>
    </xdr:to>
    <xdr:cxnSp macro="">
      <xdr:nvCxnSpPr>
        <xdr:cNvPr id="531" name="Straight Arrow Connector 530">
          <a:extLst>
            <a:ext uri="{FF2B5EF4-FFF2-40B4-BE49-F238E27FC236}">
              <a16:creationId xmlns:a16="http://schemas.microsoft.com/office/drawing/2014/main" id="{C3848232-59B9-4D31-A0AF-568F18737C47}"/>
            </a:ext>
          </a:extLst>
        </xdr:cNvPr>
        <xdr:cNvCxnSpPr/>
      </xdr:nvCxnSpPr>
      <xdr:spPr>
        <a:xfrm flipH="1">
          <a:off x="8310880" y="2583180"/>
          <a:ext cx="397510" cy="17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158750</xdr:colOff>
      <xdr:row>13</xdr:row>
      <xdr:rowOff>1</xdr:rowOff>
    </xdr:from>
    <xdr:to>
      <xdr:col>34</xdr:col>
      <xdr:colOff>25400</xdr:colOff>
      <xdr:row>14</xdr:row>
      <xdr:rowOff>1</xdr:rowOff>
    </xdr:to>
    <xdr:grpSp>
      <xdr:nvGrpSpPr>
        <xdr:cNvPr id="532" name="Group 1534">
          <a:extLst>
            <a:ext uri="{FF2B5EF4-FFF2-40B4-BE49-F238E27FC236}">
              <a16:creationId xmlns:a16="http://schemas.microsoft.com/office/drawing/2014/main" id="{3F1983AF-5C07-4920-8EBC-AEC05E62AE9B}"/>
            </a:ext>
          </a:extLst>
        </xdr:cNvPr>
        <xdr:cNvGrpSpPr/>
      </xdr:nvGrpSpPr>
      <xdr:grpSpPr>
        <a:xfrm>
          <a:off x="8540750" y="3111501"/>
          <a:ext cx="120650" cy="217714"/>
          <a:chOff x="1166812" y="7477124"/>
          <a:chExt cx="154782" cy="285752"/>
        </a:xfrm>
        <a:solidFill>
          <a:schemeClr val="accent6">
            <a:lumMod val="50000"/>
          </a:schemeClr>
        </a:solidFill>
      </xdr:grpSpPr>
      <xdr:sp macro="" textlink="">
        <xdr:nvSpPr>
          <xdr:cNvPr id="533" name="Can 991">
            <a:extLst>
              <a:ext uri="{FF2B5EF4-FFF2-40B4-BE49-F238E27FC236}">
                <a16:creationId xmlns:a16="http://schemas.microsoft.com/office/drawing/2014/main" id="{4C93E42F-EBC7-BF93-3C72-A5A705BFC30E}"/>
              </a:ext>
            </a:extLst>
          </xdr:cNvPr>
          <xdr:cNvSpPr/>
        </xdr:nvSpPr>
        <xdr:spPr>
          <a:xfrm>
            <a:off x="963151" y="7551082"/>
            <a:ext cx="107533" cy="161366"/>
          </a:xfrm>
          <a:prstGeom prst="can">
            <a:avLst/>
          </a:prstGeom>
          <a:grp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xnSp macro="">
        <xdr:nvCxnSpPr>
          <xdr:cNvPr id="534" name="Straight Connector 533">
            <a:extLst>
              <a:ext uri="{FF2B5EF4-FFF2-40B4-BE49-F238E27FC236}">
                <a16:creationId xmlns:a16="http://schemas.microsoft.com/office/drawing/2014/main" id="{E5989EC5-38C1-B76F-BA15-9F6CAD4D0926}"/>
              </a:ext>
            </a:extLst>
          </xdr:cNvPr>
          <xdr:cNvCxnSpPr/>
        </xdr:nvCxnSpPr>
        <xdr:spPr>
          <a:xfrm flipV="1">
            <a:off x="1002254" y="7430058"/>
            <a:ext cx="97757" cy="131110"/>
          </a:xfrm>
          <a:prstGeom prst="line">
            <a:avLst/>
          </a:prstGeom>
          <a:grp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49530</xdr:colOff>
      <xdr:row>14</xdr:row>
      <xdr:rowOff>25400</xdr:rowOff>
    </xdr:from>
    <xdr:to>
      <xdr:col>35</xdr:col>
      <xdr:colOff>107987</xdr:colOff>
      <xdr:row>14</xdr:row>
      <xdr:rowOff>184150</xdr:rowOff>
    </xdr:to>
    <xdr:sp macro="" textlink="">
      <xdr:nvSpPr>
        <xdr:cNvPr id="535" name="TextBox 534">
          <a:extLst>
            <a:ext uri="{FF2B5EF4-FFF2-40B4-BE49-F238E27FC236}">
              <a16:creationId xmlns:a16="http://schemas.microsoft.com/office/drawing/2014/main" id="{E5B96468-4665-4270-86CC-CF4A1378BA41}"/>
            </a:ext>
          </a:extLst>
        </xdr:cNvPr>
        <xdr:cNvSpPr txBox="1"/>
      </xdr:nvSpPr>
      <xdr:spPr>
        <a:xfrm>
          <a:off x="7844790" y="3347720"/>
          <a:ext cx="1064297" cy="158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Soil</a:t>
          </a:r>
          <a:r>
            <a:rPr lang="en-US" sz="700" baseline="0">
              <a:latin typeface="Arial" panose="020B0604020202020204" pitchFamily="34" charset="0"/>
              <a:cs typeface="Arial" panose="020B0604020202020204" pitchFamily="34" charset="0"/>
            </a:rPr>
            <a:t> Investigation</a:t>
          </a:r>
          <a:endParaRPr lang="en-US" sz="700">
            <a:latin typeface="Arial" panose="020B0604020202020204" pitchFamily="34" charset="0"/>
            <a:cs typeface="Arial" panose="020B0604020202020204" pitchFamily="34" charset="0"/>
          </a:endParaRPr>
        </a:p>
      </xdr:txBody>
    </xdr:sp>
    <xdr:clientData/>
  </xdr:twoCellAnchor>
  <xdr:twoCellAnchor editAs="oneCell">
    <xdr:from>
      <xdr:col>40</xdr:col>
      <xdr:colOff>220980</xdr:colOff>
      <xdr:row>34</xdr:row>
      <xdr:rowOff>205740</xdr:rowOff>
    </xdr:from>
    <xdr:to>
      <xdr:col>41</xdr:col>
      <xdr:colOff>68580</xdr:colOff>
      <xdr:row>36</xdr:row>
      <xdr:rowOff>99059</xdr:rowOff>
    </xdr:to>
    <xdr:pic>
      <xdr:nvPicPr>
        <xdr:cNvPr id="536" name="Picture 11595">
          <a:extLst>
            <a:ext uri="{FF2B5EF4-FFF2-40B4-BE49-F238E27FC236}">
              <a16:creationId xmlns:a16="http://schemas.microsoft.com/office/drawing/2014/main" id="{6A52E3B6-15ED-49F4-80F2-4FB6BB66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76123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225014</xdr:colOff>
      <xdr:row>26</xdr:row>
      <xdr:rowOff>30480</xdr:rowOff>
    </xdr:from>
    <xdr:to>
      <xdr:col>41</xdr:col>
      <xdr:colOff>72614</xdr:colOff>
      <xdr:row>27</xdr:row>
      <xdr:rowOff>137158</xdr:rowOff>
    </xdr:to>
    <xdr:pic>
      <xdr:nvPicPr>
        <xdr:cNvPr id="537" name="Picture 11595">
          <a:extLst>
            <a:ext uri="{FF2B5EF4-FFF2-40B4-BE49-F238E27FC236}">
              <a16:creationId xmlns:a16="http://schemas.microsoft.com/office/drawing/2014/main" id="{915E5CFD-7694-4AD1-8A3C-4A31C26C2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3414" y="57302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228600</xdr:colOff>
      <xdr:row>58</xdr:row>
      <xdr:rowOff>205740</xdr:rowOff>
    </xdr:from>
    <xdr:to>
      <xdr:col>17</xdr:col>
      <xdr:colOff>76200</xdr:colOff>
      <xdr:row>60</xdr:row>
      <xdr:rowOff>99060</xdr:rowOff>
    </xdr:to>
    <xdr:pic>
      <xdr:nvPicPr>
        <xdr:cNvPr id="538" name="Picture 11595">
          <a:extLst>
            <a:ext uri="{FF2B5EF4-FFF2-40B4-BE49-F238E27FC236}">
              <a16:creationId xmlns:a16="http://schemas.microsoft.com/office/drawing/2014/main" id="{5C7C5624-7355-471F-9E53-D749B9466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960" y="127330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66</xdr:row>
      <xdr:rowOff>190500</xdr:rowOff>
    </xdr:from>
    <xdr:to>
      <xdr:col>5</xdr:col>
      <xdr:colOff>60960</xdr:colOff>
      <xdr:row>68</xdr:row>
      <xdr:rowOff>83821</xdr:rowOff>
    </xdr:to>
    <xdr:pic>
      <xdr:nvPicPr>
        <xdr:cNvPr id="539" name="Picture 11595">
          <a:extLst>
            <a:ext uri="{FF2B5EF4-FFF2-40B4-BE49-F238E27FC236}">
              <a16:creationId xmlns:a16="http://schemas.microsoft.com/office/drawing/2014/main" id="{5CF4C67B-B541-497E-BBE7-F829A31B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205740</xdr:colOff>
      <xdr:row>66</xdr:row>
      <xdr:rowOff>190500</xdr:rowOff>
    </xdr:from>
    <xdr:to>
      <xdr:col>33</xdr:col>
      <xdr:colOff>53340</xdr:colOff>
      <xdr:row>68</xdr:row>
      <xdr:rowOff>83821</xdr:rowOff>
    </xdr:to>
    <xdr:pic>
      <xdr:nvPicPr>
        <xdr:cNvPr id="540" name="Picture 11595">
          <a:extLst>
            <a:ext uri="{FF2B5EF4-FFF2-40B4-BE49-F238E27FC236}">
              <a16:creationId xmlns:a16="http://schemas.microsoft.com/office/drawing/2014/main" id="{043767BD-463B-4DD6-9C6B-DA91B467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246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220980</xdr:colOff>
      <xdr:row>82</xdr:row>
      <xdr:rowOff>190500</xdr:rowOff>
    </xdr:from>
    <xdr:to>
      <xdr:col>41</xdr:col>
      <xdr:colOff>68580</xdr:colOff>
      <xdr:row>84</xdr:row>
      <xdr:rowOff>83819</xdr:rowOff>
    </xdr:to>
    <xdr:pic>
      <xdr:nvPicPr>
        <xdr:cNvPr id="541" name="Picture 11595">
          <a:extLst>
            <a:ext uri="{FF2B5EF4-FFF2-40B4-BE49-F238E27FC236}">
              <a16:creationId xmlns:a16="http://schemas.microsoft.com/office/drawing/2014/main" id="{BFF59BFC-F882-4EC4-B8F4-587685F0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178384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60960</xdr:colOff>
      <xdr:row>91</xdr:row>
      <xdr:rowOff>22860</xdr:rowOff>
    </xdr:from>
    <xdr:to>
      <xdr:col>25</xdr:col>
      <xdr:colOff>160020</xdr:colOff>
      <xdr:row>92</xdr:row>
      <xdr:rowOff>68579</xdr:rowOff>
    </xdr:to>
    <xdr:pic>
      <xdr:nvPicPr>
        <xdr:cNvPr id="542" name="Picture 1519" descr="Gas pipeline line icon concept. Gas ...">
          <a:extLst>
            <a:ext uri="{FF2B5EF4-FFF2-40B4-BE49-F238E27FC236}">
              <a16:creationId xmlns:a16="http://schemas.microsoft.com/office/drawing/2014/main" id="{00EBC3CC-D9B4-488B-A2B6-8AF45F044C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6096000" y="19591020"/>
          <a:ext cx="350520" cy="259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198120</xdr:colOff>
      <xdr:row>90</xdr:row>
      <xdr:rowOff>198120</xdr:rowOff>
    </xdr:from>
    <xdr:to>
      <xdr:col>29</xdr:col>
      <xdr:colOff>15240</xdr:colOff>
      <xdr:row>92</xdr:row>
      <xdr:rowOff>129540</xdr:rowOff>
    </xdr:to>
    <xdr:sp macro="" textlink="">
      <xdr:nvSpPr>
        <xdr:cNvPr id="543" name="Rectangle 11590" descr="Light horizontal">
          <a:extLst>
            <a:ext uri="{FF2B5EF4-FFF2-40B4-BE49-F238E27FC236}">
              <a16:creationId xmlns:a16="http://schemas.microsoft.com/office/drawing/2014/main" id="{B1B9FB99-B33B-416E-91DA-A0CC6433E927}"/>
            </a:ext>
          </a:extLst>
        </xdr:cNvPr>
        <xdr:cNvSpPr>
          <a:spLocks noChangeArrowheads="1"/>
        </xdr:cNvSpPr>
      </xdr:nvSpPr>
      <xdr:spPr bwMode="auto">
        <a:xfrm>
          <a:off x="7239000" y="1955292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24</xdr:col>
      <xdr:colOff>190500</xdr:colOff>
      <xdr:row>98</xdr:row>
      <xdr:rowOff>190500</xdr:rowOff>
    </xdr:from>
    <xdr:to>
      <xdr:col>25</xdr:col>
      <xdr:colOff>38100</xdr:colOff>
      <xdr:row>100</xdr:row>
      <xdr:rowOff>114300</xdr:rowOff>
    </xdr:to>
    <xdr:sp macro="" textlink="">
      <xdr:nvSpPr>
        <xdr:cNvPr id="544" name="AutoShape 10732">
          <a:extLst>
            <a:ext uri="{FF2B5EF4-FFF2-40B4-BE49-F238E27FC236}">
              <a16:creationId xmlns:a16="http://schemas.microsoft.com/office/drawing/2014/main" id="{958680CE-7B4E-4455-AAA7-E3B3D69B1F9B}"/>
            </a:ext>
          </a:extLst>
        </xdr:cNvPr>
        <xdr:cNvSpPr>
          <a:spLocks noChangeArrowheads="1"/>
        </xdr:cNvSpPr>
      </xdr:nvSpPr>
      <xdr:spPr bwMode="auto">
        <a:xfrm rot="5400000">
          <a:off x="6099810" y="2137791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editAs="oneCell">
    <xdr:from>
      <xdr:col>32</xdr:col>
      <xdr:colOff>220980</xdr:colOff>
      <xdr:row>98</xdr:row>
      <xdr:rowOff>198120</xdr:rowOff>
    </xdr:from>
    <xdr:to>
      <xdr:col>33</xdr:col>
      <xdr:colOff>68580</xdr:colOff>
      <xdr:row>100</xdr:row>
      <xdr:rowOff>91441</xdr:rowOff>
    </xdr:to>
    <xdr:pic>
      <xdr:nvPicPr>
        <xdr:cNvPr id="545" name="Picture 11595">
          <a:extLst>
            <a:ext uri="{FF2B5EF4-FFF2-40B4-BE49-F238E27FC236}">
              <a16:creationId xmlns:a16="http://schemas.microsoft.com/office/drawing/2014/main" id="{A7AB855F-D081-4E64-ABF8-856CC7140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125980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106</xdr:row>
      <xdr:rowOff>144781</xdr:rowOff>
    </xdr:from>
    <xdr:to>
      <xdr:col>9</xdr:col>
      <xdr:colOff>62305</xdr:colOff>
      <xdr:row>108</xdr:row>
      <xdr:rowOff>144781</xdr:rowOff>
    </xdr:to>
    <xdr:sp macro="" textlink="">
      <xdr:nvSpPr>
        <xdr:cNvPr id="546" name="Equals 2636">
          <a:extLst>
            <a:ext uri="{FF2B5EF4-FFF2-40B4-BE49-F238E27FC236}">
              <a16:creationId xmlns:a16="http://schemas.microsoft.com/office/drawing/2014/main" id="{EA693835-21FE-493C-A78D-870138BC6BBF}"/>
            </a:ext>
          </a:extLst>
        </xdr:cNvPr>
        <xdr:cNvSpPr/>
      </xdr:nvSpPr>
      <xdr:spPr>
        <a:xfrm rot="5400000">
          <a:off x="2042833" y="230574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20</xdr:col>
      <xdr:colOff>213360</xdr:colOff>
      <xdr:row>130</xdr:row>
      <xdr:rowOff>190500</xdr:rowOff>
    </xdr:from>
    <xdr:to>
      <xdr:col>21</xdr:col>
      <xdr:colOff>60960</xdr:colOff>
      <xdr:row>132</xdr:row>
      <xdr:rowOff>83820</xdr:rowOff>
    </xdr:to>
    <xdr:pic>
      <xdr:nvPicPr>
        <xdr:cNvPr id="547" name="Picture 11595">
          <a:extLst>
            <a:ext uri="{FF2B5EF4-FFF2-40B4-BE49-F238E27FC236}">
              <a16:creationId xmlns:a16="http://schemas.microsoft.com/office/drawing/2014/main" id="{B7770DCB-FA27-466E-8193-A2EF5D07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2807970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236220</xdr:colOff>
      <xdr:row>138</xdr:row>
      <xdr:rowOff>182880</xdr:rowOff>
    </xdr:from>
    <xdr:to>
      <xdr:col>17</xdr:col>
      <xdr:colOff>53340</xdr:colOff>
      <xdr:row>140</xdr:row>
      <xdr:rowOff>114300</xdr:rowOff>
    </xdr:to>
    <xdr:sp macro="" textlink="">
      <xdr:nvSpPr>
        <xdr:cNvPr id="548" name="Rectangle 11590" descr="Light horizontal">
          <a:extLst>
            <a:ext uri="{FF2B5EF4-FFF2-40B4-BE49-F238E27FC236}">
              <a16:creationId xmlns:a16="http://schemas.microsoft.com/office/drawing/2014/main" id="{D9AF7901-9A26-4CF8-8DF9-9F2596E486A2}"/>
            </a:ext>
          </a:extLst>
        </xdr:cNvPr>
        <xdr:cNvSpPr>
          <a:spLocks noChangeArrowheads="1"/>
        </xdr:cNvSpPr>
      </xdr:nvSpPr>
      <xdr:spPr bwMode="auto">
        <a:xfrm>
          <a:off x="4259580" y="2977896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editAs="oneCell">
    <xdr:from>
      <xdr:col>40</xdr:col>
      <xdr:colOff>99060</xdr:colOff>
      <xdr:row>139</xdr:row>
      <xdr:rowOff>15240</xdr:rowOff>
    </xdr:from>
    <xdr:to>
      <xdr:col>41</xdr:col>
      <xdr:colOff>198120</xdr:colOff>
      <xdr:row>140</xdr:row>
      <xdr:rowOff>60961</xdr:rowOff>
    </xdr:to>
    <xdr:pic>
      <xdr:nvPicPr>
        <xdr:cNvPr id="549" name="Picture 1519" descr="Gas pipeline line icon concept. Gas ...">
          <a:extLst>
            <a:ext uri="{FF2B5EF4-FFF2-40B4-BE49-F238E27FC236}">
              <a16:creationId xmlns:a16="http://schemas.microsoft.com/office/drawing/2014/main" id="{344E8B86-477A-47C8-8587-BD16367A46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10157460" y="29824680"/>
          <a:ext cx="350520" cy="2590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220980</xdr:colOff>
      <xdr:row>146</xdr:row>
      <xdr:rowOff>190500</xdr:rowOff>
    </xdr:from>
    <xdr:to>
      <xdr:col>33</xdr:col>
      <xdr:colOff>68580</xdr:colOff>
      <xdr:row>148</xdr:row>
      <xdr:rowOff>83820</xdr:rowOff>
    </xdr:to>
    <xdr:pic>
      <xdr:nvPicPr>
        <xdr:cNvPr id="550" name="Picture 11595">
          <a:extLst>
            <a:ext uri="{FF2B5EF4-FFF2-40B4-BE49-F238E27FC236}">
              <a16:creationId xmlns:a16="http://schemas.microsoft.com/office/drawing/2014/main" id="{7D9F1DC9-DB23-42FF-9568-CD32B3BA8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314934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154</xdr:row>
      <xdr:rowOff>152401</xdr:rowOff>
    </xdr:from>
    <xdr:to>
      <xdr:col>9</xdr:col>
      <xdr:colOff>62305</xdr:colOff>
      <xdr:row>156</xdr:row>
      <xdr:rowOff>152401</xdr:rowOff>
    </xdr:to>
    <xdr:sp macro="" textlink="">
      <xdr:nvSpPr>
        <xdr:cNvPr id="551" name="Equals 2636">
          <a:extLst>
            <a:ext uri="{FF2B5EF4-FFF2-40B4-BE49-F238E27FC236}">
              <a16:creationId xmlns:a16="http://schemas.microsoft.com/office/drawing/2014/main" id="{51A9D838-0284-4CF8-80E6-59B162FA5830}"/>
            </a:ext>
          </a:extLst>
        </xdr:cNvPr>
        <xdr:cNvSpPr/>
      </xdr:nvSpPr>
      <xdr:spPr>
        <a:xfrm rot="5400000">
          <a:off x="2042833" y="333063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205740</xdr:colOff>
      <xdr:row>154</xdr:row>
      <xdr:rowOff>198120</xdr:rowOff>
    </xdr:from>
    <xdr:to>
      <xdr:col>13</xdr:col>
      <xdr:colOff>53340</xdr:colOff>
      <xdr:row>156</xdr:row>
      <xdr:rowOff>91441</xdr:rowOff>
    </xdr:to>
    <xdr:pic>
      <xdr:nvPicPr>
        <xdr:cNvPr id="552" name="Picture 11595">
          <a:extLst>
            <a:ext uri="{FF2B5EF4-FFF2-40B4-BE49-F238E27FC236}">
              <a16:creationId xmlns:a16="http://schemas.microsoft.com/office/drawing/2014/main" id="{036AEE03-0D27-4791-ACEB-A01B11D00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320796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243840</xdr:colOff>
      <xdr:row>162</xdr:row>
      <xdr:rowOff>190500</xdr:rowOff>
    </xdr:from>
    <xdr:to>
      <xdr:col>29</xdr:col>
      <xdr:colOff>91440</xdr:colOff>
      <xdr:row>164</xdr:row>
      <xdr:rowOff>83820</xdr:rowOff>
    </xdr:to>
    <xdr:pic>
      <xdr:nvPicPr>
        <xdr:cNvPr id="553" name="Picture 11595">
          <a:extLst>
            <a:ext uri="{FF2B5EF4-FFF2-40B4-BE49-F238E27FC236}">
              <a16:creationId xmlns:a16="http://schemas.microsoft.com/office/drawing/2014/main" id="{033617E6-0454-46E0-B87E-412F3F665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349072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220980</xdr:colOff>
      <xdr:row>170</xdr:row>
      <xdr:rowOff>190500</xdr:rowOff>
    </xdr:from>
    <xdr:to>
      <xdr:col>9</xdr:col>
      <xdr:colOff>68580</xdr:colOff>
      <xdr:row>172</xdr:row>
      <xdr:rowOff>83819</xdr:rowOff>
    </xdr:to>
    <xdr:pic>
      <xdr:nvPicPr>
        <xdr:cNvPr id="554" name="Picture 11595">
          <a:extLst>
            <a:ext uri="{FF2B5EF4-FFF2-40B4-BE49-F238E27FC236}">
              <a16:creationId xmlns:a16="http://schemas.microsoft.com/office/drawing/2014/main" id="{82EA33D0-01B6-4F67-B74D-1AE083FB5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26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198120</xdr:colOff>
      <xdr:row>170</xdr:row>
      <xdr:rowOff>144781</xdr:rowOff>
    </xdr:from>
    <xdr:to>
      <xdr:col>21</xdr:col>
      <xdr:colOff>85165</xdr:colOff>
      <xdr:row>172</xdr:row>
      <xdr:rowOff>144781</xdr:rowOff>
    </xdr:to>
    <xdr:sp macro="" textlink="">
      <xdr:nvSpPr>
        <xdr:cNvPr id="555" name="Equals 2636">
          <a:extLst>
            <a:ext uri="{FF2B5EF4-FFF2-40B4-BE49-F238E27FC236}">
              <a16:creationId xmlns:a16="http://schemas.microsoft.com/office/drawing/2014/main" id="{987CDB25-BF2D-4497-B92F-CBA0D9EDD2C6}"/>
            </a:ext>
          </a:extLst>
        </xdr:cNvPr>
        <xdr:cNvSpPr/>
      </xdr:nvSpPr>
      <xdr:spPr>
        <a:xfrm rot="5400000">
          <a:off x="5083213" y="3671248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24</xdr:col>
      <xdr:colOff>236220</xdr:colOff>
      <xdr:row>170</xdr:row>
      <xdr:rowOff>190500</xdr:rowOff>
    </xdr:from>
    <xdr:to>
      <xdr:col>25</xdr:col>
      <xdr:colOff>83820</xdr:colOff>
      <xdr:row>172</xdr:row>
      <xdr:rowOff>83819</xdr:rowOff>
    </xdr:to>
    <xdr:pic>
      <xdr:nvPicPr>
        <xdr:cNvPr id="556" name="Picture 11595">
          <a:extLst>
            <a:ext uri="{FF2B5EF4-FFF2-40B4-BE49-F238E27FC236}">
              <a16:creationId xmlns:a16="http://schemas.microsoft.com/office/drawing/2014/main" id="{CC923A76-307F-4925-8A8B-A24EF7DE4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12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243840</xdr:colOff>
      <xdr:row>170</xdr:row>
      <xdr:rowOff>182880</xdr:rowOff>
    </xdr:from>
    <xdr:to>
      <xdr:col>41</xdr:col>
      <xdr:colOff>91440</xdr:colOff>
      <xdr:row>172</xdr:row>
      <xdr:rowOff>76199</xdr:rowOff>
    </xdr:to>
    <xdr:pic>
      <xdr:nvPicPr>
        <xdr:cNvPr id="557" name="Picture 11595">
          <a:extLst>
            <a:ext uri="{FF2B5EF4-FFF2-40B4-BE49-F238E27FC236}">
              <a16:creationId xmlns:a16="http://schemas.microsoft.com/office/drawing/2014/main" id="{DDCFE5D1-774D-4157-81BA-8A5134081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2240" y="366064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236220</xdr:colOff>
      <xdr:row>178</xdr:row>
      <xdr:rowOff>190500</xdr:rowOff>
    </xdr:from>
    <xdr:to>
      <xdr:col>13</xdr:col>
      <xdr:colOff>83820</xdr:colOff>
      <xdr:row>180</xdr:row>
      <xdr:rowOff>83821</xdr:rowOff>
    </xdr:to>
    <xdr:pic>
      <xdr:nvPicPr>
        <xdr:cNvPr id="558" name="Picture 11595">
          <a:extLst>
            <a:ext uri="{FF2B5EF4-FFF2-40B4-BE49-F238E27FC236}">
              <a16:creationId xmlns:a16="http://schemas.microsoft.com/office/drawing/2014/main" id="{4A17B79D-BBF4-4BF6-8736-960ED8D6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3740" y="3832098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Price Working -April'07"/>
      <sheetName val="SPT vs PHI"/>
      <sheetName val="Silo with internal cone"/>
      <sheetName val="COST"/>
      <sheetName val="CFL-KIM"/>
      <sheetName val="drg"/>
      <sheetName val="Sheet1"/>
      <sheetName val="TABLES"/>
      <sheetName val="PO NOS"/>
      <sheetName val="13-septic"/>
      <sheetName val="7-ug"/>
      <sheetName val="2-utility"/>
      <sheetName val="18-misc"/>
      <sheetName val="5-pipe"/>
      <sheetName val="RA"/>
      <sheetName val="MASTER_RATE ANALYSIS"/>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Currency"/>
      <sheetName val="OPGW Quantity summary"/>
      <sheetName val="Coalmine"/>
      <sheetName val="Price_Working_-April'07"/>
      <sheetName val="SPT_vs_PHI"/>
      <sheetName val="Silo_with_internal_cone"/>
      <sheetName val="Tax Cost"/>
      <sheetName val="PO_NOS"/>
      <sheetName val="SUMMARY_(2)2"/>
      <sheetName val="Schedule_No_12"/>
      <sheetName val="TB_31_Mar_10_15_MTHS2"/>
      <sheetName val="Fund_Req__May_152"/>
      <sheetName val="Fund_Req_1"/>
      <sheetName val="Price_Working_-SRP1"/>
      <sheetName val="Format_-_41"/>
      <sheetName val="ER_-_1(1)1"/>
      <sheetName val="Price_Working_-April'071"/>
      <sheetName val="SPT_vs_PHI1"/>
      <sheetName val="Silo_with_internal_cone1"/>
      <sheetName val="PO_NOS1"/>
      <sheetName val="OPGW_Quantity_summary"/>
      <sheetName val="MASTER_RATE_ANALYSIS"/>
      <sheetName val="Pipe_Supports"/>
      <sheetName val="rate_analysis"/>
      <sheetName val="BUD-8306"/>
      <sheetName val="Inputs"/>
      <sheetName val="Report"/>
      <sheetName val="offre kalpataru"/>
      <sheetName val="dichoto-b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 val="IDCCALHYD_GOO"/>
      <sheetName val="Design"/>
      <sheetName val="Load Details(B2)"/>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7A5-D01B-4D03-B5C5-4616D426E2DC}">
  <sheetPr>
    <pageSetUpPr fitToPage="1"/>
  </sheetPr>
  <dimension ref="A1:N22"/>
  <sheetViews>
    <sheetView tabSelected="1" zoomScale="85" zoomScaleNormal="85" zoomScaleSheetLayoutView="100" workbookViewId="0">
      <selection sqref="A1:J1"/>
    </sheetView>
  </sheetViews>
  <sheetFormatPr defaultRowHeight="14.4" x14ac:dyDescent="0.3"/>
  <cols>
    <col min="1" max="1" width="6.6640625" style="3" customWidth="1"/>
    <col min="2" max="2" width="16" customWidth="1"/>
    <col min="3" max="3" width="14" customWidth="1"/>
    <col min="4" max="4" width="6.6640625" customWidth="1"/>
    <col min="5" max="5" width="8.109375" customWidth="1"/>
    <col min="6" max="7" width="12" style="3" customWidth="1"/>
    <col min="8" max="8" width="16.5546875" style="3" customWidth="1"/>
    <col min="9" max="9" width="19.33203125" customWidth="1"/>
    <col min="10" max="10" width="44" style="3" customWidth="1"/>
  </cols>
  <sheetData>
    <row r="1" spans="1:14" ht="30" customHeight="1" x14ac:dyDescent="0.3">
      <c r="A1" s="205" t="s">
        <v>329</v>
      </c>
      <c r="B1" s="206"/>
      <c r="C1" s="206"/>
      <c r="D1" s="206"/>
      <c r="E1" s="206"/>
      <c r="F1" s="206"/>
      <c r="G1" s="206"/>
      <c r="H1" s="206"/>
      <c r="I1" s="206"/>
      <c r="J1" s="207"/>
    </row>
    <row r="2" spans="1:14" ht="19.5" customHeight="1" x14ac:dyDescent="0.3">
      <c r="A2" s="208" t="s">
        <v>14</v>
      </c>
      <c r="B2" s="209"/>
      <c r="C2" s="209"/>
      <c r="D2" s="209"/>
      <c r="E2" s="209"/>
      <c r="F2" s="209"/>
      <c r="G2" s="209"/>
      <c r="H2" s="209"/>
      <c r="I2" s="209"/>
      <c r="J2" s="155">
        <v>46190</v>
      </c>
    </row>
    <row r="3" spans="1:14" ht="15" thickBot="1" x14ac:dyDescent="0.35">
      <c r="A3" s="214"/>
      <c r="B3" s="215"/>
      <c r="C3" s="215"/>
      <c r="D3" s="215"/>
      <c r="E3" s="215"/>
      <c r="F3" s="215"/>
      <c r="G3" s="215"/>
      <c r="H3" s="215"/>
      <c r="I3" s="215"/>
      <c r="J3" s="216"/>
    </row>
    <row r="4" spans="1:14" ht="24" customHeight="1" x14ac:dyDescent="0.3">
      <c r="A4" s="217" t="s">
        <v>0</v>
      </c>
      <c r="B4" s="219" t="s">
        <v>1</v>
      </c>
      <c r="C4" s="219" t="s">
        <v>18</v>
      </c>
      <c r="D4" s="219" t="s">
        <v>2</v>
      </c>
      <c r="E4" s="212" t="s">
        <v>278</v>
      </c>
      <c r="F4" s="212" t="s">
        <v>467</v>
      </c>
      <c r="G4" s="212" t="s">
        <v>17</v>
      </c>
      <c r="H4" s="212" t="s">
        <v>468</v>
      </c>
      <c r="I4" s="212" t="s">
        <v>23</v>
      </c>
      <c r="J4" s="210" t="s">
        <v>3</v>
      </c>
    </row>
    <row r="5" spans="1:14" ht="24" customHeight="1" thickBot="1" x14ac:dyDescent="0.35">
      <c r="A5" s="218"/>
      <c r="B5" s="220"/>
      <c r="C5" s="220"/>
      <c r="D5" s="220"/>
      <c r="E5" s="213"/>
      <c r="F5" s="213"/>
      <c r="G5" s="213"/>
      <c r="H5" s="213"/>
      <c r="I5" s="213"/>
      <c r="J5" s="211"/>
    </row>
    <row r="6" spans="1:14" ht="22.5" customHeight="1" x14ac:dyDescent="0.3">
      <c r="A6" s="200">
        <v>1</v>
      </c>
      <c r="B6" s="201" t="s">
        <v>4</v>
      </c>
      <c r="C6" s="11" t="s">
        <v>15</v>
      </c>
      <c r="D6" s="201" t="s">
        <v>5</v>
      </c>
      <c r="E6" s="11">
        <v>83.14</v>
      </c>
      <c r="F6" s="11">
        <v>83.14</v>
      </c>
      <c r="G6" s="11" t="s">
        <v>6</v>
      </c>
      <c r="H6" s="11" t="s">
        <v>6</v>
      </c>
      <c r="I6" s="12">
        <f>+F6</f>
        <v>83.14</v>
      </c>
      <c r="J6" s="202" t="s">
        <v>301</v>
      </c>
      <c r="N6" s="4"/>
    </row>
    <row r="7" spans="1:14" ht="22.5" customHeight="1" thickBot="1" x14ac:dyDescent="0.35">
      <c r="A7" s="195"/>
      <c r="B7" s="197"/>
      <c r="C7" s="6" t="s">
        <v>16</v>
      </c>
      <c r="D7" s="197"/>
      <c r="E7" s="6">
        <v>83.331000000000003</v>
      </c>
      <c r="F7" s="6">
        <v>83.331000000000003</v>
      </c>
      <c r="G7" s="6" t="s">
        <v>6</v>
      </c>
      <c r="H7" s="6" t="s">
        <v>6</v>
      </c>
      <c r="I7" s="7">
        <f>+F7</f>
        <v>83.331000000000003</v>
      </c>
      <c r="J7" s="203"/>
    </row>
    <row r="8" spans="1:14" ht="25.5" customHeight="1" x14ac:dyDescent="0.3">
      <c r="A8" s="200">
        <v>2</v>
      </c>
      <c r="B8" s="201" t="s">
        <v>7</v>
      </c>
      <c r="C8" s="11" t="s">
        <v>15</v>
      </c>
      <c r="D8" s="201" t="s">
        <v>5</v>
      </c>
      <c r="E8" s="11">
        <v>83.14</v>
      </c>
      <c r="F8" s="12">
        <v>83.14</v>
      </c>
      <c r="G8" s="12" t="s">
        <v>6</v>
      </c>
      <c r="H8" s="12" t="s">
        <v>6</v>
      </c>
      <c r="I8" s="12">
        <f>+F8</f>
        <v>83.14</v>
      </c>
      <c r="J8" s="202" t="s">
        <v>300</v>
      </c>
    </row>
    <row r="9" spans="1:14" ht="25.5" customHeight="1" thickBot="1" x14ac:dyDescent="0.35">
      <c r="A9" s="195"/>
      <c r="B9" s="197"/>
      <c r="C9" s="6" t="s">
        <v>16</v>
      </c>
      <c r="D9" s="197"/>
      <c r="E9" s="6">
        <v>83.331000000000003</v>
      </c>
      <c r="F9" s="6">
        <v>83.331000000000003</v>
      </c>
      <c r="G9" s="6" t="s">
        <v>6</v>
      </c>
      <c r="H9" s="6" t="s">
        <v>6</v>
      </c>
      <c r="I9" s="7">
        <f>+F9</f>
        <v>83.331000000000003</v>
      </c>
      <c r="J9" s="203"/>
    </row>
    <row r="10" spans="1:14" ht="29.25" customHeight="1" x14ac:dyDescent="0.3">
      <c r="A10" s="200">
        <v>3</v>
      </c>
      <c r="B10" s="201" t="s">
        <v>8</v>
      </c>
      <c r="C10" s="11" t="s">
        <v>15</v>
      </c>
      <c r="D10" s="201" t="s">
        <v>5</v>
      </c>
      <c r="E10" s="11">
        <v>83.14</v>
      </c>
      <c r="F10" s="11">
        <v>83.14</v>
      </c>
      <c r="G10" s="12" t="s">
        <v>6</v>
      </c>
      <c r="H10" s="12" t="s">
        <v>6</v>
      </c>
      <c r="I10" s="11">
        <v>83.14</v>
      </c>
      <c r="J10" s="202" t="s">
        <v>440</v>
      </c>
      <c r="L10" s="9"/>
    </row>
    <row r="11" spans="1:14" ht="29.25" customHeight="1" thickBot="1" x14ac:dyDescent="0.35">
      <c r="A11" s="195"/>
      <c r="B11" s="197"/>
      <c r="C11" s="6" t="s">
        <v>16</v>
      </c>
      <c r="D11" s="197"/>
      <c r="E11" s="6">
        <v>83.331000000000003</v>
      </c>
      <c r="F11" s="6">
        <v>83.331000000000003</v>
      </c>
      <c r="G11" s="6" t="s">
        <v>6</v>
      </c>
      <c r="H11" s="6" t="s">
        <v>6</v>
      </c>
      <c r="I11" s="6">
        <v>83.331000000000003</v>
      </c>
      <c r="J11" s="203"/>
      <c r="L11" s="9"/>
      <c r="M11" s="9"/>
    </row>
    <row r="12" spans="1:14" ht="27" customHeight="1" x14ac:dyDescent="0.3">
      <c r="A12" s="200">
        <v>4</v>
      </c>
      <c r="B12" s="201" t="s">
        <v>9</v>
      </c>
      <c r="C12" s="11" t="s">
        <v>15</v>
      </c>
      <c r="D12" s="201" t="s">
        <v>10</v>
      </c>
      <c r="E12" s="11">
        <v>17</v>
      </c>
      <c r="F12" s="13">
        <v>17</v>
      </c>
      <c r="G12" s="13" t="s">
        <v>6</v>
      </c>
      <c r="H12" s="13" t="s">
        <v>6</v>
      </c>
      <c r="I12" s="13">
        <f>+F12</f>
        <v>17</v>
      </c>
      <c r="J12" s="202" t="s">
        <v>441</v>
      </c>
      <c r="L12" s="9"/>
      <c r="M12" s="9"/>
    </row>
    <row r="13" spans="1:14" ht="27" customHeight="1" thickBot="1" x14ac:dyDescent="0.35">
      <c r="A13" s="195"/>
      <c r="B13" s="197"/>
      <c r="C13" s="6" t="s">
        <v>16</v>
      </c>
      <c r="D13" s="197"/>
      <c r="E13" s="6">
        <v>12</v>
      </c>
      <c r="F13" s="10">
        <v>12</v>
      </c>
      <c r="G13" s="10" t="s">
        <v>6</v>
      </c>
      <c r="H13" s="10" t="s">
        <v>6</v>
      </c>
      <c r="I13" s="10">
        <f>+F13</f>
        <v>12</v>
      </c>
      <c r="J13" s="203"/>
    </row>
    <row r="14" spans="1:14" ht="37.799999999999997" customHeight="1" x14ac:dyDescent="0.3">
      <c r="A14" s="200">
        <v>5</v>
      </c>
      <c r="B14" s="201" t="s">
        <v>11</v>
      </c>
      <c r="C14" s="11" t="s">
        <v>15</v>
      </c>
      <c r="D14" s="201" t="s">
        <v>10</v>
      </c>
      <c r="E14" s="11">
        <v>215</v>
      </c>
      <c r="F14" s="13">
        <v>96</v>
      </c>
      <c r="G14" s="13" t="s">
        <v>6</v>
      </c>
      <c r="H14" s="13">
        <v>10</v>
      </c>
      <c r="I14" s="13">
        <f>+H14+F14</f>
        <v>106</v>
      </c>
      <c r="J14" s="202" t="s">
        <v>479</v>
      </c>
    </row>
    <row r="15" spans="1:14" ht="37.799999999999997" customHeight="1" thickBot="1" x14ac:dyDescent="0.35">
      <c r="A15" s="195"/>
      <c r="B15" s="197"/>
      <c r="C15" s="6" t="s">
        <v>16</v>
      </c>
      <c r="D15" s="197"/>
      <c r="E15" s="6">
        <v>217</v>
      </c>
      <c r="F15" s="10">
        <v>14</v>
      </c>
      <c r="G15" s="10" t="s">
        <v>6</v>
      </c>
      <c r="H15" s="10">
        <v>4</v>
      </c>
      <c r="I15" s="10">
        <f>+H15+F15</f>
        <v>18</v>
      </c>
      <c r="J15" s="203"/>
      <c r="L15" s="9"/>
    </row>
    <row r="16" spans="1:14" ht="22.5" customHeight="1" x14ac:dyDescent="0.3">
      <c r="A16" s="200">
        <v>6</v>
      </c>
      <c r="B16" s="201" t="s">
        <v>269</v>
      </c>
      <c r="C16" s="11" t="s">
        <v>15</v>
      </c>
      <c r="D16" s="201" t="s">
        <v>10</v>
      </c>
      <c r="E16" s="11">
        <v>215</v>
      </c>
      <c r="F16" s="13">
        <v>96</v>
      </c>
      <c r="G16" s="13" t="s">
        <v>6</v>
      </c>
      <c r="H16" s="13">
        <v>10</v>
      </c>
      <c r="I16" s="13">
        <f>+H16+F16</f>
        <v>106</v>
      </c>
      <c r="J16" s="202" t="s">
        <v>481</v>
      </c>
      <c r="L16" s="9"/>
    </row>
    <row r="17" spans="1:12" ht="22.5" customHeight="1" thickBot="1" x14ac:dyDescent="0.35">
      <c r="A17" s="195"/>
      <c r="B17" s="197"/>
      <c r="C17" s="6" t="s">
        <v>16</v>
      </c>
      <c r="D17" s="197"/>
      <c r="E17" s="6">
        <v>217</v>
      </c>
      <c r="F17" s="10">
        <v>14</v>
      </c>
      <c r="G17" s="10" t="s">
        <v>6</v>
      </c>
      <c r="H17" s="10">
        <v>4</v>
      </c>
      <c r="I17" s="10">
        <f>+H17+F17</f>
        <v>18</v>
      </c>
      <c r="J17" s="203"/>
      <c r="L17" s="9"/>
    </row>
    <row r="18" spans="1:12" ht="22.5" customHeight="1" x14ac:dyDescent="0.3">
      <c r="A18" s="200">
        <v>7</v>
      </c>
      <c r="B18" s="201" t="s">
        <v>12</v>
      </c>
      <c r="C18" s="11" t="s">
        <v>15</v>
      </c>
      <c r="D18" s="201" t="s">
        <v>10</v>
      </c>
      <c r="E18" s="11">
        <v>215</v>
      </c>
      <c r="F18" s="13">
        <v>72</v>
      </c>
      <c r="G18" s="13" t="s">
        <v>6</v>
      </c>
      <c r="H18" s="13">
        <v>12</v>
      </c>
      <c r="I18" s="13">
        <f>+H18+F18</f>
        <v>84</v>
      </c>
      <c r="J18" s="204" t="s">
        <v>407</v>
      </c>
    </row>
    <row r="19" spans="1:12" ht="22.5" customHeight="1" thickBot="1" x14ac:dyDescent="0.35">
      <c r="A19" s="195"/>
      <c r="B19" s="197"/>
      <c r="C19" s="6" t="s">
        <v>16</v>
      </c>
      <c r="D19" s="197"/>
      <c r="E19" s="6">
        <v>217</v>
      </c>
      <c r="F19" s="10">
        <v>2</v>
      </c>
      <c r="G19" s="7" t="s">
        <v>6</v>
      </c>
      <c r="H19" s="10" t="s">
        <v>6</v>
      </c>
      <c r="I19" s="10">
        <v>2</v>
      </c>
      <c r="J19" s="199"/>
    </row>
    <row r="20" spans="1:12" ht="22.5" customHeight="1" x14ac:dyDescent="0.3">
      <c r="A20" s="194">
        <v>8</v>
      </c>
      <c r="B20" s="196" t="s">
        <v>13</v>
      </c>
      <c r="C20" s="74" t="s">
        <v>15</v>
      </c>
      <c r="D20" s="196" t="s">
        <v>5</v>
      </c>
      <c r="E20" s="74">
        <v>83.14</v>
      </c>
      <c r="F20" s="76">
        <v>11</v>
      </c>
      <c r="G20" s="75" t="s">
        <v>6</v>
      </c>
      <c r="H20" s="76">
        <v>2</v>
      </c>
      <c r="I20" s="76">
        <f>+H20+F20</f>
        <v>13</v>
      </c>
      <c r="J20" s="198"/>
    </row>
    <row r="21" spans="1:12" ht="22.5" customHeight="1" thickBot="1" x14ac:dyDescent="0.35">
      <c r="A21" s="195"/>
      <c r="B21" s="197"/>
      <c r="C21" s="6" t="s">
        <v>16</v>
      </c>
      <c r="D21" s="197"/>
      <c r="E21" s="6">
        <v>83.331000000000003</v>
      </c>
      <c r="F21" s="7" t="s">
        <v>6</v>
      </c>
      <c r="G21" s="7" t="s">
        <v>6</v>
      </c>
      <c r="H21" s="10" t="s">
        <v>6</v>
      </c>
      <c r="I21" s="7" t="s">
        <v>6</v>
      </c>
      <c r="J21" s="199"/>
    </row>
    <row r="22" spans="1:12" ht="19.5" customHeight="1" x14ac:dyDescent="0.3"/>
  </sheetData>
  <mergeCells count="45">
    <mergeCell ref="A12:A13"/>
    <mergeCell ref="B12:B13"/>
    <mergeCell ref="D12:D13"/>
    <mergeCell ref="J12:J13"/>
    <mergeCell ref="A3:J3"/>
    <mergeCell ref="A4:A5"/>
    <mergeCell ref="B4:B5"/>
    <mergeCell ref="C4:C5"/>
    <mergeCell ref="D4:D5"/>
    <mergeCell ref="F4:F5"/>
    <mergeCell ref="I4:I5"/>
    <mergeCell ref="E4:E5"/>
    <mergeCell ref="G4:G5"/>
    <mergeCell ref="A1:J1"/>
    <mergeCell ref="A10:A11"/>
    <mergeCell ref="B10:B11"/>
    <mergeCell ref="D10:D11"/>
    <mergeCell ref="J10:J11"/>
    <mergeCell ref="A2:I2"/>
    <mergeCell ref="J4:J5"/>
    <mergeCell ref="A6:A7"/>
    <mergeCell ref="B6:B7"/>
    <mergeCell ref="D6:D7"/>
    <mergeCell ref="J6:J7"/>
    <mergeCell ref="H4:H5"/>
    <mergeCell ref="A8:A9"/>
    <mergeCell ref="B8:B9"/>
    <mergeCell ref="D8:D9"/>
    <mergeCell ref="J8:J9"/>
    <mergeCell ref="A20:A21"/>
    <mergeCell ref="B20:B21"/>
    <mergeCell ref="D20:D21"/>
    <mergeCell ref="J20:J21"/>
    <mergeCell ref="A14:A15"/>
    <mergeCell ref="B14:B15"/>
    <mergeCell ref="D14:D15"/>
    <mergeCell ref="J14:J15"/>
    <mergeCell ref="A18:A19"/>
    <mergeCell ref="B18:B19"/>
    <mergeCell ref="D18:D19"/>
    <mergeCell ref="J18:J19"/>
    <mergeCell ref="A16:A17"/>
    <mergeCell ref="B16:B17"/>
    <mergeCell ref="D16:D17"/>
    <mergeCell ref="J16:J17"/>
  </mergeCells>
  <printOptions horizontalCentered="1"/>
  <pageMargins left="0.51181102362204722" right="0.31496062992125984" top="0.74803149606299213" bottom="0.74803149606299213" header="0.31496062992125984" footer="0.31496062992125984"/>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DBF8-1AFB-4C1A-B308-2613B2E0FCE2}">
  <sheetPr>
    <tabColor theme="5" tint="0.39997558519241921"/>
  </sheetPr>
  <dimension ref="A1:M32"/>
  <sheetViews>
    <sheetView workbookViewId="0">
      <pane ySplit="3" topLeftCell="A10" activePane="bottomLeft" state="frozen"/>
      <selection pane="bottomLeft" activeCell="H29" sqref="H29"/>
    </sheetView>
  </sheetViews>
  <sheetFormatPr defaultColWidth="8.5546875" defaultRowHeight="14.4" x14ac:dyDescent="0.3"/>
  <cols>
    <col min="1" max="1" width="5.88671875" style="134" customWidth="1"/>
    <col min="2" max="2" width="8.5546875" style="114"/>
    <col min="3" max="3" width="10.21875" style="114" bestFit="1" customWidth="1"/>
    <col min="4" max="4" width="9.44140625" style="114" customWidth="1"/>
    <col min="5" max="6" width="13.77734375" style="114" customWidth="1"/>
    <col min="7" max="9" width="11.77734375" style="114" customWidth="1"/>
    <col min="10" max="10" width="11.109375" style="114" customWidth="1"/>
    <col min="11" max="11" width="12.44140625" style="114" customWidth="1"/>
    <col min="12" max="12" width="25.33203125" style="114" customWidth="1"/>
    <col min="13" max="13" width="36.33203125" style="134" customWidth="1"/>
    <col min="14" max="16384" width="8.5546875" style="134"/>
  </cols>
  <sheetData>
    <row r="1" spans="1:13" ht="22.2" customHeight="1" x14ac:dyDescent="0.3">
      <c r="A1" s="221" t="s">
        <v>463</v>
      </c>
      <c r="B1" s="221"/>
      <c r="C1" s="221"/>
      <c r="D1" s="221"/>
      <c r="E1" s="221"/>
      <c r="F1" s="221"/>
      <c r="G1" s="221"/>
      <c r="H1" s="221"/>
      <c r="I1" s="221"/>
      <c r="J1" s="221"/>
      <c r="K1" s="221"/>
      <c r="L1" s="221"/>
      <c r="M1" s="221"/>
    </row>
    <row r="2" spans="1:13" ht="19.5" customHeight="1" x14ac:dyDescent="0.3">
      <c r="A2" s="222" t="s">
        <v>445</v>
      </c>
      <c r="B2" s="223"/>
      <c r="C2" s="223"/>
      <c r="D2" s="223"/>
      <c r="E2" s="223"/>
      <c r="F2" s="223"/>
      <c r="G2" s="223"/>
      <c r="H2" s="223"/>
      <c r="I2" s="223"/>
      <c r="J2" s="223"/>
      <c r="K2" s="223"/>
      <c r="L2" s="224"/>
      <c r="M2" s="163">
        <f>DPR!J2</f>
        <v>46190</v>
      </c>
    </row>
    <row r="3" spans="1:13" s="114" customFormat="1" ht="43.8" thickBot="1" x14ac:dyDescent="0.35">
      <c r="A3" s="156" t="s">
        <v>406</v>
      </c>
      <c r="B3" s="156" t="s">
        <v>446</v>
      </c>
      <c r="C3" s="127" t="s">
        <v>447</v>
      </c>
      <c r="D3" s="156" t="s">
        <v>305</v>
      </c>
      <c r="E3" s="156" t="s">
        <v>448</v>
      </c>
      <c r="F3" s="156" t="s">
        <v>449</v>
      </c>
      <c r="G3" s="157" t="s">
        <v>450</v>
      </c>
      <c r="H3" s="156" t="s">
        <v>451</v>
      </c>
      <c r="I3" s="156" t="s">
        <v>452</v>
      </c>
      <c r="J3" s="156" t="s">
        <v>312</v>
      </c>
      <c r="K3" s="127" t="s">
        <v>307</v>
      </c>
      <c r="L3" s="127" t="s">
        <v>453</v>
      </c>
      <c r="M3" s="127" t="s">
        <v>3</v>
      </c>
    </row>
    <row r="4" spans="1:13" x14ac:dyDescent="0.3">
      <c r="A4" s="135">
        <v>1</v>
      </c>
      <c r="B4" s="136" t="s">
        <v>247</v>
      </c>
      <c r="C4" s="137" t="s">
        <v>454</v>
      </c>
      <c r="D4" s="138" t="s">
        <v>26</v>
      </c>
      <c r="E4" s="139">
        <v>27.36</v>
      </c>
      <c r="F4" s="138" t="s">
        <v>455</v>
      </c>
      <c r="G4" s="140">
        <v>45874</v>
      </c>
      <c r="H4" s="140">
        <v>45889</v>
      </c>
      <c r="I4" s="140">
        <v>45890</v>
      </c>
      <c r="J4" s="147">
        <f t="shared" ref="J4:J14" si="0">I4-G4</f>
        <v>16</v>
      </c>
      <c r="K4" s="161" t="s">
        <v>298</v>
      </c>
      <c r="L4" s="141" t="s">
        <v>456</v>
      </c>
      <c r="M4" s="142"/>
    </row>
    <row r="5" spans="1:13" x14ac:dyDescent="0.3">
      <c r="A5" s="143">
        <v>2</v>
      </c>
      <c r="B5" s="144" t="s">
        <v>235</v>
      </c>
      <c r="C5" s="144" t="s">
        <v>454</v>
      </c>
      <c r="D5" s="96" t="s">
        <v>26</v>
      </c>
      <c r="E5" s="145">
        <v>27.36</v>
      </c>
      <c r="F5" s="96" t="s">
        <v>455</v>
      </c>
      <c r="G5" s="146">
        <v>45894</v>
      </c>
      <c r="H5" s="146">
        <v>45899</v>
      </c>
      <c r="I5" s="146">
        <v>45901</v>
      </c>
      <c r="J5" s="147">
        <f t="shared" si="0"/>
        <v>7</v>
      </c>
      <c r="K5" s="162" t="s">
        <v>298</v>
      </c>
      <c r="L5" s="148" t="s">
        <v>456</v>
      </c>
      <c r="M5" s="101"/>
    </row>
    <row r="6" spans="1:13" x14ac:dyDescent="0.3">
      <c r="A6" s="143">
        <v>3</v>
      </c>
      <c r="B6" s="144" t="s">
        <v>216</v>
      </c>
      <c r="C6" s="144" t="s">
        <v>454</v>
      </c>
      <c r="D6" s="96" t="s">
        <v>25</v>
      </c>
      <c r="E6" s="145">
        <v>30.94</v>
      </c>
      <c r="F6" s="96" t="s">
        <v>455</v>
      </c>
      <c r="G6" s="146">
        <v>45905</v>
      </c>
      <c r="H6" s="146">
        <v>45912</v>
      </c>
      <c r="I6" s="146">
        <v>45914</v>
      </c>
      <c r="J6" s="147">
        <f t="shared" si="0"/>
        <v>9</v>
      </c>
      <c r="K6" s="162" t="s">
        <v>298</v>
      </c>
      <c r="L6" s="148" t="s">
        <v>456</v>
      </c>
      <c r="M6" s="101"/>
    </row>
    <row r="7" spans="1:13" x14ac:dyDescent="0.3">
      <c r="A7" s="143">
        <v>4</v>
      </c>
      <c r="B7" s="144" t="s">
        <v>255</v>
      </c>
      <c r="C7" s="144" t="s">
        <v>454</v>
      </c>
      <c r="D7" s="96" t="s">
        <v>26</v>
      </c>
      <c r="E7" s="145">
        <v>42.97</v>
      </c>
      <c r="F7" s="96" t="s">
        <v>457</v>
      </c>
      <c r="G7" s="146">
        <v>45919</v>
      </c>
      <c r="H7" s="146">
        <v>45927</v>
      </c>
      <c r="I7" s="146">
        <v>45938</v>
      </c>
      <c r="J7" s="147">
        <f t="shared" si="0"/>
        <v>19</v>
      </c>
      <c r="K7" s="162" t="s">
        <v>298</v>
      </c>
      <c r="L7" s="148" t="s">
        <v>456</v>
      </c>
      <c r="M7" s="101"/>
    </row>
    <row r="8" spans="1:13" x14ac:dyDescent="0.3">
      <c r="A8" s="143">
        <v>5</v>
      </c>
      <c r="B8" s="149" t="s">
        <v>108</v>
      </c>
      <c r="C8" s="149" t="s">
        <v>454</v>
      </c>
      <c r="D8" s="96" t="s">
        <v>26</v>
      </c>
      <c r="E8" s="145">
        <v>42.97</v>
      </c>
      <c r="F8" s="96" t="s">
        <v>457</v>
      </c>
      <c r="G8" s="146">
        <v>45963</v>
      </c>
      <c r="H8" s="146">
        <v>45979</v>
      </c>
      <c r="I8" s="146">
        <v>45981</v>
      </c>
      <c r="J8" s="147">
        <f t="shared" si="0"/>
        <v>18</v>
      </c>
      <c r="K8" s="162" t="s">
        <v>298</v>
      </c>
      <c r="L8" s="148" t="s">
        <v>458</v>
      </c>
      <c r="M8" s="101"/>
    </row>
    <row r="9" spans="1:13" x14ac:dyDescent="0.3">
      <c r="A9" s="143">
        <v>6</v>
      </c>
      <c r="B9" s="149" t="s">
        <v>110</v>
      </c>
      <c r="C9" s="149" t="s">
        <v>454</v>
      </c>
      <c r="D9" s="96" t="s">
        <v>26</v>
      </c>
      <c r="E9" s="145">
        <v>42.97</v>
      </c>
      <c r="F9" s="96" t="s">
        <v>457</v>
      </c>
      <c r="G9" s="146">
        <v>45978</v>
      </c>
      <c r="H9" s="146"/>
      <c r="I9" s="164" t="s">
        <v>464</v>
      </c>
      <c r="J9" s="147"/>
      <c r="K9" s="150" t="s">
        <v>459</v>
      </c>
      <c r="L9" s="148" t="s">
        <v>458</v>
      </c>
      <c r="M9" s="158" t="s">
        <v>459</v>
      </c>
    </row>
    <row r="10" spans="1:13" x14ac:dyDescent="0.3">
      <c r="A10" s="143">
        <v>7</v>
      </c>
      <c r="B10" s="144" t="s">
        <v>109</v>
      </c>
      <c r="C10" s="149" t="s">
        <v>454</v>
      </c>
      <c r="D10" s="96" t="s">
        <v>26</v>
      </c>
      <c r="E10" s="145">
        <v>42.97</v>
      </c>
      <c r="F10" s="96" t="s">
        <v>457</v>
      </c>
      <c r="G10" s="146">
        <v>45984</v>
      </c>
      <c r="H10" s="146">
        <v>45989</v>
      </c>
      <c r="I10" s="146">
        <v>45991</v>
      </c>
      <c r="J10" s="147">
        <f t="shared" si="0"/>
        <v>7</v>
      </c>
      <c r="K10" s="162" t="s">
        <v>298</v>
      </c>
      <c r="L10" s="148" t="s">
        <v>458</v>
      </c>
      <c r="M10" s="101"/>
    </row>
    <row r="11" spans="1:13" x14ac:dyDescent="0.3">
      <c r="A11" s="143">
        <v>8</v>
      </c>
      <c r="B11" s="144" t="s">
        <v>143</v>
      </c>
      <c r="C11" s="149" t="s">
        <v>454</v>
      </c>
      <c r="D11" s="96" t="s">
        <v>26</v>
      </c>
      <c r="E11" s="145">
        <v>27.36</v>
      </c>
      <c r="F11" s="96" t="s">
        <v>455</v>
      </c>
      <c r="G11" s="146">
        <v>45986</v>
      </c>
      <c r="H11" s="146"/>
      <c r="I11" s="146"/>
      <c r="J11" s="147"/>
      <c r="K11" s="150" t="s">
        <v>459</v>
      </c>
      <c r="L11" s="148" t="s">
        <v>460</v>
      </c>
      <c r="M11" s="158" t="s">
        <v>459</v>
      </c>
    </row>
    <row r="12" spans="1:13" x14ac:dyDescent="0.3">
      <c r="A12" s="143">
        <v>9</v>
      </c>
      <c r="B12" s="144" t="s">
        <v>168</v>
      </c>
      <c r="C12" s="149" t="s">
        <v>454</v>
      </c>
      <c r="D12" s="96" t="s">
        <v>25</v>
      </c>
      <c r="E12" s="151">
        <v>44.81</v>
      </c>
      <c r="F12" s="96" t="s">
        <v>457</v>
      </c>
      <c r="G12" s="146">
        <v>45998</v>
      </c>
      <c r="H12" s="146">
        <v>46004</v>
      </c>
      <c r="I12" s="146">
        <v>46006</v>
      </c>
      <c r="J12" s="147">
        <f t="shared" si="0"/>
        <v>8</v>
      </c>
      <c r="K12" s="162" t="s">
        <v>298</v>
      </c>
      <c r="L12" s="148" t="s">
        <v>458</v>
      </c>
      <c r="M12" s="101"/>
    </row>
    <row r="13" spans="1:13" x14ac:dyDescent="0.3">
      <c r="A13" s="143">
        <v>10</v>
      </c>
      <c r="B13" s="144" t="s">
        <v>159</v>
      </c>
      <c r="C13" s="149" t="s">
        <v>454</v>
      </c>
      <c r="D13" s="96" t="s">
        <v>27</v>
      </c>
      <c r="E13" s="151">
        <v>44.81</v>
      </c>
      <c r="F13" s="96" t="s">
        <v>457</v>
      </c>
      <c r="G13" s="146">
        <v>45993</v>
      </c>
      <c r="H13" s="146"/>
      <c r="I13" s="146"/>
      <c r="J13" s="147"/>
      <c r="K13" s="150" t="s">
        <v>459</v>
      </c>
      <c r="L13" s="148" t="s">
        <v>458</v>
      </c>
      <c r="M13" s="158" t="s">
        <v>459</v>
      </c>
    </row>
    <row r="14" spans="1:13" ht="14.1" customHeight="1" x14ac:dyDescent="0.3">
      <c r="A14" s="143">
        <v>11</v>
      </c>
      <c r="B14" s="149" t="s">
        <v>167</v>
      </c>
      <c r="C14" s="149" t="s">
        <v>454</v>
      </c>
      <c r="D14" s="96" t="s">
        <v>26</v>
      </c>
      <c r="E14" s="145">
        <v>46.54</v>
      </c>
      <c r="F14" s="96" t="s">
        <v>461</v>
      </c>
      <c r="G14" s="146">
        <v>46007</v>
      </c>
      <c r="H14" s="146">
        <v>46016</v>
      </c>
      <c r="I14" s="146">
        <v>46017</v>
      </c>
      <c r="J14" s="147">
        <f t="shared" si="0"/>
        <v>10</v>
      </c>
      <c r="K14" s="162" t="s">
        <v>298</v>
      </c>
      <c r="L14" s="148" t="s">
        <v>458</v>
      </c>
      <c r="M14" s="101"/>
    </row>
    <row r="15" spans="1:13" x14ac:dyDescent="0.3">
      <c r="A15" s="143">
        <v>12</v>
      </c>
      <c r="B15" s="144" t="s">
        <v>64</v>
      </c>
      <c r="C15" s="149" t="s">
        <v>454</v>
      </c>
      <c r="D15" s="96" t="s">
        <v>25</v>
      </c>
      <c r="E15" s="145">
        <v>48.22</v>
      </c>
      <c r="F15" s="96" t="s">
        <v>461</v>
      </c>
      <c r="G15" s="146">
        <v>46122</v>
      </c>
      <c r="H15" s="146">
        <v>46145</v>
      </c>
      <c r="I15" s="146">
        <v>46148</v>
      </c>
      <c r="J15" s="147">
        <f t="shared" ref="J15:J24" si="1">I15-G15</f>
        <v>26</v>
      </c>
      <c r="K15" s="162" t="s">
        <v>298</v>
      </c>
      <c r="L15" s="148" t="s">
        <v>458</v>
      </c>
      <c r="M15" s="152"/>
    </row>
    <row r="16" spans="1:13" x14ac:dyDescent="0.3">
      <c r="A16" s="143">
        <v>13</v>
      </c>
      <c r="B16" s="144" t="s">
        <v>68</v>
      </c>
      <c r="C16" s="149" t="s">
        <v>454</v>
      </c>
      <c r="D16" s="96" t="s">
        <v>26</v>
      </c>
      <c r="E16" s="145">
        <v>46.54</v>
      </c>
      <c r="F16" s="96" t="s">
        <v>461</v>
      </c>
      <c r="G16" s="146">
        <v>46136</v>
      </c>
      <c r="H16" s="146">
        <v>46155</v>
      </c>
      <c r="I16" s="146">
        <v>46157</v>
      </c>
      <c r="J16" s="147">
        <f t="shared" si="1"/>
        <v>21</v>
      </c>
      <c r="K16" s="162" t="s">
        <v>298</v>
      </c>
      <c r="L16" s="148" t="s">
        <v>465</v>
      </c>
      <c r="M16" s="153"/>
    </row>
    <row r="17" spans="1:13" x14ac:dyDescent="0.3">
      <c r="A17" s="143">
        <v>14</v>
      </c>
      <c r="B17" s="144" t="s">
        <v>72</v>
      </c>
      <c r="C17" s="149" t="s">
        <v>454</v>
      </c>
      <c r="D17" s="96" t="s">
        <v>26</v>
      </c>
      <c r="E17" s="145">
        <v>27.36</v>
      </c>
      <c r="F17" s="96" t="s">
        <v>455</v>
      </c>
      <c r="G17" s="146">
        <v>46152</v>
      </c>
      <c r="H17" s="146">
        <v>46152</v>
      </c>
      <c r="I17" s="146">
        <v>46159</v>
      </c>
      <c r="J17" s="147">
        <f t="shared" si="1"/>
        <v>7</v>
      </c>
      <c r="K17" s="162" t="s">
        <v>298</v>
      </c>
      <c r="L17" s="148" t="s">
        <v>458</v>
      </c>
      <c r="M17" s="153"/>
    </row>
    <row r="18" spans="1:13" x14ac:dyDescent="0.3">
      <c r="A18" s="143">
        <v>15</v>
      </c>
      <c r="B18" s="144" t="s">
        <v>69</v>
      </c>
      <c r="C18" s="149" t="s">
        <v>454</v>
      </c>
      <c r="D18" s="96" t="s">
        <v>26</v>
      </c>
      <c r="E18" s="145">
        <v>46.54</v>
      </c>
      <c r="F18" s="96" t="s">
        <v>461</v>
      </c>
      <c r="G18" s="146">
        <v>46158</v>
      </c>
      <c r="H18" s="146">
        <v>46198</v>
      </c>
      <c r="I18" s="146">
        <v>46168</v>
      </c>
      <c r="J18" s="147">
        <f t="shared" si="1"/>
        <v>10</v>
      </c>
      <c r="K18" s="162" t="s">
        <v>298</v>
      </c>
      <c r="L18" s="148" t="s">
        <v>465</v>
      </c>
      <c r="M18" s="152"/>
    </row>
    <row r="19" spans="1:13" x14ac:dyDescent="0.3">
      <c r="A19" s="143">
        <v>16</v>
      </c>
      <c r="B19" s="144" t="s">
        <v>103</v>
      </c>
      <c r="C19" s="149" t="s">
        <v>454</v>
      </c>
      <c r="D19" s="96" t="s">
        <v>26</v>
      </c>
      <c r="E19" s="145">
        <v>26.6</v>
      </c>
      <c r="F19" s="96" t="s">
        <v>466</v>
      </c>
      <c r="G19" s="146">
        <v>46161</v>
      </c>
      <c r="H19" s="146">
        <v>46165</v>
      </c>
      <c r="I19" s="146">
        <v>46166</v>
      </c>
      <c r="J19" s="147">
        <f t="shared" si="1"/>
        <v>5</v>
      </c>
      <c r="K19" s="162" t="s">
        <v>298</v>
      </c>
      <c r="L19" s="148" t="s">
        <v>458</v>
      </c>
      <c r="M19" s="152"/>
    </row>
    <row r="20" spans="1:13" x14ac:dyDescent="0.3">
      <c r="A20" s="143">
        <v>17</v>
      </c>
      <c r="B20" s="144" t="s">
        <v>104</v>
      </c>
      <c r="C20" s="149" t="s">
        <v>454</v>
      </c>
      <c r="D20" s="96" t="s">
        <v>26</v>
      </c>
      <c r="E20" s="145">
        <v>46.54</v>
      </c>
      <c r="F20" s="96" t="s">
        <v>461</v>
      </c>
      <c r="G20" s="146">
        <v>46165</v>
      </c>
      <c r="H20" s="146">
        <v>46170</v>
      </c>
      <c r="I20" s="146">
        <v>46171</v>
      </c>
      <c r="J20" s="147">
        <f t="shared" si="1"/>
        <v>6</v>
      </c>
      <c r="K20" s="162" t="s">
        <v>298</v>
      </c>
      <c r="L20" s="148" t="s">
        <v>458</v>
      </c>
      <c r="M20" s="152"/>
    </row>
    <row r="21" spans="1:13" x14ac:dyDescent="0.3">
      <c r="A21" s="143">
        <v>18</v>
      </c>
      <c r="B21" s="144" t="s">
        <v>74</v>
      </c>
      <c r="C21" s="149" t="s">
        <v>454</v>
      </c>
      <c r="D21" s="96" t="s">
        <v>26</v>
      </c>
      <c r="E21" s="145">
        <v>42.97</v>
      </c>
      <c r="F21" s="96" t="s">
        <v>457</v>
      </c>
      <c r="G21" s="146">
        <v>46167</v>
      </c>
      <c r="H21" s="146">
        <v>46180</v>
      </c>
      <c r="I21" s="146">
        <v>46181</v>
      </c>
      <c r="J21" s="147">
        <f t="shared" si="1"/>
        <v>14</v>
      </c>
      <c r="K21" s="162" t="s">
        <v>298</v>
      </c>
      <c r="L21" s="148" t="s">
        <v>465</v>
      </c>
      <c r="M21" s="152"/>
    </row>
    <row r="22" spans="1:13" ht="13.8" customHeight="1" x14ac:dyDescent="0.3">
      <c r="A22" s="143">
        <v>19</v>
      </c>
      <c r="B22" s="144" t="s">
        <v>102</v>
      </c>
      <c r="C22" s="149" t="s">
        <v>454</v>
      </c>
      <c r="D22" s="96" t="s">
        <v>26</v>
      </c>
      <c r="E22" s="145">
        <v>46.54</v>
      </c>
      <c r="F22" s="96" t="s">
        <v>461</v>
      </c>
      <c r="G22" s="146">
        <v>46170</v>
      </c>
      <c r="H22" s="146">
        <v>46176</v>
      </c>
      <c r="I22" s="146">
        <v>46180</v>
      </c>
      <c r="J22" s="147">
        <f t="shared" si="1"/>
        <v>10</v>
      </c>
      <c r="K22" s="162" t="s">
        <v>298</v>
      </c>
      <c r="L22" s="148" t="s">
        <v>458</v>
      </c>
      <c r="M22" s="152"/>
    </row>
    <row r="23" spans="1:13" ht="13.8" customHeight="1" x14ac:dyDescent="0.3">
      <c r="A23" s="143">
        <v>20</v>
      </c>
      <c r="B23" s="144" t="s">
        <v>101</v>
      </c>
      <c r="C23" s="149" t="s">
        <v>454</v>
      </c>
      <c r="D23" s="96" t="s">
        <v>26</v>
      </c>
      <c r="E23" s="145">
        <v>46.54</v>
      </c>
      <c r="F23" s="96" t="s">
        <v>461</v>
      </c>
      <c r="G23" s="146">
        <v>46177</v>
      </c>
      <c r="H23" s="146">
        <v>46182</v>
      </c>
      <c r="I23" s="146">
        <v>46183</v>
      </c>
      <c r="J23" s="147">
        <f t="shared" si="1"/>
        <v>6</v>
      </c>
      <c r="K23" s="162" t="s">
        <v>298</v>
      </c>
      <c r="L23" s="148" t="s">
        <v>458</v>
      </c>
      <c r="M23" s="152"/>
    </row>
    <row r="24" spans="1:13" x14ac:dyDescent="0.3">
      <c r="A24" s="143">
        <v>21</v>
      </c>
      <c r="B24" s="144" t="s">
        <v>99</v>
      </c>
      <c r="C24" s="149" t="s">
        <v>454</v>
      </c>
      <c r="D24" s="96" t="s">
        <v>26</v>
      </c>
      <c r="E24" s="145">
        <v>46.54</v>
      </c>
      <c r="F24" s="96" t="s">
        <v>461</v>
      </c>
      <c r="G24" s="146">
        <v>46184</v>
      </c>
      <c r="H24" s="146">
        <v>46188</v>
      </c>
      <c r="I24" s="146">
        <v>46189</v>
      </c>
      <c r="J24" s="147">
        <f t="shared" si="1"/>
        <v>5</v>
      </c>
      <c r="K24" s="162" t="s">
        <v>298</v>
      </c>
      <c r="L24" s="148" t="s">
        <v>458</v>
      </c>
      <c r="M24" s="152"/>
    </row>
    <row r="25" spans="1:13" ht="13.8" customHeight="1" x14ac:dyDescent="0.3">
      <c r="A25" s="143">
        <v>22</v>
      </c>
      <c r="B25" s="144" t="s">
        <v>100</v>
      </c>
      <c r="C25" s="149" t="s">
        <v>454</v>
      </c>
      <c r="D25" s="96" t="s">
        <v>25</v>
      </c>
      <c r="E25" s="145">
        <v>48.22</v>
      </c>
      <c r="F25" s="145" t="s">
        <v>461</v>
      </c>
      <c r="G25" s="146">
        <v>46187</v>
      </c>
      <c r="H25" s="146"/>
      <c r="I25" s="146"/>
      <c r="J25" s="147"/>
      <c r="K25" s="96" t="s">
        <v>462</v>
      </c>
      <c r="L25" s="148" t="s">
        <v>458</v>
      </c>
      <c r="M25" s="152" t="s">
        <v>480</v>
      </c>
    </row>
    <row r="26" spans="1:13" x14ac:dyDescent="0.3">
      <c r="A26" s="114"/>
      <c r="B26" s="166"/>
      <c r="C26" s="167"/>
      <c r="E26" s="168"/>
      <c r="G26" s="169"/>
      <c r="H26" s="169"/>
      <c r="I26" s="169"/>
      <c r="J26" s="170"/>
      <c r="L26" s="171"/>
      <c r="M26" s="172"/>
    </row>
    <row r="28" spans="1:13" x14ac:dyDescent="0.3">
      <c r="G28" s="96" t="s">
        <v>315</v>
      </c>
      <c r="H28" s="96" t="s">
        <v>298</v>
      </c>
      <c r="I28" s="96" t="s">
        <v>462</v>
      </c>
    </row>
    <row r="29" spans="1:13" x14ac:dyDescent="0.3">
      <c r="G29" s="96">
        <v>217</v>
      </c>
      <c r="H29" s="96">
        <f>+COUNTIF(K4:K25, "Completed")</f>
        <v>18</v>
      </c>
      <c r="I29" s="96">
        <v>1</v>
      </c>
    </row>
    <row r="30" spans="1:13" x14ac:dyDescent="0.3">
      <c r="H30" s="134"/>
      <c r="I30" s="134"/>
      <c r="J30" s="134"/>
      <c r="K30" s="134"/>
      <c r="L30" s="134"/>
    </row>
    <row r="31" spans="1:13" x14ac:dyDescent="0.3">
      <c r="B31" s="134"/>
      <c r="C31" s="134"/>
      <c r="D31" s="134"/>
      <c r="E31" s="134"/>
      <c r="F31" s="134"/>
      <c r="G31" s="134"/>
      <c r="H31" s="134"/>
      <c r="I31" s="134"/>
      <c r="J31" s="134"/>
      <c r="K31" s="134"/>
      <c r="L31" s="134"/>
    </row>
    <row r="32" spans="1:13" x14ac:dyDescent="0.3">
      <c r="B32" s="134"/>
      <c r="C32" s="134"/>
      <c r="D32" s="134"/>
      <c r="E32" s="134"/>
      <c r="F32" s="134"/>
      <c r="G32" s="134"/>
      <c r="H32" s="134"/>
      <c r="I32" s="134"/>
      <c r="J32" s="134"/>
      <c r="K32" s="134"/>
      <c r="L32" s="134"/>
    </row>
  </sheetData>
  <autoFilter ref="A3:M25" xr:uid="{1BAEDBF8-1AFB-4C1A-B308-2613B2E0FCE2}"/>
  <mergeCells count="2">
    <mergeCell ref="A1:M1"/>
    <mergeCell ref="A2:L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99C6C-B48A-461D-A8C1-006F5E19694A}">
  <sheetPr>
    <tabColor rgb="FF808000"/>
  </sheetPr>
  <dimension ref="A1:K26"/>
  <sheetViews>
    <sheetView topLeftCell="A4" workbookViewId="0">
      <selection activeCell="F22" sqref="F22"/>
    </sheetView>
  </sheetViews>
  <sheetFormatPr defaultRowHeight="14.4" x14ac:dyDescent="0.3"/>
  <cols>
    <col min="1" max="1" width="8.88671875" style="84"/>
    <col min="2" max="2" width="12.5546875" style="84" customWidth="1"/>
    <col min="3" max="3" width="13.33203125" style="84" customWidth="1"/>
    <col min="4" max="4" width="16.77734375" style="84" customWidth="1"/>
    <col min="5" max="6" width="10.33203125" style="84" customWidth="1"/>
    <col min="7" max="7" width="16.77734375" style="84" customWidth="1"/>
    <col min="8" max="9" width="17.5546875" style="84" customWidth="1"/>
    <col min="10" max="10" width="24.88671875" style="84" customWidth="1"/>
    <col min="11" max="11" width="25.109375" style="84" customWidth="1"/>
    <col min="12" max="16384" width="8.88671875" style="84"/>
  </cols>
  <sheetData>
    <row r="1" spans="1:11" ht="19.2" customHeight="1" thickBot="1" x14ac:dyDescent="0.35">
      <c r="A1" s="228" t="s">
        <v>463</v>
      </c>
      <c r="B1" s="229"/>
      <c r="C1" s="229"/>
      <c r="D1" s="229"/>
      <c r="E1" s="229"/>
      <c r="F1" s="229"/>
      <c r="G1" s="229"/>
      <c r="H1" s="229"/>
      <c r="I1" s="229"/>
      <c r="J1" s="229"/>
      <c r="K1" s="230"/>
    </row>
    <row r="2" spans="1:11" ht="19.2" customHeight="1" thickBot="1" x14ac:dyDescent="0.35">
      <c r="A2" s="225" t="s">
        <v>471</v>
      </c>
      <c r="B2" s="226"/>
      <c r="C2" s="226"/>
      <c r="D2" s="226"/>
      <c r="E2" s="226"/>
      <c r="F2" s="226"/>
      <c r="G2" s="226"/>
      <c r="H2" s="226"/>
      <c r="I2" s="226"/>
      <c r="J2" s="227"/>
      <c r="K2" s="176">
        <f>DPR!J2</f>
        <v>46190</v>
      </c>
    </row>
    <row r="3" spans="1:11" s="114" customFormat="1" ht="18.600000000000001" customHeight="1" thickBot="1" x14ac:dyDescent="0.35">
      <c r="A3" s="233" t="s">
        <v>0</v>
      </c>
      <c r="B3" s="235" t="s">
        <v>303</v>
      </c>
      <c r="C3" s="235" t="s">
        <v>469</v>
      </c>
      <c r="D3" s="235" t="s">
        <v>449</v>
      </c>
      <c r="E3" s="231" t="s">
        <v>476</v>
      </c>
      <c r="F3" s="232"/>
      <c r="G3" s="235" t="s">
        <v>470</v>
      </c>
      <c r="H3" s="237" t="s">
        <v>473</v>
      </c>
      <c r="I3" s="235" t="s">
        <v>472</v>
      </c>
      <c r="J3" s="235" t="s">
        <v>453</v>
      </c>
      <c r="K3" s="239" t="s">
        <v>3</v>
      </c>
    </row>
    <row r="4" spans="1:11" s="114" customFormat="1" ht="18.600000000000001" customHeight="1" thickBot="1" x14ac:dyDescent="0.35">
      <c r="A4" s="234"/>
      <c r="B4" s="236"/>
      <c r="C4" s="236"/>
      <c r="D4" s="236"/>
      <c r="E4" s="179" t="s">
        <v>474</v>
      </c>
      <c r="F4" s="179" t="s">
        <v>475</v>
      </c>
      <c r="G4" s="236"/>
      <c r="H4" s="238"/>
      <c r="I4" s="236"/>
      <c r="J4" s="236"/>
      <c r="K4" s="240"/>
    </row>
    <row r="5" spans="1:11" x14ac:dyDescent="0.3">
      <c r="A5" s="135">
        <v>1</v>
      </c>
      <c r="B5" s="136" t="s">
        <v>247</v>
      </c>
      <c r="C5" s="139" t="s">
        <v>26</v>
      </c>
      <c r="D5" s="139" t="s">
        <v>455</v>
      </c>
      <c r="E5" s="182">
        <v>2.61</v>
      </c>
      <c r="F5" s="182">
        <v>0.98</v>
      </c>
      <c r="G5" s="103" t="s">
        <v>477</v>
      </c>
      <c r="H5" s="146">
        <v>45890</v>
      </c>
      <c r="I5" s="183">
        <v>45892</v>
      </c>
      <c r="J5" s="184" t="s">
        <v>456</v>
      </c>
      <c r="K5" s="180"/>
    </row>
    <row r="6" spans="1:11" x14ac:dyDescent="0.3">
      <c r="A6" s="143">
        <v>2</v>
      </c>
      <c r="B6" s="144" t="s">
        <v>235</v>
      </c>
      <c r="C6" s="96" t="s">
        <v>26</v>
      </c>
      <c r="D6" s="96" t="s">
        <v>455</v>
      </c>
      <c r="E6" s="148">
        <v>4.8</v>
      </c>
      <c r="F6" s="148">
        <v>0.9</v>
      </c>
      <c r="G6" s="103" t="s">
        <v>477</v>
      </c>
      <c r="H6" s="146">
        <v>45901</v>
      </c>
      <c r="I6" s="183">
        <v>45902</v>
      </c>
      <c r="J6" s="184" t="s">
        <v>456</v>
      </c>
      <c r="K6" s="173"/>
    </row>
    <row r="7" spans="1:11" x14ac:dyDescent="0.3">
      <c r="A7" s="178">
        <v>3</v>
      </c>
      <c r="B7" s="144" t="s">
        <v>216</v>
      </c>
      <c r="C7" s="96" t="s">
        <v>25</v>
      </c>
      <c r="D7" s="96" t="s">
        <v>455</v>
      </c>
      <c r="E7" s="148">
        <v>5.2</v>
      </c>
      <c r="F7" s="148">
        <v>0.3</v>
      </c>
      <c r="G7" s="103" t="s">
        <v>477</v>
      </c>
      <c r="H7" s="146">
        <v>45914</v>
      </c>
      <c r="I7" s="183">
        <v>45915</v>
      </c>
      <c r="J7" s="184" t="s">
        <v>456</v>
      </c>
      <c r="K7" s="173"/>
    </row>
    <row r="8" spans="1:11" x14ac:dyDescent="0.3">
      <c r="A8" s="143">
        <v>4</v>
      </c>
      <c r="B8" s="149" t="s">
        <v>255</v>
      </c>
      <c r="C8" s="96" t="s">
        <v>26</v>
      </c>
      <c r="D8" s="96" t="s">
        <v>457</v>
      </c>
      <c r="E8" s="148">
        <v>5.93</v>
      </c>
      <c r="F8" s="148">
        <v>0.3</v>
      </c>
      <c r="G8" s="103" t="s">
        <v>477</v>
      </c>
      <c r="H8" s="146">
        <v>45938</v>
      </c>
      <c r="I8" s="183">
        <v>45939</v>
      </c>
      <c r="J8" s="184" t="s">
        <v>456</v>
      </c>
      <c r="K8" s="173"/>
    </row>
    <row r="9" spans="1:11" x14ac:dyDescent="0.3">
      <c r="A9" s="178">
        <v>5</v>
      </c>
      <c r="B9" s="144" t="s">
        <v>108</v>
      </c>
      <c r="C9" s="96" t="s">
        <v>26</v>
      </c>
      <c r="D9" s="96" t="s">
        <v>457</v>
      </c>
      <c r="E9" s="148">
        <v>4.0999999999999996</v>
      </c>
      <c r="F9" s="148">
        <v>0.2</v>
      </c>
      <c r="G9" s="103" t="s">
        <v>477</v>
      </c>
      <c r="H9" s="146">
        <v>45981</v>
      </c>
      <c r="I9" s="183">
        <v>45983</v>
      </c>
      <c r="J9" s="184" t="s">
        <v>458</v>
      </c>
      <c r="K9" s="173"/>
    </row>
    <row r="10" spans="1:11" x14ac:dyDescent="0.3">
      <c r="A10" s="143">
        <v>6</v>
      </c>
      <c r="B10" s="144" t="s">
        <v>109</v>
      </c>
      <c r="C10" s="96" t="s">
        <v>26</v>
      </c>
      <c r="D10" s="96" t="s">
        <v>457</v>
      </c>
      <c r="E10" s="148">
        <v>3.8</v>
      </c>
      <c r="F10" s="148">
        <v>0.16</v>
      </c>
      <c r="G10" s="103" t="s">
        <v>477</v>
      </c>
      <c r="H10" s="146">
        <v>45991</v>
      </c>
      <c r="I10" s="183">
        <v>45993</v>
      </c>
      <c r="J10" s="184" t="s">
        <v>458</v>
      </c>
      <c r="K10" s="173"/>
    </row>
    <row r="11" spans="1:11" x14ac:dyDescent="0.3">
      <c r="A11" s="178">
        <v>7</v>
      </c>
      <c r="B11" s="144" t="s">
        <v>168</v>
      </c>
      <c r="C11" s="96" t="s">
        <v>25</v>
      </c>
      <c r="D11" s="96" t="s">
        <v>457</v>
      </c>
      <c r="E11" s="148">
        <v>3.95</v>
      </c>
      <c r="F11" s="148">
        <v>0.4</v>
      </c>
      <c r="G11" s="103" t="s">
        <v>477</v>
      </c>
      <c r="H11" s="146">
        <v>46006</v>
      </c>
      <c r="I11" s="183">
        <v>46008</v>
      </c>
      <c r="J11" s="184" t="s">
        <v>458</v>
      </c>
      <c r="K11" s="173"/>
    </row>
    <row r="12" spans="1:11" x14ac:dyDescent="0.3">
      <c r="A12" s="143">
        <v>8</v>
      </c>
      <c r="B12" s="144" t="s">
        <v>167</v>
      </c>
      <c r="C12" s="96" t="s">
        <v>26</v>
      </c>
      <c r="D12" s="96" t="s">
        <v>461</v>
      </c>
      <c r="E12" s="148">
        <v>3.91</v>
      </c>
      <c r="F12" s="148">
        <v>0.15</v>
      </c>
      <c r="G12" s="103" t="s">
        <v>478</v>
      </c>
      <c r="H12" s="146">
        <v>46017</v>
      </c>
      <c r="I12" s="183">
        <v>46019</v>
      </c>
      <c r="J12" s="184" t="s">
        <v>458</v>
      </c>
      <c r="K12" s="173"/>
    </row>
    <row r="13" spans="1:11" x14ac:dyDescent="0.3">
      <c r="A13" s="178">
        <v>9</v>
      </c>
      <c r="B13" s="144" t="s">
        <v>64</v>
      </c>
      <c r="C13" s="96" t="s">
        <v>25</v>
      </c>
      <c r="D13" s="96" t="s">
        <v>461</v>
      </c>
      <c r="E13" s="96">
        <v>3.68</v>
      </c>
      <c r="F13" s="96">
        <v>0.08</v>
      </c>
      <c r="G13" s="103" t="s">
        <v>478</v>
      </c>
      <c r="H13" s="146">
        <v>46148</v>
      </c>
      <c r="I13" s="183">
        <v>46150</v>
      </c>
      <c r="J13" s="184" t="s">
        <v>458</v>
      </c>
      <c r="K13" s="173"/>
    </row>
    <row r="14" spans="1:11" x14ac:dyDescent="0.3">
      <c r="A14" s="143">
        <v>10</v>
      </c>
      <c r="B14" s="144" t="s">
        <v>68</v>
      </c>
      <c r="C14" s="96" t="s">
        <v>26</v>
      </c>
      <c r="D14" s="96" t="s">
        <v>461</v>
      </c>
      <c r="E14" s="188">
        <v>4.5199999999999996</v>
      </c>
      <c r="F14" s="188">
        <v>0.16</v>
      </c>
      <c r="G14" s="103" t="s">
        <v>478</v>
      </c>
      <c r="H14" s="146">
        <v>46157</v>
      </c>
      <c r="I14" s="183">
        <v>46159</v>
      </c>
      <c r="J14" s="184" t="s">
        <v>465</v>
      </c>
      <c r="K14" s="187"/>
    </row>
    <row r="15" spans="1:11" x14ac:dyDescent="0.3">
      <c r="A15" s="178">
        <v>11</v>
      </c>
      <c r="B15" s="144" t="s">
        <v>72</v>
      </c>
      <c r="C15" s="96" t="s">
        <v>26</v>
      </c>
      <c r="D15" s="96" t="s">
        <v>455</v>
      </c>
      <c r="E15" s="188">
        <v>4.3099999999999996</v>
      </c>
      <c r="F15" s="188">
        <v>0.59</v>
      </c>
      <c r="G15" s="103" t="s">
        <v>477</v>
      </c>
      <c r="H15" s="146">
        <v>46159</v>
      </c>
      <c r="I15" s="183">
        <v>46160</v>
      </c>
      <c r="J15" s="184" t="s">
        <v>458</v>
      </c>
      <c r="K15" s="187"/>
    </row>
    <row r="16" spans="1:11" x14ac:dyDescent="0.3">
      <c r="A16" s="143">
        <v>12</v>
      </c>
      <c r="B16" s="144" t="s">
        <v>69</v>
      </c>
      <c r="C16" s="96" t="s">
        <v>26</v>
      </c>
      <c r="D16" s="96" t="s">
        <v>461</v>
      </c>
      <c r="E16" s="188">
        <v>3.98</v>
      </c>
      <c r="F16" s="188">
        <v>0.13</v>
      </c>
      <c r="G16" s="103" t="s">
        <v>478</v>
      </c>
      <c r="H16" s="146">
        <v>46168</v>
      </c>
      <c r="I16" s="183">
        <v>46177</v>
      </c>
      <c r="J16" s="184" t="s">
        <v>465</v>
      </c>
      <c r="K16" s="187"/>
    </row>
    <row r="17" spans="1:11" x14ac:dyDescent="0.3">
      <c r="A17" s="178">
        <v>13</v>
      </c>
      <c r="B17" s="144" t="s">
        <v>103</v>
      </c>
      <c r="C17" s="96" t="s">
        <v>26</v>
      </c>
      <c r="D17" s="96" t="s">
        <v>466</v>
      </c>
      <c r="E17" s="188">
        <v>4.12</v>
      </c>
      <c r="F17" s="188">
        <v>0.28999999999999998</v>
      </c>
      <c r="G17" s="103" t="s">
        <v>478</v>
      </c>
      <c r="H17" s="146">
        <v>46166</v>
      </c>
      <c r="I17" s="183">
        <v>46168</v>
      </c>
      <c r="J17" s="184" t="s">
        <v>458</v>
      </c>
      <c r="K17" s="187"/>
    </row>
    <row r="18" spans="1:11" x14ac:dyDescent="0.3">
      <c r="A18" s="143">
        <v>14</v>
      </c>
      <c r="B18" s="144" t="s">
        <v>104</v>
      </c>
      <c r="C18" s="96" t="s">
        <v>26</v>
      </c>
      <c r="D18" s="96" t="s">
        <v>461</v>
      </c>
      <c r="E18" s="188">
        <v>3.97</v>
      </c>
      <c r="F18" s="188">
        <v>0.75</v>
      </c>
      <c r="G18" s="103" t="s">
        <v>478</v>
      </c>
      <c r="H18" s="146">
        <v>46171</v>
      </c>
      <c r="I18" s="183">
        <v>46174</v>
      </c>
      <c r="J18" s="184" t="s">
        <v>458</v>
      </c>
      <c r="K18" s="187"/>
    </row>
    <row r="19" spans="1:11" x14ac:dyDescent="0.3">
      <c r="A19" s="178">
        <v>15</v>
      </c>
      <c r="B19" s="144" t="s">
        <v>74</v>
      </c>
      <c r="C19" s="96" t="s">
        <v>26</v>
      </c>
      <c r="D19" s="96" t="s">
        <v>457</v>
      </c>
      <c r="E19" s="188">
        <v>4.83</v>
      </c>
      <c r="F19" s="188">
        <v>0.13</v>
      </c>
      <c r="G19" s="103" t="s">
        <v>477</v>
      </c>
      <c r="H19" s="146">
        <v>46181</v>
      </c>
      <c r="I19" s="183">
        <v>46183</v>
      </c>
      <c r="J19" s="184" t="s">
        <v>465</v>
      </c>
      <c r="K19" s="187"/>
    </row>
    <row r="20" spans="1:11" x14ac:dyDescent="0.3">
      <c r="A20" s="143">
        <v>16</v>
      </c>
      <c r="B20" s="144" t="s">
        <v>102</v>
      </c>
      <c r="C20" s="96" t="s">
        <v>26</v>
      </c>
      <c r="D20" s="96" t="s">
        <v>461</v>
      </c>
      <c r="E20" s="188">
        <v>3.84</v>
      </c>
      <c r="F20" s="188">
        <v>0.16</v>
      </c>
      <c r="G20" s="103" t="s">
        <v>478</v>
      </c>
      <c r="H20" s="146">
        <v>46180</v>
      </c>
      <c r="I20" s="183">
        <v>46184</v>
      </c>
      <c r="J20" s="184" t="s">
        <v>458</v>
      </c>
      <c r="K20" s="187"/>
    </row>
    <row r="21" spans="1:11" x14ac:dyDescent="0.3">
      <c r="A21" s="178">
        <v>17</v>
      </c>
      <c r="B21" s="144" t="s">
        <v>101</v>
      </c>
      <c r="C21" s="96" t="s">
        <v>26</v>
      </c>
      <c r="D21" s="96" t="s">
        <v>461</v>
      </c>
      <c r="E21" s="188">
        <v>4.67</v>
      </c>
      <c r="F21" s="188">
        <v>0.1</v>
      </c>
      <c r="G21" s="103" t="s">
        <v>478</v>
      </c>
      <c r="H21" s="146">
        <v>46183</v>
      </c>
      <c r="I21" s="183">
        <v>46185</v>
      </c>
      <c r="J21" s="184" t="s">
        <v>458</v>
      </c>
      <c r="K21" s="187"/>
    </row>
    <row r="22" spans="1:11" x14ac:dyDescent="0.3">
      <c r="A22" s="143">
        <v>18</v>
      </c>
      <c r="B22" s="144" t="s">
        <v>99</v>
      </c>
      <c r="C22" s="96" t="s">
        <v>26</v>
      </c>
      <c r="D22" s="96" t="s">
        <v>461</v>
      </c>
      <c r="E22" s="188"/>
      <c r="F22" s="188"/>
      <c r="G22" s="103"/>
      <c r="H22" s="193">
        <v>46189</v>
      </c>
      <c r="I22" s="188"/>
      <c r="J22" s="184" t="s">
        <v>458</v>
      </c>
      <c r="K22" s="187"/>
    </row>
    <row r="23" spans="1:11" x14ac:dyDescent="0.3">
      <c r="A23" s="178">
        <v>19</v>
      </c>
      <c r="B23" s="144" t="s">
        <v>100</v>
      </c>
      <c r="C23" s="96" t="s">
        <v>25</v>
      </c>
      <c r="D23" s="145" t="s">
        <v>461</v>
      </c>
      <c r="E23" s="188"/>
      <c r="F23" s="188"/>
      <c r="G23" s="103"/>
      <c r="H23" s="188"/>
      <c r="I23" s="188"/>
      <c r="J23" s="184" t="s">
        <v>458</v>
      </c>
      <c r="K23" s="187"/>
    </row>
    <row r="24" spans="1:11" x14ac:dyDescent="0.3">
      <c r="A24" s="143">
        <v>20</v>
      </c>
      <c r="B24" s="185"/>
      <c r="C24" s="185"/>
      <c r="D24" s="185"/>
      <c r="E24" s="188"/>
      <c r="F24" s="188"/>
      <c r="G24" s="188"/>
      <c r="H24" s="188"/>
      <c r="I24" s="188"/>
      <c r="J24" s="186"/>
      <c r="K24" s="187"/>
    </row>
    <row r="25" spans="1:11" x14ac:dyDescent="0.3">
      <c r="A25" s="178">
        <v>21</v>
      </c>
      <c r="B25" s="185"/>
      <c r="C25" s="185"/>
      <c r="D25" s="185"/>
      <c r="E25" s="188"/>
      <c r="F25" s="188"/>
      <c r="G25" s="188"/>
      <c r="H25" s="188"/>
      <c r="I25" s="188"/>
      <c r="J25" s="186"/>
      <c r="K25" s="187"/>
    </row>
    <row r="26" spans="1:11" ht="15" thickBot="1" x14ac:dyDescent="0.35">
      <c r="A26" s="143">
        <v>22</v>
      </c>
      <c r="B26" s="174"/>
      <c r="C26" s="174"/>
      <c r="D26" s="174"/>
      <c r="E26" s="107"/>
      <c r="F26" s="107"/>
      <c r="G26" s="107"/>
      <c r="H26" s="107"/>
      <c r="I26" s="107"/>
      <c r="J26" s="181"/>
      <c r="K26" s="175"/>
    </row>
  </sheetData>
  <mergeCells count="12">
    <mergeCell ref="A2:J2"/>
    <mergeCell ref="A1:K1"/>
    <mergeCell ref="E3:F3"/>
    <mergeCell ref="A3:A4"/>
    <mergeCell ref="B3:B4"/>
    <mergeCell ref="C3:C4"/>
    <mergeCell ref="D3:D4"/>
    <mergeCell ref="G3:G4"/>
    <mergeCell ref="H3:H4"/>
    <mergeCell ref="I3:I4"/>
    <mergeCell ref="J3:J4"/>
    <mergeCell ref="K3:K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3BCD-DD10-48F8-8ED2-082E8C0128E4}">
  <sheetPr>
    <tabColor theme="9"/>
    <pageSetUpPr fitToPage="1"/>
  </sheetPr>
  <dimension ref="A1:O63"/>
  <sheetViews>
    <sheetView zoomScaleNormal="100" workbookViewId="0">
      <pane xSplit="3" ySplit="3" topLeftCell="D4" activePane="bottomRight" state="frozen"/>
      <selection pane="topRight" activeCell="D1" sqref="D1"/>
      <selection pane="bottomLeft" activeCell="A2" sqref="A2"/>
      <selection pane="bottomRight" activeCell="H18" sqref="H18"/>
    </sheetView>
  </sheetViews>
  <sheetFormatPr defaultRowHeight="14.4" x14ac:dyDescent="0.3"/>
  <cols>
    <col min="1" max="1" width="7.109375" style="84" bestFit="1" customWidth="1"/>
    <col min="2" max="2" width="12.33203125" style="84" customWidth="1"/>
    <col min="3" max="3" width="9.5546875" style="84" bestFit="1" customWidth="1"/>
    <col min="4" max="4" width="10.33203125" style="84" customWidth="1"/>
    <col min="5" max="5" width="12.5546875" style="84" customWidth="1"/>
    <col min="6" max="6" width="11.77734375" style="84" customWidth="1"/>
    <col min="7" max="7" width="11.88671875" style="84" customWidth="1"/>
    <col min="8" max="8" width="14.88671875" style="84" bestFit="1" customWidth="1"/>
    <col min="9" max="9" width="13.33203125" style="84" customWidth="1"/>
    <col min="10" max="10" width="14" style="84" customWidth="1"/>
    <col min="11" max="11" width="14.6640625" style="84" bestFit="1" customWidth="1"/>
    <col min="12" max="12" width="4.88671875" style="84" customWidth="1"/>
    <col min="13" max="13" width="12.88671875" style="84" bestFit="1" customWidth="1"/>
    <col min="14" max="14" width="34.77734375" style="84" customWidth="1"/>
    <col min="15" max="15" width="6.44140625" style="84" bestFit="1" customWidth="1"/>
    <col min="16" max="16384" width="8.88671875" style="84"/>
  </cols>
  <sheetData>
    <row r="1" spans="1:15" ht="21.6" customHeight="1" thickBot="1" x14ac:dyDescent="0.35">
      <c r="A1" s="241" t="s">
        <v>463</v>
      </c>
      <c r="B1" s="242"/>
      <c r="C1" s="242"/>
      <c r="D1" s="242"/>
      <c r="E1" s="242"/>
      <c r="F1" s="242"/>
      <c r="G1" s="242"/>
      <c r="H1" s="242"/>
      <c r="I1" s="242"/>
      <c r="J1" s="242"/>
      <c r="K1" s="242"/>
      <c r="L1" s="242"/>
      <c r="M1" s="242"/>
      <c r="N1" s="242"/>
      <c r="O1" s="243"/>
    </row>
    <row r="2" spans="1:15" ht="16.2" thickBot="1" x14ac:dyDescent="0.35">
      <c r="A2" s="225" t="s">
        <v>393</v>
      </c>
      <c r="B2" s="226"/>
      <c r="C2" s="226"/>
      <c r="D2" s="226"/>
      <c r="E2" s="226"/>
      <c r="F2" s="226"/>
      <c r="G2" s="226"/>
      <c r="H2" s="226"/>
      <c r="I2" s="226"/>
      <c r="J2" s="226"/>
      <c r="K2" s="226"/>
      <c r="L2" s="226"/>
      <c r="M2" s="226"/>
      <c r="N2" s="163">
        <f>'Foundation Compiled'!M2</f>
        <v>46190</v>
      </c>
      <c r="O2" s="163"/>
    </row>
    <row r="3" spans="1:15" ht="34.200000000000003" customHeight="1" thickBot="1" x14ac:dyDescent="0.35">
      <c r="A3" s="189" t="s">
        <v>406</v>
      </c>
      <c r="B3" s="190" t="s">
        <v>303</v>
      </c>
      <c r="C3" s="190" t="s">
        <v>304</v>
      </c>
      <c r="D3" s="190" t="s">
        <v>305</v>
      </c>
      <c r="E3" s="191" t="s">
        <v>306</v>
      </c>
      <c r="F3" s="190" t="s">
        <v>408</v>
      </c>
      <c r="G3" s="190" t="s">
        <v>396</v>
      </c>
      <c r="H3" s="190" t="s">
        <v>307</v>
      </c>
      <c r="I3" s="191" t="s">
        <v>308</v>
      </c>
      <c r="J3" s="190" t="s">
        <v>309</v>
      </c>
      <c r="K3" s="190" t="s">
        <v>444</v>
      </c>
      <c r="L3" s="190" t="s">
        <v>310</v>
      </c>
      <c r="M3" s="177" t="s">
        <v>311</v>
      </c>
      <c r="N3" s="190" t="s">
        <v>3</v>
      </c>
      <c r="O3" s="192" t="s">
        <v>312</v>
      </c>
    </row>
    <row r="4" spans="1:15" x14ac:dyDescent="0.3">
      <c r="A4" s="85">
        <v>1</v>
      </c>
      <c r="B4" s="86" t="s">
        <v>109</v>
      </c>
      <c r="C4" s="87" t="s">
        <v>345</v>
      </c>
      <c r="D4" s="87" t="s">
        <v>26</v>
      </c>
      <c r="E4" s="88">
        <v>46080</v>
      </c>
      <c r="F4" s="89">
        <f>G4*B14/100000</f>
        <v>5.4611341599999994</v>
      </c>
      <c r="G4" s="90">
        <v>30.826000000000001</v>
      </c>
      <c r="H4" s="91" t="s">
        <v>298</v>
      </c>
      <c r="I4" s="88">
        <v>46089</v>
      </c>
      <c r="J4" s="92" t="s">
        <v>394</v>
      </c>
      <c r="K4" s="92">
        <v>24</v>
      </c>
      <c r="L4" s="87"/>
      <c r="M4" s="87" t="s">
        <v>327</v>
      </c>
      <c r="N4" s="87"/>
      <c r="O4" s="93">
        <f>I4-E4</f>
        <v>9</v>
      </c>
    </row>
    <row r="5" spans="1:15" x14ac:dyDescent="0.3">
      <c r="A5" s="94">
        <f t="shared" ref="A5:A11" si="0">A4+1</f>
        <v>2</v>
      </c>
      <c r="B5" s="95" t="s">
        <v>108</v>
      </c>
      <c r="C5" s="96" t="s">
        <v>345</v>
      </c>
      <c r="D5" s="96" t="s">
        <v>26</v>
      </c>
      <c r="E5" s="97"/>
      <c r="F5" s="98">
        <f>G5*B14/100000</f>
        <v>5.4611341599999994</v>
      </c>
      <c r="G5" s="99">
        <v>30.826000000000001</v>
      </c>
      <c r="H5" s="100"/>
      <c r="I5" s="97"/>
      <c r="J5" s="100"/>
      <c r="K5" s="100"/>
      <c r="L5" s="96"/>
      <c r="M5" s="96" t="s">
        <v>327</v>
      </c>
      <c r="N5" s="96" t="s">
        <v>405</v>
      </c>
      <c r="O5" s="101">
        <f t="shared" ref="O5:O11" si="1">I5-E5</f>
        <v>0</v>
      </c>
    </row>
    <row r="6" spans="1:15" x14ac:dyDescent="0.3">
      <c r="A6" s="94">
        <f t="shared" si="0"/>
        <v>3</v>
      </c>
      <c r="B6" s="102" t="s">
        <v>168</v>
      </c>
      <c r="C6" s="96" t="s">
        <v>345</v>
      </c>
      <c r="D6" s="96" t="s">
        <v>25</v>
      </c>
      <c r="E6" s="97"/>
      <c r="F6" s="98">
        <f>G6*B14/100000</f>
        <v>5.87303116</v>
      </c>
      <c r="G6" s="99">
        <v>33.151000000000003</v>
      </c>
      <c r="H6" s="100"/>
      <c r="I6" s="97"/>
      <c r="J6" s="100"/>
      <c r="K6" s="100"/>
      <c r="L6" s="96"/>
      <c r="M6" s="96" t="s">
        <v>327</v>
      </c>
      <c r="N6" s="96" t="s">
        <v>323</v>
      </c>
      <c r="O6" s="101">
        <f t="shared" si="1"/>
        <v>0</v>
      </c>
    </row>
    <row r="7" spans="1:15" x14ac:dyDescent="0.3">
      <c r="A7" s="94">
        <f t="shared" si="0"/>
        <v>4</v>
      </c>
      <c r="B7" s="102" t="s">
        <v>167</v>
      </c>
      <c r="C7" s="96" t="s">
        <v>345</v>
      </c>
      <c r="D7" s="96" t="s">
        <v>26</v>
      </c>
      <c r="E7" s="97"/>
      <c r="F7" s="98">
        <f>G7*B14/100000</f>
        <v>5.4611341599999994</v>
      </c>
      <c r="G7" s="99">
        <v>30.826000000000001</v>
      </c>
      <c r="H7" s="100"/>
      <c r="I7" s="97"/>
      <c r="J7" s="100"/>
      <c r="K7" s="100"/>
      <c r="L7" s="96"/>
      <c r="M7" s="96" t="s">
        <v>327</v>
      </c>
      <c r="N7" s="96" t="s">
        <v>395</v>
      </c>
      <c r="O7" s="101">
        <f t="shared" si="1"/>
        <v>0</v>
      </c>
    </row>
    <row r="8" spans="1:15" ht="28.8" x14ac:dyDescent="0.3">
      <c r="A8" s="94">
        <f t="shared" si="0"/>
        <v>5</v>
      </c>
      <c r="B8" s="102" t="s">
        <v>216</v>
      </c>
      <c r="C8" s="96" t="s">
        <v>345</v>
      </c>
      <c r="D8" s="96" t="s">
        <v>25</v>
      </c>
      <c r="E8" s="97"/>
      <c r="F8" s="98">
        <f>G8*B14/100000</f>
        <v>5.87303116</v>
      </c>
      <c r="G8" s="99">
        <v>33.151000000000003</v>
      </c>
      <c r="H8" s="100"/>
      <c r="I8" s="97"/>
      <c r="J8" s="100"/>
      <c r="K8" s="100"/>
      <c r="L8" s="96"/>
      <c r="M8" s="96" t="s">
        <v>327</v>
      </c>
      <c r="N8" s="103" t="s">
        <v>324</v>
      </c>
      <c r="O8" s="101">
        <f t="shared" si="1"/>
        <v>0</v>
      </c>
    </row>
    <row r="9" spans="1:15" x14ac:dyDescent="0.3">
      <c r="A9" s="94">
        <f t="shared" si="0"/>
        <v>6</v>
      </c>
      <c r="B9" s="104" t="s">
        <v>235</v>
      </c>
      <c r="C9" s="96" t="s">
        <v>345</v>
      </c>
      <c r="D9" s="96" t="s">
        <v>26</v>
      </c>
      <c r="E9" s="97"/>
      <c r="F9" s="98">
        <f>G9*B14/100000</f>
        <v>5.4611341599999994</v>
      </c>
      <c r="G9" s="99">
        <v>30.826000000000001</v>
      </c>
      <c r="H9" s="100"/>
      <c r="I9" s="97"/>
      <c r="J9" s="100"/>
      <c r="K9" s="100"/>
      <c r="L9" s="96"/>
      <c r="M9" s="96" t="s">
        <v>327</v>
      </c>
      <c r="N9" s="96" t="s">
        <v>325</v>
      </c>
      <c r="O9" s="101">
        <f t="shared" si="1"/>
        <v>0</v>
      </c>
    </row>
    <row r="10" spans="1:15" x14ac:dyDescent="0.3">
      <c r="A10" s="94">
        <f t="shared" si="0"/>
        <v>7</v>
      </c>
      <c r="B10" s="104" t="s">
        <v>255</v>
      </c>
      <c r="C10" s="96" t="s">
        <v>345</v>
      </c>
      <c r="D10" s="96" t="s">
        <v>26</v>
      </c>
      <c r="E10" s="97"/>
      <c r="F10" s="98">
        <f>G10*B14/100000</f>
        <v>5.4611341599999994</v>
      </c>
      <c r="G10" s="99">
        <v>30.826000000000001</v>
      </c>
      <c r="H10" s="100"/>
      <c r="I10" s="97"/>
      <c r="J10" s="100"/>
      <c r="K10" s="100"/>
      <c r="L10" s="96"/>
      <c r="M10" s="96" t="s">
        <v>326</v>
      </c>
      <c r="N10" s="96" t="s">
        <v>325</v>
      </c>
      <c r="O10" s="101">
        <f t="shared" si="1"/>
        <v>0</v>
      </c>
    </row>
    <row r="11" spans="1:15" ht="15" thickBot="1" x14ac:dyDescent="0.35">
      <c r="A11" s="105">
        <f t="shared" si="0"/>
        <v>8</v>
      </c>
      <c r="B11" s="106" t="s">
        <v>247</v>
      </c>
      <c r="C11" s="107" t="s">
        <v>345</v>
      </c>
      <c r="D11" s="107" t="s">
        <v>26</v>
      </c>
      <c r="E11" s="108">
        <v>46093</v>
      </c>
      <c r="F11" s="109">
        <f>G11*B14/100000</f>
        <v>5.4611341599999994</v>
      </c>
      <c r="G11" s="110">
        <v>30.826000000000001</v>
      </c>
      <c r="H11" s="111" t="s">
        <v>298</v>
      </c>
      <c r="I11" s="108">
        <v>46099</v>
      </c>
      <c r="J11" s="112" t="s">
        <v>394</v>
      </c>
      <c r="K11" s="112">
        <v>24</v>
      </c>
      <c r="L11" s="107"/>
      <c r="M11" s="107" t="s">
        <v>327</v>
      </c>
      <c r="N11" s="107"/>
      <c r="O11" s="113">
        <f t="shared" si="1"/>
        <v>6</v>
      </c>
    </row>
    <row r="12" spans="1:15" x14ac:dyDescent="0.3">
      <c r="A12" s="114"/>
      <c r="B12" s="114"/>
      <c r="C12" s="114"/>
      <c r="D12" s="114"/>
      <c r="E12" s="115" t="s">
        <v>315</v>
      </c>
      <c r="F12" s="116">
        <f>SUM(F4:F11)</f>
        <v>44.512867279999995</v>
      </c>
      <c r="G12" s="116">
        <f>SUM(G4:G11)</f>
        <v>251.25799999999998</v>
      </c>
      <c r="H12" s="114"/>
      <c r="I12" s="114"/>
      <c r="K12" s="115" t="s">
        <v>316</v>
      </c>
      <c r="L12" s="117">
        <f>SUM(L4:L11)</f>
        <v>0</v>
      </c>
      <c r="M12" s="114"/>
      <c r="N12" s="114"/>
      <c r="O12" s="114"/>
    </row>
    <row r="13" spans="1:15" x14ac:dyDescent="0.3">
      <c r="A13" s="118"/>
      <c r="G13" s="119"/>
    </row>
    <row r="14" spans="1:15" x14ac:dyDescent="0.3">
      <c r="B14" s="84">
        <v>17716</v>
      </c>
      <c r="G14" s="119"/>
      <c r="J14" s="120"/>
      <c r="K14" s="120"/>
    </row>
    <row r="15" spans="1:15" x14ac:dyDescent="0.3">
      <c r="G15" s="119"/>
    </row>
    <row r="16" spans="1:15" x14ac:dyDescent="0.3">
      <c r="G16" s="119"/>
    </row>
    <row r="18" spans="1:9" x14ac:dyDescent="0.3">
      <c r="C18" s="121" t="s">
        <v>317</v>
      </c>
      <c r="D18" s="122"/>
      <c r="F18" s="123" t="s">
        <v>318</v>
      </c>
      <c r="G18" s="123" t="s">
        <v>319</v>
      </c>
      <c r="H18" s="124" t="s">
        <v>298</v>
      </c>
      <c r="I18" s="124" t="s">
        <v>274</v>
      </c>
    </row>
    <row r="19" spans="1:9" ht="15.6" x14ac:dyDescent="0.3">
      <c r="C19" s="125" t="s">
        <v>345</v>
      </c>
      <c r="D19" s="96">
        <f t="shared" ref="D19:D24" si="2">COUNTIF($C$4:$C$11,C19)</f>
        <v>8</v>
      </c>
      <c r="F19" s="104" t="s">
        <v>26</v>
      </c>
      <c r="G19" s="96">
        <f>COUNTIF($D$4:$D$11,F19)</f>
        <v>6</v>
      </c>
      <c r="H19" s="96">
        <f>COUNTIFS($H$4:$H$11,$H$18,$D$4:$D$11,F19)</f>
        <v>2</v>
      </c>
      <c r="I19" s="96">
        <f>G19-H19</f>
        <v>4</v>
      </c>
    </row>
    <row r="20" spans="1:9" ht="15.6" x14ac:dyDescent="0.3">
      <c r="C20" s="125" t="s">
        <v>340</v>
      </c>
      <c r="D20" s="96">
        <f t="shared" si="2"/>
        <v>0</v>
      </c>
      <c r="F20" s="96" t="s">
        <v>25</v>
      </c>
      <c r="G20" s="96">
        <f t="shared" ref="G20:G62" si="3">COUNTIF($D$4:$D$11,F20)</f>
        <v>2</v>
      </c>
      <c r="H20" s="96">
        <f t="shared" ref="H20:H62" si="4">COUNTIFS($H$4:$H$11,$H$18,$D$4:$D$11,F20)</f>
        <v>0</v>
      </c>
      <c r="I20" s="96">
        <f t="shared" ref="I20:I63" si="5">G20-H20</f>
        <v>2</v>
      </c>
    </row>
    <row r="21" spans="1:9" ht="15.6" x14ac:dyDescent="0.3">
      <c r="C21" s="125" t="s">
        <v>339</v>
      </c>
      <c r="D21" s="96">
        <f t="shared" si="2"/>
        <v>0</v>
      </c>
      <c r="F21" s="104" t="s">
        <v>27</v>
      </c>
      <c r="G21" s="96">
        <f t="shared" si="3"/>
        <v>0</v>
      </c>
      <c r="H21" s="96">
        <f t="shared" si="4"/>
        <v>0</v>
      </c>
      <c r="I21" s="96">
        <f t="shared" si="5"/>
        <v>0</v>
      </c>
    </row>
    <row r="22" spans="1:9" ht="15.6" x14ac:dyDescent="0.3">
      <c r="C22" s="125" t="s">
        <v>339</v>
      </c>
      <c r="D22" s="96">
        <f t="shared" si="2"/>
        <v>0</v>
      </c>
      <c r="F22" s="100" t="s">
        <v>37</v>
      </c>
      <c r="G22" s="96">
        <f t="shared" si="3"/>
        <v>0</v>
      </c>
      <c r="H22" s="96">
        <f t="shared" si="4"/>
        <v>0</v>
      </c>
      <c r="I22" s="96">
        <f t="shared" si="5"/>
        <v>0</v>
      </c>
    </row>
    <row r="23" spans="1:9" ht="15.6" x14ac:dyDescent="0.3">
      <c r="C23" s="125" t="s">
        <v>409</v>
      </c>
      <c r="D23" s="96">
        <f t="shared" si="2"/>
        <v>0</v>
      </c>
      <c r="F23" s="100" t="s">
        <v>367</v>
      </c>
      <c r="G23" s="96">
        <f t="shared" si="3"/>
        <v>0</v>
      </c>
      <c r="H23" s="96">
        <f t="shared" si="4"/>
        <v>0</v>
      </c>
      <c r="I23" s="96">
        <f t="shared" si="5"/>
        <v>0</v>
      </c>
    </row>
    <row r="24" spans="1:9" ht="15.6" x14ac:dyDescent="0.3">
      <c r="C24" s="125" t="s">
        <v>410</v>
      </c>
      <c r="D24" s="96">
        <f t="shared" si="2"/>
        <v>0</v>
      </c>
      <c r="F24" s="104" t="s">
        <v>28</v>
      </c>
      <c r="G24" s="96">
        <f t="shared" si="3"/>
        <v>0</v>
      </c>
      <c r="H24" s="96">
        <f t="shared" si="4"/>
        <v>0</v>
      </c>
      <c r="I24" s="96">
        <f t="shared" si="5"/>
        <v>0</v>
      </c>
    </row>
    <row r="25" spans="1:9" ht="15.6" x14ac:dyDescent="0.3">
      <c r="C25" s="126" t="s">
        <v>315</v>
      </c>
      <c r="D25" s="127">
        <f>SUM(D19:D24)</f>
        <v>8</v>
      </c>
      <c r="F25" s="100" t="s">
        <v>85</v>
      </c>
      <c r="G25" s="96">
        <f t="shared" si="3"/>
        <v>0</v>
      </c>
      <c r="H25" s="96">
        <f t="shared" si="4"/>
        <v>0</v>
      </c>
      <c r="I25" s="96">
        <f t="shared" si="5"/>
        <v>0</v>
      </c>
    </row>
    <row r="26" spans="1:9" x14ac:dyDescent="0.3">
      <c r="F26" s="103" t="s">
        <v>24</v>
      </c>
      <c r="G26" s="96">
        <f t="shared" si="3"/>
        <v>0</v>
      </c>
      <c r="H26" s="96">
        <f t="shared" si="4"/>
        <v>0</v>
      </c>
      <c r="I26" s="96">
        <f t="shared" si="5"/>
        <v>0</v>
      </c>
    </row>
    <row r="27" spans="1:9" x14ac:dyDescent="0.3">
      <c r="A27" s="128" t="s">
        <v>320</v>
      </c>
      <c r="B27" s="129" t="s">
        <v>321</v>
      </c>
      <c r="C27" s="129" t="s">
        <v>322</v>
      </c>
      <c r="F27" s="100" t="s">
        <v>38</v>
      </c>
      <c r="G27" s="96">
        <f t="shared" si="3"/>
        <v>0</v>
      </c>
      <c r="H27" s="96">
        <f t="shared" si="4"/>
        <v>0</v>
      </c>
      <c r="I27" s="96">
        <f t="shared" si="5"/>
        <v>0</v>
      </c>
    </row>
    <row r="28" spans="1:9" x14ac:dyDescent="0.3">
      <c r="A28" s="130" t="s">
        <v>313</v>
      </c>
      <c r="B28" s="131" t="s">
        <v>421</v>
      </c>
      <c r="C28" s="131" t="s">
        <v>422</v>
      </c>
      <c r="F28" s="100" t="s">
        <v>117</v>
      </c>
      <c r="G28" s="96">
        <f t="shared" si="3"/>
        <v>0</v>
      </c>
      <c r="H28" s="96">
        <f t="shared" si="4"/>
        <v>0</v>
      </c>
      <c r="I28" s="96">
        <f t="shared" si="5"/>
        <v>0</v>
      </c>
    </row>
    <row r="29" spans="1:9" x14ac:dyDescent="0.3">
      <c r="A29" s="132" t="s">
        <v>314</v>
      </c>
      <c r="B29" s="131" t="s">
        <v>37</v>
      </c>
      <c r="C29" s="131" t="s">
        <v>421</v>
      </c>
      <c r="F29" s="100" t="s">
        <v>139</v>
      </c>
      <c r="G29" s="96">
        <f t="shared" si="3"/>
        <v>0</v>
      </c>
      <c r="H29" s="96">
        <f t="shared" si="4"/>
        <v>0</v>
      </c>
      <c r="I29" s="96">
        <f t="shared" si="5"/>
        <v>0</v>
      </c>
    </row>
    <row r="30" spans="1:9" x14ac:dyDescent="0.3">
      <c r="F30" s="103" t="s">
        <v>411</v>
      </c>
      <c r="G30" s="96">
        <f t="shared" si="3"/>
        <v>0</v>
      </c>
      <c r="H30" s="96">
        <f t="shared" si="4"/>
        <v>0</v>
      </c>
      <c r="I30" s="96">
        <f t="shared" si="5"/>
        <v>0</v>
      </c>
    </row>
    <row r="31" spans="1:9" x14ac:dyDescent="0.3">
      <c r="F31" s="103" t="s">
        <v>412</v>
      </c>
      <c r="G31" s="96">
        <f t="shared" si="3"/>
        <v>0</v>
      </c>
      <c r="H31" s="96">
        <f t="shared" si="4"/>
        <v>0</v>
      </c>
      <c r="I31" s="96">
        <f t="shared" si="5"/>
        <v>0</v>
      </c>
    </row>
    <row r="32" spans="1:9" x14ac:dyDescent="0.3">
      <c r="F32" s="100" t="s">
        <v>413</v>
      </c>
      <c r="G32" s="96">
        <f t="shared" si="3"/>
        <v>0</v>
      </c>
      <c r="H32" s="96">
        <f t="shared" si="4"/>
        <v>0</v>
      </c>
      <c r="I32" s="96">
        <f t="shared" si="5"/>
        <v>0</v>
      </c>
    </row>
    <row r="33" spans="6:9" x14ac:dyDescent="0.3">
      <c r="F33" s="100" t="s">
        <v>414</v>
      </c>
      <c r="G33" s="96">
        <f t="shared" si="3"/>
        <v>0</v>
      </c>
      <c r="H33" s="96">
        <f t="shared" si="4"/>
        <v>0</v>
      </c>
      <c r="I33" s="96">
        <f t="shared" si="5"/>
        <v>0</v>
      </c>
    </row>
    <row r="34" spans="6:9" x14ac:dyDescent="0.3">
      <c r="F34" s="100" t="s">
        <v>62</v>
      </c>
      <c r="G34" s="96">
        <f t="shared" si="3"/>
        <v>0</v>
      </c>
      <c r="H34" s="96">
        <f t="shared" si="4"/>
        <v>0</v>
      </c>
      <c r="I34" s="96">
        <f t="shared" si="5"/>
        <v>0</v>
      </c>
    </row>
    <row r="35" spans="6:9" x14ac:dyDescent="0.3">
      <c r="F35" s="104" t="s">
        <v>415</v>
      </c>
      <c r="G35" s="96">
        <f t="shared" si="3"/>
        <v>0</v>
      </c>
      <c r="H35" s="96">
        <f t="shared" si="4"/>
        <v>0</v>
      </c>
      <c r="I35" s="96">
        <f t="shared" si="5"/>
        <v>0</v>
      </c>
    </row>
    <row r="36" spans="6:9" x14ac:dyDescent="0.3">
      <c r="F36" s="100" t="s">
        <v>106</v>
      </c>
      <c r="G36" s="96">
        <f t="shared" si="3"/>
        <v>0</v>
      </c>
      <c r="H36" s="96">
        <f t="shared" si="4"/>
        <v>0</v>
      </c>
      <c r="I36" s="96">
        <f t="shared" si="5"/>
        <v>0</v>
      </c>
    </row>
    <row r="37" spans="6:9" x14ac:dyDescent="0.3">
      <c r="F37" s="100" t="s">
        <v>416</v>
      </c>
      <c r="G37" s="96">
        <f t="shared" si="3"/>
        <v>0</v>
      </c>
      <c r="H37" s="96">
        <f t="shared" si="4"/>
        <v>0</v>
      </c>
      <c r="I37" s="96">
        <f t="shared" si="5"/>
        <v>0</v>
      </c>
    </row>
    <row r="38" spans="6:9" x14ac:dyDescent="0.3">
      <c r="F38" s="100" t="s">
        <v>61</v>
      </c>
      <c r="G38" s="96">
        <f t="shared" si="3"/>
        <v>0</v>
      </c>
      <c r="H38" s="96">
        <f t="shared" si="4"/>
        <v>0</v>
      </c>
      <c r="I38" s="96">
        <f t="shared" si="5"/>
        <v>0</v>
      </c>
    </row>
    <row r="39" spans="6:9" x14ac:dyDescent="0.3">
      <c r="F39" s="100" t="s">
        <v>128</v>
      </c>
      <c r="G39" s="96">
        <f t="shared" si="3"/>
        <v>0</v>
      </c>
      <c r="H39" s="96">
        <f t="shared" si="4"/>
        <v>0</v>
      </c>
      <c r="I39" s="96">
        <f t="shared" si="5"/>
        <v>0</v>
      </c>
    </row>
    <row r="40" spans="6:9" x14ac:dyDescent="0.3">
      <c r="F40" s="100" t="s">
        <v>417</v>
      </c>
      <c r="G40" s="96">
        <f t="shared" si="3"/>
        <v>0</v>
      </c>
      <c r="H40" s="96">
        <f t="shared" si="4"/>
        <v>0</v>
      </c>
      <c r="I40" s="96">
        <f t="shared" si="5"/>
        <v>0</v>
      </c>
    </row>
    <row r="41" spans="6:9" x14ac:dyDescent="0.3">
      <c r="F41" s="100" t="s">
        <v>84</v>
      </c>
      <c r="G41" s="96">
        <f t="shared" si="3"/>
        <v>0</v>
      </c>
      <c r="H41" s="96">
        <f t="shared" si="4"/>
        <v>0</v>
      </c>
      <c r="I41" s="96">
        <f t="shared" si="5"/>
        <v>0</v>
      </c>
    </row>
    <row r="42" spans="6:9" x14ac:dyDescent="0.3">
      <c r="F42" s="100" t="s">
        <v>418</v>
      </c>
      <c r="G42" s="96">
        <f t="shared" si="3"/>
        <v>0</v>
      </c>
      <c r="H42" s="96">
        <f t="shared" si="4"/>
        <v>0</v>
      </c>
      <c r="I42" s="96">
        <f t="shared" si="5"/>
        <v>0</v>
      </c>
    </row>
    <row r="43" spans="6:9" x14ac:dyDescent="0.3">
      <c r="F43" s="100" t="s">
        <v>419</v>
      </c>
      <c r="G43" s="96">
        <f t="shared" si="3"/>
        <v>0</v>
      </c>
      <c r="H43" s="96">
        <f t="shared" si="4"/>
        <v>0</v>
      </c>
      <c r="I43" s="96">
        <f t="shared" si="5"/>
        <v>0</v>
      </c>
    </row>
    <row r="44" spans="6:9" x14ac:dyDescent="0.3">
      <c r="F44" s="100" t="s">
        <v>201</v>
      </c>
      <c r="G44" s="96">
        <f t="shared" si="3"/>
        <v>0</v>
      </c>
      <c r="H44" s="96">
        <f t="shared" si="4"/>
        <v>0</v>
      </c>
      <c r="I44" s="96">
        <f t="shared" si="5"/>
        <v>0</v>
      </c>
    </row>
    <row r="45" spans="6:9" x14ac:dyDescent="0.3">
      <c r="F45" s="103" t="s">
        <v>150</v>
      </c>
      <c r="G45" s="96">
        <f t="shared" si="3"/>
        <v>0</v>
      </c>
      <c r="H45" s="96">
        <f t="shared" si="4"/>
        <v>0</v>
      </c>
      <c r="I45" s="96">
        <f t="shared" si="5"/>
        <v>0</v>
      </c>
    </row>
    <row r="46" spans="6:9" x14ac:dyDescent="0.3">
      <c r="F46" s="100" t="s">
        <v>50</v>
      </c>
      <c r="G46" s="96">
        <f t="shared" si="3"/>
        <v>0</v>
      </c>
      <c r="H46" s="96">
        <f t="shared" si="4"/>
        <v>0</v>
      </c>
      <c r="I46" s="96">
        <f t="shared" si="5"/>
        <v>0</v>
      </c>
    </row>
    <row r="47" spans="6:9" x14ac:dyDescent="0.3">
      <c r="F47" s="96" t="s">
        <v>420</v>
      </c>
      <c r="G47" s="96">
        <f t="shared" si="3"/>
        <v>0</v>
      </c>
      <c r="H47" s="96">
        <f t="shared" si="4"/>
        <v>0</v>
      </c>
      <c r="I47" s="96">
        <f t="shared" si="5"/>
        <v>0</v>
      </c>
    </row>
    <row r="48" spans="6:9" x14ac:dyDescent="0.3">
      <c r="F48" s="133" t="s">
        <v>423</v>
      </c>
      <c r="G48" s="96">
        <f t="shared" si="3"/>
        <v>0</v>
      </c>
      <c r="H48" s="96">
        <f t="shared" si="4"/>
        <v>0</v>
      </c>
      <c r="I48" s="96">
        <f t="shared" si="5"/>
        <v>0</v>
      </c>
    </row>
    <row r="49" spans="6:9" x14ac:dyDescent="0.3">
      <c r="F49" s="100" t="s">
        <v>49</v>
      </c>
      <c r="G49" s="96">
        <f t="shared" si="3"/>
        <v>0</v>
      </c>
      <c r="H49" s="96">
        <f t="shared" si="4"/>
        <v>0</v>
      </c>
      <c r="I49" s="96">
        <f t="shared" si="5"/>
        <v>0</v>
      </c>
    </row>
    <row r="50" spans="6:9" x14ac:dyDescent="0.3">
      <c r="F50" s="100" t="s">
        <v>424</v>
      </c>
      <c r="G50" s="96">
        <f t="shared" si="3"/>
        <v>0</v>
      </c>
      <c r="H50" s="96">
        <f t="shared" si="4"/>
        <v>0</v>
      </c>
      <c r="I50" s="96">
        <f t="shared" si="5"/>
        <v>0</v>
      </c>
    </row>
    <row r="51" spans="6:9" x14ac:dyDescent="0.3">
      <c r="F51" s="100" t="s">
        <v>425</v>
      </c>
      <c r="G51" s="96">
        <f t="shared" si="3"/>
        <v>0</v>
      </c>
      <c r="H51" s="96">
        <f t="shared" si="4"/>
        <v>0</v>
      </c>
      <c r="I51" s="96">
        <f t="shared" si="5"/>
        <v>0</v>
      </c>
    </row>
    <row r="52" spans="6:9" x14ac:dyDescent="0.3">
      <c r="F52" s="96" t="s">
        <v>426</v>
      </c>
      <c r="G52" s="96">
        <f t="shared" si="3"/>
        <v>0</v>
      </c>
      <c r="H52" s="96">
        <f t="shared" si="4"/>
        <v>0</v>
      </c>
      <c r="I52" s="96">
        <f t="shared" si="5"/>
        <v>0</v>
      </c>
    </row>
    <row r="53" spans="6:9" x14ac:dyDescent="0.3">
      <c r="F53" s="100" t="s">
        <v>427</v>
      </c>
      <c r="G53" s="96">
        <f t="shared" si="3"/>
        <v>0</v>
      </c>
      <c r="H53" s="96">
        <f t="shared" si="4"/>
        <v>0</v>
      </c>
      <c r="I53" s="96">
        <f t="shared" si="5"/>
        <v>0</v>
      </c>
    </row>
    <row r="54" spans="6:9" x14ac:dyDescent="0.3">
      <c r="F54" s="100" t="s">
        <v>73</v>
      </c>
      <c r="G54" s="96">
        <f t="shared" si="3"/>
        <v>0</v>
      </c>
      <c r="H54" s="96">
        <f t="shared" si="4"/>
        <v>0</v>
      </c>
      <c r="I54" s="96">
        <f t="shared" si="5"/>
        <v>0</v>
      </c>
    </row>
    <row r="55" spans="6:9" x14ac:dyDescent="0.3">
      <c r="F55" s="100" t="s">
        <v>421</v>
      </c>
      <c r="G55" s="96">
        <f t="shared" si="3"/>
        <v>0</v>
      </c>
      <c r="H55" s="96">
        <f t="shared" si="4"/>
        <v>0</v>
      </c>
      <c r="I55" s="96">
        <f t="shared" si="5"/>
        <v>0</v>
      </c>
    </row>
    <row r="56" spans="6:9" x14ac:dyDescent="0.3">
      <c r="F56" s="100" t="s">
        <v>428</v>
      </c>
      <c r="G56" s="96">
        <f t="shared" si="3"/>
        <v>0</v>
      </c>
      <c r="H56" s="96">
        <f t="shared" si="4"/>
        <v>0</v>
      </c>
      <c r="I56" s="96">
        <f t="shared" si="5"/>
        <v>0</v>
      </c>
    </row>
    <row r="57" spans="6:9" x14ac:dyDescent="0.3">
      <c r="F57" s="100" t="s">
        <v>429</v>
      </c>
      <c r="G57" s="96">
        <f t="shared" si="3"/>
        <v>0</v>
      </c>
      <c r="H57" s="96">
        <f t="shared" si="4"/>
        <v>0</v>
      </c>
      <c r="I57" s="96">
        <f t="shared" si="5"/>
        <v>0</v>
      </c>
    </row>
    <row r="58" spans="6:9" x14ac:dyDescent="0.3">
      <c r="F58" s="133" t="s">
        <v>430</v>
      </c>
      <c r="G58" s="96">
        <f t="shared" si="3"/>
        <v>0</v>
      </c>
      <c r="H58" s="96">
        <f t="shared" si="4"/>
        <v>0</v>
      </c>
      <c r="I58" s="96">
        <f t="shared" si="5"/>
        <v>0</v>
      </c>
    </row>
    <row r="59" spans="6:9" x14ac:dyDescent="0.3">
      <c r="F59" s="100" t="s">
        <v>431</v>
      </c>
      <c r="G59" s="96">
        <f t="shared" si="3"/>
        <v>0</v>
      </c>
      <c r="H59" s="96">
        <f t="shared" si="4"/>
        <v>0</v>
      </c>
      <c r="I59" s="96">
        <f t="shared" si="5"/>
        <v>0</v>
      </c>
    </row>
    <row r="60" spans="6:9" x14ac:dyDescent="0.3">
      <c r="F60" s="96" t="s">
        <v>432</v>
      </c>
      <c r="G60" s="96">
        <f t="shared" si="3"/>
        <v>0</v>
      </c>
      <c r="H60" s="96">
        <f t="shared" si="4"/>
        <v>0</v>
      </c>
      <c r="I60" s="96">
        <f t="shared" si="5"/>
        <v>0</v>
      </c>
    </row>
    <row r="61" spans="6:9" x14ac:dyDescent="0.3">
      <c r="F61" s="100" t="s">
        <v>422</v>
      </c>
      <c r="G61" s="96">
        <f t="shared" si="3"/>
        <v>0</v>
      </c>
      <c r="H61" s="96">
        <f t="shared" si="4"/>
        <v>0</v>
      </c>
      <c r="I61" s="96">
        <f t="shared" si="5"/>
        <v>0</v>
      </c>
    </row>
    <row r="62" spans="6:9" x14ac:dyDescent="0.3">
      <c r="F62" s="100" t="s">
        <v>433</v>
      </c>
      <c r="G62" s="96">
        <f t="shared" si="3"/>
        <v>0</v>
      </c>
      <c r="H62" s="96">
        <f t="shared" si="4"/>
        <v>0</v>
      </c>
      <c r="I62" s="96">
        <f t="shared" si="5"/>
        <v>0</v>
      </c>
    </row>
    <row r="63" spans="6:9" x14ac:dyDescent="0.3">
      <c r="F63" s="123" t="s">
        <v>315</v>
      </c>
      <c r="G63" s="123">
        <f>SUM(G19:G62)</f>
        <v>8</v>
      </c>
      <c r="H63" s="123">
        <f>SUM(H19:H62)</f>
        <v>2</v>
      </c>
      <c r="I63" s="123">
        <f t="shared" si="5"/>
        <v>6</v>
      </c>
    </row>
  </sheetData>
  <autoFilter ref="A3:N14" xr:uid="{E1F1F1B3-256C-4E6C-A7BA-0E2E08DE39F0}">
    <sortState xmlns:xlrd2="http://schemas.microsoft.com/office/spreadsheetml/2017/richdata2" ref="A4:N12">
      <sortCondition ref="I3:I11"/>
    </sortState>
  </autoFilter>
  <mergeCells count="2">
    <mergeCell ref="A1:O1"/>
    <mergeCell ref="A2:M2"/>
  </mergeCells>
  <phoneticPr fontId="6" type="noConversion"/>
  <conditionalFormatting sqref="A13">
    <cfRule type="duplicateValues" dxfId="5" priority="1"/>
    <cfRule type="duplicateValues" dxfId="4" priority="2"/>
    <cfRule type="duplicateValues" dxfId="3" priority="3"/>
  </conditionalFormatting>
  <conditionalFormatting sqref="B30:B1048576 B15:B26 B3:B11">
    <cfRule type="duplicateValues" dxfId="2" priority="78"/>
  </conditionalFormatting>
  <conditionalFormatting sqref="B30:B1048576 B15:B26 B3:B12">
    <cfRule type="duplicateValues" dxfId="1" priority="70"/>
    <cfRule type="duplicateValues" dxfId="0" priority="71"/>
  </conditionalFormatting>
  <pageMargins left="0.25" right="0.25" top="0.75" bottom="0.75" header="0.3" footer="0.3"/>
  <pageSetup paperSize="9" scale="4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2456-EFE1-4E59-B5AE-1EF27AF5A48A}">
  <sheetPr>
    <pageSetUpPr fitToPage="1"/>
  </sheetPr>
  <dimension ref="A1:H18"/>
  <sheetViews>
    <sheetView workbookViewId="0">
      <selection activeCell="E10" sqref="E10"/>
    </sheetView>
  </sheetViews>
  <sheetFormatPr defaultRowHeight="14.4" x14ac:dyDescent="0.3"/>
  <cols>
    <col min="1" max="1" width="9.109375" style="3"/>
    <col min="2" max="2" width="35" customWidth="1"/>
    <col min="3" max="3" width="9.88671875" style="4" customWidth="1"/>
    <col min="4" max="6" width="15.33203125" style="4" customWidth="1"/>
    <col min="7" max="7" width="25" customWidth="1"/>
    <col min="8" max="8" width="23.5546875" bestFit="1" customWidth="1"/>
  </cols>
  <sheetData>
    <row r="1" spans="1:8" ht="33.6" customHeight="1" x14ac:dyDescent="0.3">
      <c r="A1" s="245" t="s">
        <v>329</v>
      </c>
      <c r="B1" s="246"/>
      <c r="C1" s="246"/>
      <c r="D1" s="246"/>
      <c r="E1" s="246"/>
      <c r="F1" s="246"/>
      <c r="G1" s="247"/>
      <c r="H1" s="82"/>
    </row>
    <row r="2" spans="1:8" ht="19.2" customHeight="1" x14ac:dyDescent="0.3">
      <c r="A2" s="209" t="s">
        <v>19</v>
      </c>
      <c r="B2" s="209"/>
      <c r="C2" s="209"/>
      <c r="D2" s="209"/>
      <c r="E2" s="209"/>
      <c r="F2" s="209"/>
      <c r="G2" s="154">
        <f>DPR!J2</f>
        <v>46190</v>
      </c>
    </row>
    <row r="3" spans="1:8" ht="9" customHeight="1" x14ac:dyDescent="0.3">
      <c r="A3" s="244"/>
      <c r="B3" s="244"/>
      <c r="C3" s="244"/>
      <c r="D3" s="244"/>
      <c r="E3" s="244"/>
      <c r="F3" s="244"/>
      <c r="G3" s="244"/>
      <c r="H3" s="5"/>
    </row>
    <row r="4" spans="1:8" s="5" customFormat="1" ht="19.8" customHeight="1" x14ac:dyDescent="0.3">
      <c r="A4" s="8" t="s">
        <v>0</v>
      </c>
      <c r="B4" s="8" t="s">
        <v>1</v>
      </c>
      <c r="C4" s="8" t="s">
        <v>2</v>
      </c>
      <c r="D4" s="8" t="s">
        <v>442</v>
      </c>
      <c r="E4" s="8" t="s">
        <v>443</v>
      </c>
      <c r="F4" s="8" t="s">
        <v>20</v>
      </c>
      <c r="G4" s="8" t="s">
        <v>3</v>
      </c>
    </row>
    <row r="5" spans="1:8" x14ac:dyDescent="0.3">
      <c r="A5" s="1">
        <v>1</v>
      </c>
      <c r="B5" s="77" t="s">
        <v>397</v>
      </c>
      <c r="C5" s="2" t="s">
        <v>10</v>
      </c>
      <c r="D5" s="1">
        <v>114</v>
      </c>
      <c r="E5" s="1">
        <v>10</v>
      </c>
      <c r="F5" s="1">
        <f>D5-E5</f>
        <v>104</v>
      </c>
      <c r="G5" s="159"/>
    </row>
    <row r="6" spans="1:8" x14ac:dyDescent="0.3">
      <c r="A6" s="1">
        <v>2</v>
      </c>
      <c r="B6" s="77" t="s">
        <v>398</v>
      </c>
      <c r="C6" s="2" t="s">
        <v>10</v>
      </c>
      <c r="D6" s="1">
        <v>36</v>
      </c>
      <c r="E6" s="1">
        <v>9</v>
      </c>
      <c r="F6" s="1">
        <f t="shared" ref="F6:F7" si="0">D6-E6</f>
        <v>27</v>
      </c>
      <c r="G6" s="159"/>
    </row>
    <row r="7" spans="1:8" x14ac:dyDescent="0.3">
      <c r="A7" s="1">
        <v>3</v>
      </c>
      <c r="B7" s="77" t="s">
        <v>399</v>
      </c>
      <c r="C7" s="2" t="s">
        <v>10</v>
      </c>
      <c r="D7" s="1">
        <v>36</v>
      </c>
      <c r="E7" s="1">
        <v>9</v>
      </c>
      <c r="F7" s="1">
        <f t="shared" si="0"/>
        <v>27</v>
      </c>
      <c r="G7" s="159"/>
    </row>
    <row r="8" spans="1:8" x14ac:dyDescent="0.3">
      <c r="A8" s="1"/>
      <c r="B8" s="83" t="s">
        <v>400</v>
      </c>
      <c r="C8" s="2"/>
      <c r="D8" s="1"/>
      <c r="E8" s="1"/>
      <c r="F8" s="1"/>
      <c r="G8" s="159"/>
    </row>
    <row r="9" spans="1:8" x14ac:dyDescent="0.3">
      <c r="A9" s="1">
        <v>4</v>
      </c>
      <c r="B9" s="77" t="s">
        <v>435</v>
      </c>
      <c r="C9" s="2" t="s">
        <v>21</v>
      </c>
      <c r="D9" s="1">
        <v>112</v>
      </c>
      <c r="E9" s="1">
        <v>19</v>
      </c>
      <c r="F9" s="1">
        <f>D9-E9</f>
        <v>93</v>
      </c>
      <c r="G9" s="159"/>
    </row>
    <row r="10" spans="1:8" x14ac:dyDescent="0.3">
      <c r="A10" s="1">
        <v>5</v>
      </c>
      <c r="B10" s="77" t="s">
        <v>436</v>
      </c>
      <c r="C10" s="2" t="s">
        <v>21</v>
      </c>
      <c r="D10" s="1">
        <v>11</v>
      </c>
      <c r="E10" s="1" t="s">
        <v>6</v>
      </c>
      <c r="F10" s="1">
        <v>11</v>
      </c>
      <c r="G10" s="159"/>
    </row>
    <row r="11" spans="1:8" x14ac:dyDescent="0.3">
      <c r="A11" s="1">
        <v>6</v>
      </c>
      <c r="B11" s="77" t="s">
        <v>437</v>
      </c>
      <c r="C11" s="2" t="s">
        <v>21</v>
      </c>
      <c r="D11" s="1">
        <v>3</v>
      </c>
      <c r="E11" s="1" t="s">
        <v>6</v>
      </c>
      <c r="F11" s="1">
        <v>3</v>
      </c>
      <c r="G11" s="159"/>
    </row>
    <row r="12" spans="1:8" x14ac:dyDescent="0.3">
      <c r="A12" s="1">
        <v>7</v>
      </c>
      <c r="B12" s="77" t="s">
        <v>438</v>
      </c>
      <c r="C12" s="2" t="s">
        <v>21</v>
      </c>
      <c r="D12" s="1">
        <v>11</v>
      </c>
      <c r="E12" s="1" t="s">
        <v>6</v>
      </c>
      <c r="F12" s="1">
        <v>11</v>
      </c>
      <c r="G12" s="159"/>
    </row>
    <row r="13" spans="1:8" x14ac:dyDescent="0.3">
      <c r="A13" s="1">
        <v>8</v>
      </c>
      <c r="B13" s="77" t="s">
        <v>439</v>
      </c>
      <c r="C13" s="2" t="s">
        <v>21</v>
      </c>
      <c r="D13" s="1">
        <v>2</v>
      </c>
      <c r="E13" s="1" t="s">
        <v>6</v>
      </c>
      <c r="F13" s="1">
        <v>2</v>
      </c>
      <c r="G13" s="159"/>
    </row>
    <row r="14" spans="1:8" x14ac:dyDescent="0.3">
      <c r="A14" s="1">
        <v>9</v>
      </c>
      <c r="B14" s="77" t="s">
        <v>401</v>
      </c>
      <c r="C14" s="2" t="s">
        <v>22</v>
      </c>
      <c r="D14" s="1">
        <v>1.611</v>
      </c>
      <c r="E14" s="1">
        <v>0.30599999999999999</v>
      </c>
      <c r="F14" s="165">
        <f>D14-E14</f>
        <v>1.3049999999999999</v>
      </c>
      <c r="G14" s="159"/>
    </row>
    <row r="15" spans="1:8" x14ac:dyDescent="0.3">
      <c r="A15" s="1">
        <v>10</v>
      </c>
      <c r="B15" s="77" t="s">
        <v>402</v>
      </c>
      <c r="C15" s="2" t="s">
        <v>5</v>
      </c>
      <c r="D15" s="1">
        <v>952.08900000000006</v>
      </c>
      <c r="E15" s="1">
        <v>4.0000000000000001E-3</v>
      </c>
      <c r="F15" s="165">
        <f>D15-E15</f>
        <v>952.08500000000004</v>
      </c>
      <c r="G15" s="159"/>
    </row>
    <row r="16" spans="1:8" ht="28.8" x14ac:dyDescent="0.3">
      <c r="A16" s="1">
        <v>11</v>
      </c>
      <c r="B16" s="77" t="s">
        <v>302</v>
      </c>
      <c r="C16" s="1" t="s">
        <v>21</v>
      </c>
      <c r="D16" s="1">
        <v>112</v>
      </c>
      <c r="E16" s="1">
        <v>2</v>
      </c>
      <c r="F16" s="1">
        <v>110</v>
      </c>
      <c r="G16" s="160" t="s">
        <v>434</v>
      </c>
    </row>
    <row r="17" spans="1:7" x14ac:dyDescent="0.3">
      <c r="A17" s="1">
        <v>12</v>
      </c>
      <c r="B17" s="77" t="s">
        <v>403</v>
      </c>
      <c r="C17" s="2" t="s">
        <v>22</v>
      </c>
      <c r="D17" s="1">
        <v>164</v>
      </c>
      <c r="E17" s="1">
        <v>2.762</v>
      </c>
      <c r="F17" s="1">
        <f>D17-E17</f>
        <v>161.238</v>
      </c>
      <c r="G17" s="159"/>
    </row>
    <row r="18" spans="1:7" x14ac:dyDescent="0.3">
      <c r="A18" s="1">
        <v>13</v>
      </c>
      <c r="B18" s="77" t="s">
        <v>404</v>
      </c>
      <c r="C18" s="2" t="s">
        <v>5</v>
      </c>
      <c r="D18" s="1">
        <v>61.02</v>
      </c>
      <c r="E18" s="1" t="s">
        <v>6</v>
      </c>
      <c r="F18" s="1">
        <v>61.02</v>
      </c>
      <c r="G18" s="159"/>
    </row>
  </sheetData>
  <mergeCells count="3">
    <mergeCell ref="A2:F2"/>
    <mergeCell ref="A3:G3"/>
    <mergeCell ref="A1:G1"/>
  </mergeCells>
  <printOptions horizontalCentered="1"/>
  <pageMargins left="0.51181102362204722" right="0.31496062992125984" top="0.74803149606299213" bottom="0.74803149606299213" header="0.31496062992125984" footer="0.31496062992125984"/>
  <pageSetup paperSize="9" scale="8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31AC-141D-4618-B1F8-4F44EA073368}">
  <sheetPr>
    <tabColor theme="4" tint="0.79998168889431442"/>
  </sheetPr>
  <dimension ref="A1:BG201"/>
  <sheetViews>
    <sheetView view="pageBreakPreview" zoomScale="84" zoomScaleNormal="87" zoomScaleSheetLayoutView="84" workbookViewId="0">
      <selection activeCell="O14" sqref="O14:Q14"/>
    </sheetView>
  </sheetViews>
  <sheetFormatPr defaultColWidth="8.77734375" defaultRowHeight="13.2" x14ac:dyDescent="0.3"/>
  <cols>
    <col min="1" max="43" width="3.6640625" style="21" customWidth="1"/>
    <col min="44" max="44" width="8" style="21" customWidth="1"/>
    <col min="45" max="53" width="6.5546875" style="21" customWidth="1"/>
    <col min="54" max="54" width="7.21875" style="21" customWidth="1"/>
    <col min="55" max="59" width="6.5546875" style="21" customWidth="1"/>
    <col min="60" max="104" width="3.6640625" style="21" customWidth="1"/>
    <col min="105" max="256" width="8.77734375" style="21"/>
    <col min="257" max="299" width="3.6640625" style="21" customWidth="1"/>
    <col min="300" max="300" width="8" style="21" customWidth="1"/>
    <col min="301" max="309" width="6.5546875" style="21" customWidth="1"/>
    <col min="310" max="310" width="7.21875" style="21" customWidth="1"/>
    <col min="311" max="315" width="6.5546875" style="21" customWidth="1"/>
    <col min="316" max="360" width="3.6640625" style="21" customWidth="1"/>
    <col min="361" max="512" width="8.77734375" style="21"/>
    <col min="513" max="555" width="3.6640625" style="21" customWidth="1"/>
    <col min="556" max="556" width="8" style="21" customWidth="1"/>
    <col min="557" max="565" width="6.5546875" style="21" customWidth="1"/>
    <col min="566" max="566" width="7.21875" style="21" customWidth="1"/>
    <col min="567" max="571" width="6.5546875" style="21" customWidth="1"/>
    <col min="572" max="616" width="3.6640625" style="21" customWidth="1"/>
    <col min="617" max="768" width="8.77734375" style="21"/>
    <col min="769" max="811" width="3.6640625" style="21" customWidth="1"/>
    <col min="812" max="812" width="8" style="21" customWidth="1"/>
    <col min="813" max="821" width="6.5546875" style="21" customWidth="1"/>
    <col min="822" max="822" width="7.21875" style="21" customWidth="1"/>
    <col min="823" max="827" width="6.5546875" style="21" customWidth="1"/>
    <col min="828" max="872" width="3.6640625" style="21" customWidth="1"/>
    <col min="873" max="1024" width="8.77734375" style="21"/>
    <col min="1025" max="1067" width="3.6640625" style="21" customWidth="1"/>
    <col min="1068" max="1068" width="8" style="21" customWidth="1"/>
    <col min="1069" max="1077" width="6.5546875" style="21" customWidth="1"/>
    <col min="1078" max="1078" width="7.21875" style="21" customWidth="1"/>
    <col min="1079" max="1083" width="6.5546875" style="21" customWidth="1"/>
    <col min="1084" max="1128" width="3.6640625" style="21" customWidth="1"/>
    <col min="1129" max="1280" width="8.77734375" style="21"/>
    <col min="1281" max="1323" width="3.6640625" style="21" customWidth="1"/>
    <col min="1324" max="1324" width="8" style="21" customWidth="1"/>
    <col min="1325" max="1333" width="6.5546875" style="21" customWidth="1"/>
    <col min="1334" max="1334" width="7.21875" style="21" customWidth="1"/>
    <col min="1335" max="1339" width="6.5546875" style="21" customWidth="1"/>
    <col min="1340" max="1384" width="3.6640625" style="21" customWidth="1"/>
    <col min="1385" max="1536" width="8.77734375" style="21"/>
    <col min="1537" max="1579" width="3.6640625" style="21" customWidth="1"/>
    <col min="1580" max="1580" width="8" style="21" customWidth="1"/>
    <col min="1581" max="1589" width="6.5546875" style="21" customWidth="1"/>
    <col min="1590" max="1590" width="7.21875" style="21" customWidth="1"/>
    <col min="1591" max="1595" width="6.5546875" style="21" customWidth="1"/>
    <col min="1596" max="1640" width="3.6640625" style="21" customWidth="1"/>
    <col min="1641" max="1792" width="8.77734375" style="21"/>
    <col min="1793" max="1835" width="3.6640625" style="21" customWidth="1"/>
    <col min="1836" max="1836" width="8" style="21" customWidth="1"/>
    <col min="1837" max="1845" width="6.5546875" style="21" customWidth="1"/>
    <col min="1846" max="1846" width="7.21875" style="21" customWidth="1"/>
    <col min="1847" max="1851" width="6.5546875" style="21" customWidth="1"/>
    <col min="1852" max="1896" width="3.6640625" style="21" customWidth="1"/>
    <col min="1897" max="2048" width="8.77734375" style="21"/>
    <col min="2049" max="2091" width="3.6640625" style="21" customWidth="1"/>
    <col min="2092" max="2092" width="8" style="21" customWidth="1"/>
    <col min="2093" max="2101" width="6.5546875" style="21" customWidth="1"/>
    <col min="2102" max="2102" width="7.21875" style="21" customWidth="1"/>
    <col min="2103" max="2107" width="6.5546875" style="21" customWidth="1"/>
    <col min="2108" max="2152" width="3.6640625" style="21" customWidth="1"/>
    <col min="2153" max="2304" width="8.77734375" style="21"/>
    <col min="2305" max="2347" width="3.6640625" style="21" customWidth="1"/>
    <col min="2348" max="2348" width="8" style="21" customWidth="1"/>
    <col min="2349" max="2357" width="6.5546875" style="21" customWidth="1"/>
    <col min="2358" max="2358" width="7.21875" style="21" customWidth="1"/>
    <col min="2359" max="2363" width="6.5546875" style="21" customWidth="1"/>
    <col min="2364" max="2408" width="3.6640625" style="21" customWidth="1"/>
    <col min="2409" max="2560" width="8.77734375" style="21"/>
    <col min="2561" max="2603" width="3.6640625" style="21" customWidth="1"/>
    <col min="2604" max="2604" width="8" style="21" customWidth="1"/>
    <col min="2605" max="2613" width="6.5546875" style="21" customWidth="1"/>
    <col min="2614" max="2614" width="7.21875" style="21" customWidth="1"/>
    <col min="2615" max="2619" width="6.5546875" style="21" customWidth="1"/>
    <col min="2620" max="2664" width="3.6640625" style="21" customWidth="1"/>
    <col min="2665" max="2816" width="8.77734375" style="21"/>
    <col min="2817" max="2859" width="3.6640625" style="21" customWidth="1"/>
    <col min="2860" max="2860" width="8" style="21" customWidth="1"/>
    <col min="2861" max="2869" width="6.5546875" style="21" customWidth="1"/>
    <col min="2870" max="2870" width="7.21875" style="21" customWidth="1"/>
    <col min="2871" max="2875" width="6.5546875" style="21" customWidth="1"/>
    <col min="2876" max="2920" width="3.6640625" style="21" customWidth="1"/>
    <col min="2921" max="3072" width="8.77734375" style="21"/>
    <col min="3073" max="3115" width="3.6640625" style="21" customWidth="1"/>
    <col min="3116" max="3116" width="8" style="21" customWidth="1"/>
    <col min="3117" max="3125" width="6.5546875" style="21" customWidth="1"/>
    <col min="3126" max="3126" width="7.21875" style="21" customWidth="1"/>
    <col min="3127" max="3131" width="6.5546875" style="21" customWidth="1"/>
    <col min="3132" max="3176" width="3.6640625" style="21" customWidth="1"/>
    <col min="3177" max="3328" width="8.77734375" style="21"/>
    <col min="3329" max="3371" width="3.6640625" style="21" customWidth="1"/>
    <col min="3372" max="3372" width="8" style="21" customWidth="1"/>
    <col min="3373" max="3381" width="6.5546875" style="21" customWidth="1"/>
    <col min="3382" max="3382" width="7.21875" style="21" customWidth="1"/>
    <col min="3383" max="3387" width="6.5546875" style="21" customWidth="1"/>
    <col min="3388" max="3432" width="3.6640625" style="21" customWidth="1"/>
    <col min="3433" max="3584" width="8.77734375" style="21"/>
    <col min="3585" max="3627" width="3.6640625" style="21" customWidth="1"/>
    <col min="3628" max="3628" width="8" style="21" customWidth="1"/>
    <col min="3629" max="3637" width="6.5546875" style="21" customWidth="1"/>
    <col min="3638" max="3638" width="7.21875" style="21" customWidth="1"/>
    <col min="3639" max="3643" width="6.5546875" style="21" customWidth="1"/>
    <col min="3644" max="3688" width="3.6640625" style="21" customWidth="1"/>
    <col min="3689" max="3840" width="8.77734375" style="21"/>
    <col min="3841" max="3883" width="3.6640625" style="21" customWidth="1"/>
    <col min="3884" max="3884" width="8" style="21" customWidth="1"/>
    <col min="3885" max="3893" width="6.5546875" style="21" customWidth="1"/>
    <col min="3894" max="3894" width="7.21875" style="21" customWidth="1"/>
    <col min="3895" max="3899" width="6.5546875" style="21" customWidth="1"/>
    <col min="3900" max="3944" width="3.6640625" style="21" customWidth="1"/>
    <col min="3945" max="4096" width="8.77734375" style="21"/>
    <col min="4097" max="4139" width="3.6640625" style="21" customWidth="1"/>
    <col min="4140" max="4140" width="8" style="21" customWidth="1"/>
    <col min="4141" max="4149" width="6.5546875" style="21" customWidth="1"/>
    <col min="4150" max="4150" width="7.21875" style="21" customWidth="1"/>
    <col min="4151" max="4155" width="6.5546875" style="21" customWidth="1"/>
    <col min="4156" max="4200" width="3.6640625" style="21" customWidth="1"/>
    <col min="4201" max="4352" width="8.77734375" style="21"/>
    <col min="4353" max="4395" width="3.6640625" style="21" customWidth="1"/>
    <col min="4396" max="4396" width="8" style="21" customWidth="1"/>
    <col min="4397" max="4405" width="6.5546875" style="21" customWidth="1"/>
    <col min="4406" max="4406" width="7.21875" style="21" customWidth="1"/>
    <col min="4407" max="4411" width="6.5546875" style="21" customWidth="1"/>
    <col min="4412" max="4456" width="3.6640625" style="21" customWidth="1"/>
    <col min="4457" max="4608" width="8.77734375" style="21"/>
    <col min="4609" max="4651" width="3.6640625" style="21" customWidth="1"/>
    <col min="4652" max="4652" width="8" style="21" customWidth="1"/>
    <col min="4653" max="4661" width="6.5546875" style="21" customWidth="1"/>
    <col min="4662" max="4662" width="7.21875" style="21" customWidth="1"/>
    <col min="4663" max="4667" width="6.5546875" style="21" customWidth="1"/>
    <col min="4668" max="4712" width="3.6640625" style="21" customWidth="1"/>
    <col min="4713" max="4864" width="8.77734375" style="21"/>
    <col min="4865" max="4907" width="3.6640625" style="21" customWidth="1"/>
    <col min="4908" max="4908" width="8" style="21" customWidth="1"/>
    <col min="4909" max="4917" width="6.5546875" style="21" customWidth="1"/>
    <col min="4918" max="4918" width="7.21875" style="21" customWidth="1"/>
    <col min="4919" max="4923" width="6.5546875" style="21" customWidth="1"/>
    <col min="4924" max="4968" width="3.6640625" style="21" customWidth="1"/>
    <col min="4969" max="5120" width="8.77734375" style="21"/>
    <col min="5121" max="5163" width="3.6640625" style="21" customWidth="1"/>
    <col min="5164" max="5164" width="8" style="21" customWidth="1"/>
    <col min="5165" max="5173" width="6.5546875" style="21" customWidth="1"/>
    <col min="5174" max="5174" width="7.21875" style="21" customWidth="1"/>
    <col min="5175" max="5179" width="6.5546875" style="21" customWidth="1"/>
    <col min="5180" max="5224" width="3.6640625" style="21" customWidth="1"/>
    <col min="5225" max="5376" width="8.77734375" style="21"/>
    <col min="5377" max="5419" width="3.6640625" style="21" customWidth="1"/>
    <col min="5420" max="5420" width="8" style="21" customWidth="1"/>
    <col min="5421" max="5429" width="6.5546875" style="21" customWidth="1"/>
    <col min="5430" max="5430" width="7.21875" style="21" customWidth="1"/>
    <col min="5431" max="5435" width="6.5546875" style="21" customWidth="1"/>
    <col min="5436" max="5480" width="3.6640625" style="21" customWidth="1"/>
    <col min="5481" max="5632" width="8.77734375" style="21"/>
    <col min="5633" max="5675" width="3.6640625" style="21" customWidth="1"/>
    <col min="5676" max="5676" width="8" style="21" customWidth="1"/>
    <col min="5677" max="5685" width="6.5546875" style="21" customWidth="1"/>
    <col min="5686" max="5686" width="7.21875" style="21" customWidth="1"/>
    <col min="5687" max="5691" width="6.5546875" style="21" customWidth="1"/>
    <col min="5692" max="5736" width="3.6640625" style="21" customWidth="1"/>
    <col min="5737" max="5888" width="8.77734375" style="21"/>
    <col min="5889" max="5931" width="3.6640625" style="21" customWidth="1"/>
    <col min="5932" max="5932" width="8" style="21" customWidth="1"/>
    <col min="5933" max="5941" width="6.5546875" style="21" customWidth="1"/>
    <col min="5942" max="5942" width="7.21875" style="21" customWidth="1"/>
    <col min="5943" max="5947" width="6.5546875" style="21" customWidth="1"/>
    <col min="5948" max="5992" width="3.6640625" style="21" customWidth="1"/>
    <col min="5993" max="6144" width="8.77734375" style="21"/>
    <col min="6145" max="6187" width="3.6640625" style="21" customWidth="1"/>
    <col min="6188" max="6188" width="8" style="21" customWidth="1"/>
    <col min="6189" max="6197" width="6.5546875" style="21" customWidth="1"/>
    <col min="6198" max="6198" width="7.21875" style="21" customWidth="1"/>
    <col min="6199" max="6203" width="6.5546875" style="21" customWidth="1"/>
    <col min="6204" max="6248" width="3.6640625" style="21" customWidth="1"/>
    <col min="6249" max="6400" width="8.77734375" style="21"/>
    <col min="6401" max="6443" width="3.6640625" style="21" customWidth="1"/>
    <col min="6444" max="6444" width="8" style="21" customWidth="1"/>
    <col min="6445" max="6453" width="6.5546875" style="21" customWidth="1"/>
    <col min="6454" max="6454" width="7.21875" style="21" customWidth="1"/>
    <col min="6455" max="6459" width="6.5546875" style="21" customWidth="1"/>
    <col min="6460" max="6504" width="3.6640625" style="21" customWidth="1"/>
    <col min="6505" max="6656" width="8.77734375" style="21"/>
    <col min="6657" max="6699" width="3.6640625" style="21" customWidth="1"/>
    <col min="6700" max="6700" width="8" style="21" customWidth="1"/>
    <col min="6701" max="6709" width="6.5546875" style="21" customWidth="1"/>
    <col min="6710" max="6710" width="7.21875" style="21" customWidth="1"/>
    <col min="6711" max="6715" width="6.5546875" style="21" customWidth="1"/>
    <col min="6716" max="6760" width="3.6640625" style="21" customWidth="1"/>
    <col min="6761" max="6912" width="8.77734375" style="21"/>
    <col min="6913" max="6955" width="3.6640625" style="21" customWidth="1"/>
    <col min="6956" max="6956" width="8" style="21" customWidth="1"/>
    <col min="6957" max="6965" width="6.5546875" style="21" customWidth="1"/>
    <col min="6966" max="6966" width="7.21875" style="21" customWidth="1"/>
    <col min="6967" max="6971" width="6.5546875" style="21" customWidth="1"/>
    <col min="6972" max="7016" width="3.6640625" style="21" customWidth="1"/>
    <col min="7017" max="7168" width="8.77734375" style="21"/>
    <col min="7169" max="7211" width="3.6640625" style="21" customWidth="1"/>
    <col min="7212" max="7212" width="8" style="21" customWidth="1"/>
    <col min="7213" max="7221" width="6.5546875" style="21" customWidth="1"/>
    <col min="7222" max="7222" width="7.21875" style="21" customWidth="1"/>
    <col min="7223" max="7227" width="6.5546875" style="21" customWidth="1"/>
    <col min="7228" max="7272" width="3.6640625" style="21" customWidth="1"/>
    <col min="7273" max="7424" width="8.77734375" style="21"/>
    <col min="7425" max="7467" width="3.6640625" style="21" customWidth="1"/>
    <col min="7468" max="7468" width="8" style="21" customWidth="1"/>
    <col min="7469" max="7477" width="6.5546875" style="21" customWidth="1"/>
    <col min="7478" max="7478" width="7.21875" style="21" customWidth="1"/>
    <col min="7479" max="7483" width="6.5546875" style="21" customWidth="1"/>
    <col min="7484" max="7528" width="3.6640625" style="21" customWidth="1"/>
    <col min="7529" max="7680" width="8.77734375" style="21"/>
    <col min="7681" max="7723" width="3.6640625" style="21" customWidth="1"/>
    <col min="7724" max="7724" width="8" style="21" customWidth="1"/>
    <col min="7725" max="7733" width="6.5546875" style="21" customWidth="1"/>
    <col min="7734" max="7734" width="7.21875" style="21" customWidth="1"/>
    <col min="7735" max="7739" width="6.5546875" style="21" customWidth="1"/>
    <col min="7740" max="7784" width="3.6640625" style="21" customWidth="1"/>
    <col min="7785" max="7936" width="8.77734375" style="21"/>
    <col min="7937" max="7979" width="3.6640625" style="21" customWidth="1"/>
    <col min="7980" max="7980" width="8" style="21" customWidth="1"/>
    <col min="7981" max="7989" width="6.5546875" style="21" customWidth="1"/>
    <col min="7990" max="7990" width="7.21875" style="21" customWidth="1"/>
    <col min="7991" max="7995" width="6.5546875" style="21" customWidth="1"/>
    <col min="7996" max="8040" width="3.6640625" style="21" customWidth="1"/>
    <col min="8041" max="8192" width="8.77734375" style="21"/>
    <col min="8193" max="8235" width="3.6640625" style="21" customWidth="1"/>
    <col min="8236" max="8236" width="8" style="21" customWidth="1"/>
    <col min="8237" max="8245" width="6.5546875" style="21" customWidth="1"/>
    <col min="8246" max="8246" width="7.21875" style="21" customWidth="1"/>
    <col min="8247" max="8251" width="6.5546875" style="21" customWidth="1"/>
    <col min="8252" max="8296" width="3.6640625" style="21" customWidth="1"/>
    <col min="8297" max="8448" width="8.77734375" style="21"/>
    <col min="8449" max="8491" width="3.6640625" style="21" customWidth="1"/>
    <col min="8492" max="8492" width="8" style="21" customWidth="1"/>
    <col min="8493" max="8501" width="6.5546875" style="21" customWidth="1"/>
    <col min="8502" max="8502" width="7.21875" style="21" customWidth="1"/>
    <col min="8503" max="8507" width="6.5546875" style="21" customWidth="1"/>
    <col min="8508" max="8552" width="3.6640625" style="21" customWidth="1"/>
    <col min="8553" max="8704" width="8.77734375" style="21"/>
    <col min="8705" max="8747" width="3.6640625" style="21" customWidth="1"/>
    <col min="8748" max="8748" width="8" style="21" customWidth="1"/>
    <col min="8749" max="8757" width="6.5546875" style="21" customWidth="1"/>
    <col min="8758" max="8758" width="7.21875" style="21" customWidth="1"/>
    <col min="8759" max="8763" width="6.5546875" style="21" customWidth="1"/>
    <col min="8764" max="8808" width="3.6640625" style="21" customWidth="1"/>
    <col min="8809" max="8960" width="8.77734375" style="21"/>
    <col min="8961" max="9003" width="3.6640625" style="21" customWidth="1"/>
    <col min="9004" max="9004" width="8" style="21" customWidth="1"/>
    <col min="9005" max="9013" width="6.5546875" style="21" customWidth="1"/>
    <col min="9014" max="9014" width="7.21875" style="21" customWidth="1"/>
    <col min="9015" max="9019" width="6.5546875" style="21" customWidth="1"/>
    <col min="9020" max="9064" width="3.6640625" style="21" customWidth="1"/>
    <col min="9065" max="9216" width="8.77734375" style="21"/>
    <col min="9217" max="9259" width="3.6640625" style="21" customWidth="1"/>
    <col min="9260" max="9260" width="8" style="21" customWidth="1"/>
    <col min="9261" max="9269" width="6.5546875" style="21" customWidth="1"/>
    <col min="9270" max="9270" width="7.21875" style="21" customWidth="1"/>
    <col min="9271" max="9275" width="6.5546875" style="21" customWidth="1"/>
    <col min="9276" max="9320" width="3.6640625" style="21" customWidth="1"/>
    <col min="9321" max="9472" width="8.77734375" style="21"/>
    <col min="9473" max="9515" width="3.6640625" style="21" customWidth="1"/>
    <col min="9516" max="9516" width="8" style="21" customWidth="1"/>
    <col min="9517" max="9525" width="6.5546875" style="21" customWidth="1"/>
    <col min="9526" max="9526" width="7.21875" style="21" customWidth="1"/>
    <col min="9527" max="9531" width="6.5546875" style="21" customWidth="1"/>
    <col min="9532" max="9576" width="3.6640625" style="21" customWidth="1"/>
    <col min="9577" max="9728" width="8.77734375" style="21"/>
    <col min="9729" max="9771" width="3.6640625" style="21" customWidth="1"/>
    <col min="9772" max="9772" width="8" style="21" customWidth="1"/>
    <col min="9773" max="9781" width="6.5546875" style="21" customWidth="1"/>
    <col min="9782" max="9782" width="7.21875" style="21" customWidth="1"/>
    <col min="9783" max="9787" width="6.5546875" style="21" customWidth="1"/>
    <col min="9788" max="9832" width="3.6640625" style="21" customWidth="1"/>
    <col min="9833" max="9984" width="8.77734375" style="21"/>
    <col min="9985" max="10027" width="3.6640625" style="21" customWidth="1"/>
    <col min="10028" max="10028" width="8" style="21" customWidth="1"/>
    <col min="10029" max="10037" width="6.5546875" style="21" customWidth="1"/>
    <col min="10038" max="10038" width="7.21875" style="21" customWidth="1"/>
    <col min="10039" max="10043" width="6.5546875" style="21" customWidth="1"/>
    <col min="10044" max="10088" width="3.6640625" style="21" customWidth="1"/>
    <col min="10089" max="10240" width="8.77734375" style="21"/>
    <col min="10241" max="10283" width="3.6640625" style="21" customWidth="1"/>
    <col min="10284" max="10284" width="8" style="21" customWidth="1"/>
    <col min="10285" max="10293" width="6.5546875" style="21" customWidth="1"/>
    <col min="10294" max="10294" width="7.21875" style="21" customWidth="1"/>
    <col min="10295" max="10299" width="6.5546875" style="21" customWidth="1"/>
    <col min="10300" max="10344" width="3.6640625" style="21" customWidth="1"/>
    <col min="10345" max="10496" width="8.77734375" style="21"/>
    <col min="10497" max="10539" width="3.6640625" style="21" customWidth="1"/>
    <col min="10540" max="10540" width="8" style="21" customWidth="1"/>
    <col min="10541" max="10549" width="6.5546875" style="21" customWidth="1"/>
    <col min="10550" max="10550" width="7.21875" style="21" customWidth="1"/>
    <col min="10551" max="10555" width="6.5546875" style="21" customWidth="1"/>
    <col min="10556" max="10600" width="3.6640625" style="21" customWidth="1"/>
    <col min="10601" max="10752" width="8.77734375" style="21"/>
    <col min="10753" max="10795" width="3.6640625" style="21" customWidth="1"/>
    <col min="10796" max="10796" width="8" style="21" customWidth="1"/>
    <col min="10797" max="10805" width="6.5546875" style="21" customWidth="1"/>
    <col min="10806" max="10806" width="7.21875" style="21" customWidth="1"/>
    <col min="10807" max="10811" width="6.5546875" style="21" customWidth="1"/>
    <col min="10812" max="10856" width="3.6640625" style="21" customWidth="1"/>
    <col min="10857" max="11008" width="8.77734375" style="21"/>
    <col min="11009" max="11051" width="3.6640625" style="21" customWidth="1"/>
    <col min="11052" max="11052" width="8" style="21" customWidth="1"/>
    <col min="11053" max="11061" width="6.5546875" style="21" customWidth="1"/>
    <col min="11062" max="11062" width="7.21875" style="21" customWidth="1"/>
    <col min="11063" max="11067" width="6.5546875" style="21" customWidth="1"/>
    <col min="11068" max="11112" width="3.6640625" style="21" customWidth="1"/>
    <col min="11113" max="11264" width="8.77734375" style="21"/>
    <col min="11265" max="11307" width="3.6640625" style="21" customWidth="1"/>
    <col min="11308" max="11308" width="8" style="21" customWidth="1"/>
    <col min="11309" max="11317" width="6.5546875" style="21" customWidth="1"/>
    <col min="11318" max="11318" width="7.21875" style="21" customWidth="1"/>
    <col min="11319" max="11323" width="6.5546875" style="21" customWidth="1"/>
    <col min="11324" max="11368" width="3.6640625" style="21" customWidth="1"/>
    <col min="11369" max="11520" width="8.77734375" style="21"/>
    <col min="11521" max="11563" width="3.6640625" style="21" customWidth="1"/>
    <col min="11564" max="11564" width="8" style="21" customWidth="1"/>
    <col min="11565" max="11573" width="6.5546875" style="21" customWidth="1"/>
    <col min="11574" max="11574" width="7.21875" style="21" customWidth="1"/>
    <col min="11575" max="11579" width="6.5546875" style="21" customWidth="1"/>
    <col min="11580" max="11624" width="3.6640625" style="21" customWidth="1"/>
    <col min="11625" max="11776" width="8.77734375" style="21"/>
    <col min="11777" max="11819" width="3.6640625" style="21" customWidth="1"/>
    <col min="11820" max="11820" width="8" style="21" customWidth="1"/>
    <col min="11821" max="11829" width="6.5546875" style="21" customWidth="1"/>
    <col min="11830" max="11830" width="7.21875" style="21" customWidth="1"/>
    <col min="11831" max="11835" width="6.5546875" style="21" customWidth="1"/>
    <col min="11836" max="11880" width="3.6640625" style="21" customWidth="1"/>
    <col min="11881" max="12032" width="8.77734375" style="21"/>
    <col min="12033" max="12075" width="3.6640625" style="21" customWidth="1"/>
    <col min="12076" max="12076" width="8" style="21" customWidth="1"/>
    <col min="12077" max="12085" width="6.5546875" style="21" customWidth="1"/>
    <col min="12086" max="12086" width="7.21875" style="21" customWidth="1"/>
    <col min="12087" max="12091" width="6.5546875" style="21" customWidth="1"/>
    <col min="12092" max="12136" width="3.6640625" style="21" customWidth="1"/>
    <col min="12137" max="12288" width="8.77734375" style="21"/>
    <col min="12289" max="12331" width="3.6640625" style="21" customWidth="1"/>
    <col min="12332" max="12332" width="8" style="21" customWidth="1"/>
    <col min="12333" max="12341" width="6.5546875" style="21" customWidth="1"/>
    <col min="12342" max="12342" width="7.21875" style="21" customWidth="1"/>
    <col min="12343" max="12347" width="6.5546875" style="21" customWidth="1"/>
    <col min="12348" max="12392" width="3.6640625" style="21" customWidth="1"/>
    <col min="12393" max="12544" width="8.77734375" style="21"/>
    <col min="12545" max="12587" width="3.6640625" style="21" customWidth="1"/>
    <col min="12588" max="12588" width="8" style="21" customWidth="1"/>
    <col min="12589" max="12597" width="6.5546875" style="21" customWidth="1"/>
    <col min="12598" max="12598" width="7.21875" style="21" customWidth="1"/>
    <col min="12599" max="12603" width="6.5546875" style="21" customWidth="1"/>
    <col min="12604" max="12648" width="3.6640625" style="21" customWidth="1"/>
    <col min="12649" max="12800" width="8.77734375" style="21"/>
    <col min="12801" max="12843" width="3.6640625" style="21" customWidth="1"/>
    <col min="12844" max="12844" width="8" style="21" customWidth="1"/>
    <col min="12845" max="12853" width="6.5546875" style="21" customWidth="1"/>
    <col min="12854" max="12854" width="7.21875" style="21" customWidth="1"/>
    <col min="12855" max="12859" width="6.5546875" style="21" customWidth="1"/>
    <col min="12860" max="12904" width="3.6640625" style="21" customWidth="1"/>
    <col min="12905" max="13056" width="8.77734375" style="21"/>
    <col min="13057" max="13099" width="3.6640625" style="21" customWidth="1"/>
    <col min="13100" max="13100" width="8" style="21" customWidth="1"/>
    <col min="13101" max="13109" width="6.5546875" style="21" customWidth="1"/>
    <col min="13110" max="13110" width="7.21875" style="21" customWidth="1"/>
    <col min="13111" max="13115" width="6.5546875" style="21" customWidth="1"/>
    <col min="13116" max="13160" width="3.6640625" style="21" customWidth="1"/>
    <col min="13161" max="13312" width="8.77734375" style="21"/>
    <col min="13313" max="13355" width="3.6640625" style="21" customWidth="1"/>
    <col min="13356" max="13356" width="8" style="21" customWidth="1"/>
    <col min="13357" max="13365" width="6.5546875" style="21" customWidth="1"/>
    <col min="13366" max="13366" width="7.21875" style="21" customWidth="1"/>
    <col min="13367" max="13371" width="6.5546875" style="21" customWidth="1"/>
    <col min="13372" max="13416" width="3.6640625" style="21" customWidth="1"/>
    <col min="13417" max="13568" width="8.77734375" style="21"/>
    <col min="13569" max="13611" width="3.6640625" style="21" customWidth="1"/>
    <col min="13612" max="13612" width="8" style="21" customWidth="1"/>
    <col min="13613" max="13621" width="6.5546875" style="21" customWidth="1"/>
    <col min="13622" max="13622" width="7.21875" style="21" customWidth="1"/>
    <col min="13623" max="13627" width="6.5546875" style="21" customWidth="1"/>
    <col min="13628" max="13672" width="3.6640625" style="21" customWidth="1"/>
    <col min="13673" max="13824" width="8.77734375" style="21"/>
    <col min="13825" max="13867" width="3.6640625" style="21" customWidth="1"/>
    <col min="13868" max="13868" width="8" style="21" customWidth="1"/>
    <col min="13869" max="13877" width="6.5546875" style="21" customWidth="1"/>
    <col min="13878" max="13878" width="7.21875" style="21" customWidth="1"/>
    <col min="13879" max="13883" width="6.5546875" style="21" customWidth="1"/>
    <col min="13884" max="13928" width="3.6640625" style="21" customWidth="1"/>
    <col min="13929" max="14080" width="8.77734375" style="21"/>
    <col min="14081" max="14123" width="3.6640625" style="21" customWidth="1"/>
    <col min="14124" max="14124" width="8" style="21" customWidth="1"/>
    <col min="14125" max="14133" width="6.5546875" style="21" customWidth="1"/>
    <col min="14134" max="14134" width="7.21875" style="21" customWidth="1"/>
    <col min="14135" max="14139" width="6.5546875" style="21" customWidth="1"/>
    <col min="14140" max="14184" width="3.6640625" style="21" customWidth="1"/>
    <col min="14185" max="14336" width="8.77734375" style="21"/>
    <col min="14337" max="14379" width="3.6640625" style="21" customWidth="1"/>
    <col min="14380" max="14380" width="8" style="21" customWidth="1"/>
    <col min="14381" max="14389" width="6.5546875" style="21" customWidth="1"/>
    <col min="14390" max="14390" width="7.21875" style="21" customWidth="1"/>
    <col min="14391" max="14395" width="6.5546875" style="21" customWidth="1"/>
    <col min="14396" max="14440" width="3.6640625" style="21" customWidth="1"/>
    <col min="14441" max="14592" width="8.77734375" style="21"/>
    <col min="14593" max="14635" width="3.6640625" style="21" customWidth="1"/>
    <col min="14636" max="14636" width="8" style="21" customWidth="1"/>
    <col min="14637" max="14645" width="6.5546875" style="21" customWidth="1"/>
    <col min="14646" max="14646" width="7.21875" style="21" customWidth="1"/>
    <col min="14647" max="14651" width="6.5546875" style="21" customWidth="1"/>
    <col min="14652" max="14696" width="3.6640625" style="21" customWidth="1"/>
    <col min="14697" max="14848" width="8.77734375" style="21"/>
    <col min="14849" max="14891" width="3.6640625" style="21" customWidth="1"/>
    <col min="14892" max="14892" width="8" style="21" customWidth="1"/>
    <col min="14893" max="14901" width="6.5546875" style="21" customWidth="1"/>
    <col min="14902" max="14902" width="7.21875" style="21" customWidth="1"/>
    <col min="14903" max="14907" width="6.5546875" style="21" customWidth="1"/>
    <col min="14908" max="14952" width="3.6640625" style="21" customWidth="1"/>
    <col min="14953" max="15104" width="8.77734375" style="21"/>
    <col min="15105" max="15147" width="3.6640625" style="21" customWidth="1"/>
    <col min="15148" max="15148" width="8" style="21" customWidth="1"/>
    <col min="15149" max="15157" width="6.5546875" style="21" customWidth="1"/>
    <col min="15158" max="15158" width="7.21875" style="21" customWidth="1"/>
    <col min="15159" max="15163" width="6.5546875" style="21" customWidth="1"/>
    <col min="15164" max="15208" width="3.6640625" style="21" customWidth="1"/>
    <col min="15209" max="15360" width="8.77734375" style="21"/>
    <col min="15361" max="15403" width="3.6640625" style="21" customWidth="1"/>
    <col min="15404" max="15404" width="8" style="21" customWidth="1"/>
    <col min="15405" max="15413" width="6.5546875" style="21" customWidth="1"/>
    <col min="15414" max="15414" width="7.21875" style="21" customWidth="1"/>
    <col min="15415" max="15419" width="6.5546875" style="21" customWidth="1"/>
    <col min="15420" max="15464" width="3.6640625" style="21" customWidth="1"/>
    <col min="15465" max="15616" width="8.77734375" style="21"/>
    <col min="15617" max="15659" width="3.6640625" style="21" customWidth="1"/>
    <col min="15660" max="15660" width="8" style="21" customWidth="1"/>
    <col min="15661" max="15669" width="6.5546875" style="21" customWidth="1"/>
    <col min="15670" max="15670" width="7.21875" style="21" customWidth="1"/>
    <col min="15671" max="15675" width="6.5546875" style="21" customWidth="1"/>
    <col min="15676" max="15720" width="3.6640625" style="21" customWidth="1"/>
    <col min="15721" max="15872" width="8.77734375" style="21"/>
    <col min="15873" max="15915" width="3.6640625" style="21" customWidth="1"/>
    <col min="15916" max="15916" width="8" style="21" customWidth="1"/>
    <col min="15917" max="15925" width="6.5546875" style="21" customWidth="1"/>
    <col min="15926" max="15926" width="7.21875" style="21" customWidth="1"/>
    <col min="15927" max="15931" width="6.5546875" style="21" customWidth="1"/>
    <col min="15932" max="15976" width="3.6640625" style="21" customWidth="1"/>
    <col min="15977" max="16128" width="8.77734375" style="21"/>
    <col min="16129" max="16171" width="3.6640625" style="21" customWidth="1"/>
    <col min="16172" max="16172" width="8" style="21" customWidth="1"/>
    <col min="16173" max="16181" width="6.5546875" style="21" customWidth="1"/>
    <col min="16182" max="16182" width="7.21875" style="21" customWidth="1"/>
    <col min="16183" max="16187" width="6.5546875" style="21" customWidth="1"/>
    <col min="16188" max="16232" width="3.6640625" style="21" customWidth="1"/>
    <col min="16233" max="16384" width="8.77734375" style="21"/>
  </cols>
  <sheetData>
    <row r="1" spans="1:43" s="14" customFormat="1" ht="21.6" thickBot="1" x14ac:dyDescent="0.35">
      <c r="A1" s="283" t="s">
        <v>299</v>
      </c>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5"/>
    </row>
    <row r="2" spans="1:43" ht="24" customHeight="1" x14ac:dyDescent="0.3">
      <c r="A2" s="15" t="s">
        <v>328</v>
      </c>
      <c r="B2" s="16"/>
      <c r="C2" s="17"/>
      <c r="D2" s="18" t="s">
        <v>329</v>
      </c>
      <c r="E2" s="16"/>
      <c r="F2" s="17"/>
      <c r="G2" s="18"/>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20"/>
    </row>
    <row r="3" spans="1:43" ht="24" customHeight="1" x14ac:dyDescent="0.3">
      <c r="A3" s="22" t="s">
        <v>330</v>
      </c>
      <c r="B3" s="23"/>
      <c r="C3" s="23"/>
      <c r="D3" s="23" t="s">
        <v>297</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4"/>
    </row>
    <row r="4" spans="1:43" ht="24" customHeight="1" thickBot="1" x14ac:dyDescent="0.35">
      <c r="A4" s="25" t="s">
        <v>331</v>
      </c>
      <c r="B4" s="26"/>
      <c r="C4" s="26"/>
      <c r="D4" s="26"/>
      <c r="E4" s="26"/>
      <c r="F4" s="26"/>
      <c r="G4" s="26" t="s">
        <v>287</v>
      </c>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7"/>
    </row>
    <row r="5" spans="1:43" ht="16.95" customHeight="1" x14ac:dyDescent="0.3">
      <c r="A5" s="28"/>
    </row>
    <row r="6" spans="1:43" ht="16.95" customHeight="1" x14ac:dyDescent="0.3">
      <c r="A6" s="28"/>
      <c r="C6" s="286" t="s">
        <v>282</v>
      </c>
      <c r="D6" s="286"/>
      <c r="E6" s="286"/>
      <c r="F6" s="286"/>
      <c r="G6" s="286"/>
      <c r="H6" s="286"/>
      <c r="I6" s="286"/>
      <c r="J6" s="286"/>
      <c r="K6" s="286"/>
      <c r="L6" s="286"/>
      <c r="M6" s="286"/>
      <c r="N6" s="286"/>
      <c r="O6" s="286"/>
      <c r="P6" s="286"/>
      <c r="Q6" s="286"/>
      <c r="R6" s="286"/>
      <c r="S6" s="286"/>
      <c r="T6" s="286"/>
      <c r="U6" s="287" t="s">
        <v>281</v>
      </c>
      <c r="V6" s="288"/>
      <c r="W6" s="288"/>
      <c r="X6" s="288"/>
      <c r="Y6" s="288"/>
      <c r="Z6" s="288"/>
      <c r="AA6" s="288"/>
      <c r="AB6" s="288"/>
      <c r="AC6" s="288"/>
      <c r="AD6" s="288"/>
      <c r="AE6" s="289"/>
      <c r="AF6" s="290" t="s">
        <v>332</v>
      </c>
      <c r="AG6" s="291"/>
      <c r="AH6" s="291"/>
      <c r="AI6" s="291"/>
      <c r="AJ6" s="291"/>
      <c r="AK6" s="291"/>
      <c r="AL6" s="291"/>
      <c r="AM6" s="291"/>
      <c r="AN6" s="291"/>
      <c r="AO6" s="291"/>
      <c r="AP6" s="291"/>
      <c r="AQ6" s="292"/>
    </row>
    <row r="7" spans="1:43" ht="16.95" customHeight="1" x14ac:dyDescent="0.3">
      <c r="A7" s="28"/>
      <c r="C7" s="293" t="s">
        <v>276</v>
      </c>
      <c r="D7" s="294" t="s">
        <v>280</v>
      </c>
      <c r="E7" s="294"/>
      <c r="F7" s="294"/>
      <c r="G7" s="294"/>
      <c r="H7" s="294"/>
      <c r="I7" s="294"/>
      <c r="J7" s="293" t="s">
        <v>279</v>
      </c>
      <c r="K7" s="293"/>
      <c r="L7" s="295" t="s">
        <v>278</v>
      </c>
      <c r="M7" s="295"/>
      <c r="N7" s="295"/>
      <c r="O7" s="293" t="s">
        <v>277</v>
      </c>
      <c r="P7" s="293"/>
      <c r="Q7" s="293"/>
      <c r="R7" s="295" t="s">
        <v>274</v>
      </c>
      <c r="S7" s="295"/>
      <c r="T7" s="295"/>
      <c r="U7" s="296" t="s">
        <v>276</v>
      </c>
      <c r="V7" s="296"/>
      <c r="W7" s="297" t="s">
        <v>275</v>
      </c>
      <c r="X7" s="297"/>
      <c r="Y7" s="297"/>
      <c r="Z7" s="297" t="s">
        <v>333</v>
      </c>
      <c r="AA7" s="297"/>
      <c r="AB7" s="298" t="s">
        <v>334</v>
      </c>
      <c r="AC7" s="299"/>
      <c r="AD7" s="302" t="s">
        <v>274</v>
      </c>
      <c r="AE7" s="303"/>
      <c r="AF7" s="29"/>
      <c r="AG7" s="30"/>
      <c r="AH7" s="30"/>
      <c r="AI7" s="30"/>
      <c r="AJ7" s="30"/>
      <c r="AK7" s="30"/>
      <c r="AL7" s="30"/>
      <c r="AM7" s="30"/>
      <c r="AN7" s="30"/>
      <c r="AO7" s="30"/>
      <c r="AP7" s="30"/>
      <c r="AQ7" s="31"/>
    </row>
    <row r="8" spans="1:43" ht="13.8" thickBot="1" x14ac:dyDescent="0.35">
      <c r="C8" s="293"/>
      <c r="D8" s="294"/>
      <c r="E8" s="294"/>
      <c r="F8" s="294"/>
      <c r="G8" s="294"/>
      <c r="H8" s="294"/>
      <c r="I8" s="294"/>
      <c r="J8" s="293"/>
      <c r="K8" s="293"/>
      <c r="L8" s="295"/>
      <c r="M8" s="295"/>
      <c r="N8" s="295"/>
      <c r="O8" s="293"/>
      <c r="P8" s="293"/>
      <c r="Q8" s="293"/>
      <c r="R8" s="295"/>
      <c r="S8" s="295"/>
      <c r="T8" s="295"/>
      <c r="U8" s="296"/>
      <c r="V8" s="296"/>
      <c r="W8" s="297"/>
      <c r="X8" s="297"/>
      <c r="Y8" s="297"/>
      <c r="Z8" s="297"/>
      <c r="AA8" s="297"/>
      <c r="AB8" s="300"/>
      <c r="AC8" s="301"/>
      <c r="AD8" s="304"/>
      <c r="AE8" s="305"/>
      <c r="AF8" s="32"/>
      <c r="AQ8" s="33"/>
    </row>
    <row r="9" spans="1:43" ht="17.399999999999999" x14ac:dyDescent="0.3">
      <c r="C9" s="34">
        <v>1</v>
      </c>
      <c r="D9" s="35" t="s">
        <v>7</v>
      </c>
      <c r="E9" s="36"/>
      <c r="F9" s="36"/>
      <c r="G9" s="37"/>
      <c r="H9" s="37"/>
      <c r="I9" s="38"/>
      <c r="J9" s="265" t="s">
        <v>262</v>
      </c>
      <c r="K9" s="265"/>
      <c r="L9" s="266">
        <f>AR199</f>
        <v>83.330939999999998</v>
      </c>
      <c r="M9" s="266"/>
      <c r="N9" s="266"/>
      <c r="O9" s="266">
        <f>AR199</f>
        <v>83.330939999999998</v>
      </c>
      <c r="P9" s="266"/>
      <c r="Q9" s="266"/>
      <c r="R9" s="267">
        <v>0</v>
      </c>
      <c r="S9" s="267"/>
      <c r="T9" s="267"/>
      <c r="U9" s="269">
        <v>1</v>
      </c>
      <c r="V9" s="269"/>
      <c r="W9" s="270" t="s">
        <v>335</v>
      </c>
      <c r="X9" s="270"/>
      <c r="Y9" s="270"/>
      <c r="Z9" s="282">
        <v>17</v>
      </c>
      <c r="AA9" s="282"/>
      <c r="AB9" s="269">
        <v>13</v>
      </c>
      <c r="AC9" s="269"/>
      <c r="AD9" s="259">
        <f>Z9-AB9</f>
        <v>4</v>
      </c>
      <c r="AE9" s="259"/>
      <c r="AF9" s="39"/>
      <c r="AK9" s="28"/>
      <c r="AQ9" s="33"/>
    </row>
    <row r="10" spans="1:43" ht="17.399999999999999" x14ac:dyDescent="0.3">
      <c r="C10" s="34">
        <v>2</v>
      </c>
      <c r="D10" s="35" t="s">
        <v>8</v>
      </c>
      <c r="E10" s="36"/>
      <c r="F10" s="36"/>
      <c r="G10" s="37"/>
      <c r="H10" s="37"/>
      <c r="I10" s="38"/>
      <c r="J10" s="265" t="s">
        <v>262</v>
      </c>
      <c r="K10" s="265"/>
      <c r="L10" s="266">
        <f>L9</f>
        <v>83.330939999999998</v>
      </c>
      <c r="M10" s="266"/>
      <c r="N10" s="266"/>
      <c r="O10" s="266">
        <f>AS199</f>
        <v>83.330939999999998</v>
      </c>
      <c r="P10" s="266"/>
      <c r="Q10" s="266"/>
      <c r="R10" s="267">
        <v>0</v>
      </c>
      <c r="S10" s="267"/>
      <c r="T10" s="267"/>
      <c r="U10" s="269" t="s">
        <v>336</v>
      </c>
      <c r="V10" s="269"/>
      <c r="W10" s="270" t="s">
        <v>273</v>
      </c>
      <c r="X10" s="270"/>
      <c r="Y10" s="270"/>
      <c r="Z10" s="272">
        <v>9</v>
      </c>
      <c r="AA10" s="272"/>
      <c r="AB10" s="269">
        <v>8</v>
      </c>
      <c r="AC10" s="269"/>
      <c r="AD10" s="259">
        <f t="shared" ref="AD10:AD18" si="0">Z10-AB10</f>
        <v>1</v>
      </c>
      <c r="AE10" s="259"/>
      <c r="AF10" s="39"/>
      <c r="AQ10" s="33"/>
    </row>
    <row r="11" spans="1:43" ht="16.95" customHeight="1" thickBot="1" x14ac:dyDescent="0.35">
      <c r="C11" s="34">
        <v>3</v>
      </c>
      <c r="D11" s="35" t="s">
        <v>9</v>
      </c>
      <c r="E11" s="36"/>
      <c r="F11" s="36"/>
      <c r="G11" s="37"/>
      <c r="H11" s="37"/>
      <c r="I11" s="38"/>
      <c r="J11" s="265" t="s">
        <v>266</v>
      </c>
      <c r="K11" s="265"/>
      <c r="L11" s="276">
        <v>12</v>
      </c>
      <c r="M11" s="276"/>
      <c r="N11" s="276"/>
      <c r="O11" s="276">
        <v>12</v>
      </c>
      <c r="P11" s="276"/>
      <c r="Q11" s="276"/>
      <c r="R11" s="277">
        <f>L11-O11</f>
        <v>0</v>
      </c>
      <c r="S11" s="277"/>
      <c r="T11" s="277"/>
      <c r="U11" s="269" t="s">
        <v>337</v>
      </c>
      <c r="V11" s="269"/>
      <c r="W11" s="270" t="s">
        <v>272</v>
      </c>
      <c r="X11" s="270"/>
      <c r="Y11" s="270"/>
      <c r="Z11" s="281" t="s">
        <v>6</v>
      </c>
      <c r="AA11" s="272"/>
      <c r="AB11" s="269"/>
      <c r="AC11" s="269"/>
      <c r="AD11" s="259">
        <v>0</v>
      </c>
      <c r="AE11" s="259"/>
      <c r="AF11" s="39"/>
      <c r="AQ11" s="33"/>
    </row>
    <row r="12" spans="1:43" ht="16.95" customHeight="1" thickBot="1" x14ac:dyDescent="0.35">
      <c r="C12" s="34">
        <v>4</v>
      </c>
      <c r="D12" s="35" t="s">
        <v>271</v>
      </c>
      <c r="E12" s="36"/>
      <c r="F12" s="36"/>
      <c r="G12" s="37"/>
      <c r="H12" s="37"/>
      <c r="I12" s="38"/>
      <c r="J12" s="265" t="s">
        <v>266</v>
      </c>
      <c r="K12" s="265"/>
      <c r="L12" s="276">
        <f>AU199</f>
        <v>217</v>
      </c>
      <c r="M12" s="276"/>
      <c r="N12" s="276"/>
      <c r="O12" s="276">
        <v>18</v>
      </c>
      <c r="P12" s="276"/>
      <c r="Q12" s="276"/>
      <c r="R12" s="277">
        <f t="shared" ref="R12:R17" si="1">L12-O12</f>
        <v>199</v>
      </c>
      <c r="S12" s="277"/>
      <c r="T12" s="277"/>
      <c r="U12" s="269" t="s">
        <v>338</v>
      </c>
      <c r="V12" s="269"/>
      <c r="W12" s="270" t="s">
        <v>270</v>
      </c>
      <c r="X12" s="270"/>
      <c r="Y12" s="270"/>
      <c r="Z12" s="272">
        <v>5</v>
      </c>
      <c r="AA12" s="272"/>
      <c r="AB12" s="269">
        <v>3</v>
      </c>
      <c r="AC12" s="269"/>
      <c r="AD12" s="259">
        <f t="shared" si="0"/>
        <v>2</v>
      </c>
      <c r="AE12" s="259"/>
      <c r="AF12" s="39"/>
      <c r="AI12" s="40" t="s">
        <v>339</v>
      </c>
      <c r="AJ12" s="40" t="s">
        <v>340</v>
      </c>
      <c r="AK12" s="41" t="s">
        <v>341</v>
      </c>
      <c r="AL12" s="42"/>
      <c r="AM12" s="43" t="s">
        <v>339</v>
      </c>
      <c r="AN12" s="43" t="s">
        <v>340</v>
      </c>
      <c r="AQ12" s="33"/>
    </row>
    <row r="13" spans="1:43" ht="16.95" customHeight="1" thickBot="1" x14ac:dyDescent="0.35">
      <c r="C13" s="34">
        <v>5</v>
      </c>
      <c r="D13" s="35" t="s">
        <v>269</v>
      </c>
      <c r="E13" s="36"/>
      <c r="F13" s="36"/>
      <c r="G13" s="37"/>
      <c r="H13" s="37"/>
      <c r="I13" s="38"/>
      <c r="J13" s="265" t="s">
        <v>266</v>
      </c>
      <c r="K13" s="265"/>
      <c r="L13" s="276">
        <f>L12</f>
        <v>217</v>
      </c>
      <c r="M13" s="276"/>
      <c r="N13" s="276"/>
      <c r="O13" s="276">
        <v>18</v>
      </c>
      <c r="P13" s="276"/>
      <c r="Q13" s="276"/>
      <c r="R13" s="277">
        <f t="shared" si="1"/>
        <v>199</v>
      </c>
      <c r="S13" s="277"/>
      <c r="T13" s="277"/>
      <c r="U13" s="269" t="s">
        <v>342</v>
      </c>
      <c r="V13" s="269"/>
      <c r="W13" s="270" t="s">
        <v>268</v>
      </c>
      <c r="X13" s="270"/>
      <c r="Y13" s="270"/>
      <c r="Z13" s="272">
        <v>3</v>
      </c>
      <c r="AA13" s="272"/>
      <c r="AB13" s="269">
        <v>2</v>
      </c>
      <c r="AC13" s="269"/>
      <c r="AD13" s="259">
        <f t="shared" si="0"/>
        <v>1</v>
      </c>
      <c r="AE13" s="259"/>
      <c r="AF13" s="278" t="s">
        <v>343</v>
      </c>
      <c r="AG13" s="279"/>
      <c r="AH13" s="280"/>
      <c r="AI13" s="40" t="s">
        <v>344</v>
      </c>
      <c r="AJ13" s="40" t="s">
        <v>345</v>
      </c>
      <c r="AK13" s="44"/>
      <c r="AL13" s="45"/>
      <c r="AM13" s="43" t="s">
        <v>344</v>
      </c>
      <c r="AN13" s="43" t="s">
        <v>345</v>
      </c>
      <c r="AO13" s="279" t="s">
        <v>346</v>
      </c>
      <c r="AP13" s="279"/>
      <c r="AQ13" s="280"/>
    </row>
    <row r="14" spans="1:43" ht="16.95" customHeight="1" x14ac:dyDescent="0.3">
      <c r="C14" s="34">
        <v>6</v>
      </c>
      <c r="D14" s="35" t="s">
        <v>12</v>
      </c>
      <c r="E14" s="36"/>
      <c r="F14" s="36"/>
      <c r="G14" s="37"/>
      <c r="H14" s="37"/>
      <c r="I14" s="38"/>
      <c r="J14" s="265" t="s">
        <v>266</v>
      </c>
      <c r="K14" s="265"/>
      <c r="L14" s="276">
        <f>L13</f>
        <v>217</v>
      </c>
      <c r="M14" s="276"/>
      <c r="N14" s="276"/>
      <c r="O14" s="276">
        <v>2</v>
      </c>
      <c r="P14" s="276"/>
      <c r="Q14" s="276"/>
      <c r="R14" s="277">
        <f t="shared" si="1"/>
        <v>215</v>
      </c>
      <c r="S14" s="277"/>
      <c r="T14" s="277"/>
      <c r="U14" s="269" t="s">
        <v>347</v>
      </c>
      <c r="V14" s="269"/>
      <c r="W14" s="270" t="s">
        <v>348</v>
      </c>
      <c r="X14" s="270"/>
      <c r="Y14" s="270"/>
      <c r="Z14" s="281" t="s">
        <v>6</v>
      </c>
      <c r="AA14" s="272"/>
      <c r="AB14" s="269"/>
      <c r="AC14" s="269"/>
      <c r="AD14" s="259">
        <v>0</v>
      </c>
      <c r="AE14" s="259"/>
      <c r="AF14" s="278"/>
      <c r="AG14" s="279"/>
      <c r="AH14" s="279"/>
      <c r="AI14" s="46"/>
      <c r="AO14" s="279"/>
      <c r="AP14" s="279"/>
      <c r="AQ14" s="280"/>
    </row>
    <row r="15" spans="1:43" ht="16.95" customHeight="1" x14ac:dyDescent="0.3">
      <c r="C15" s="34">
        <v>7</v>
      </c>
      <c r="D15" s="35" t="s">
        <v>267</v>
      </c>
      <c r="E15" s="36"/>
      <c r="F15" s="36"/>
      <c r="G15" s="37"/>
      <c r="H15" s="37"/>
      <c r="I15" s="38"/>
      <c r="J15" s="265" t="s">
        <v>266</v>
      </c>
      <c r="K15" s="265"/>
      <c r="L15" s="276">
        <f>L14</f>
        <v>217</v>
      </c>
      <c r="M15" s="276"/>
      <c r="N15" s="276"/>
      <c r="O15" s="276">
        <f>BC199</f>
        <v>0</v>
      </c>
      <c r="P15" s="276"/>
      <c r="Q15" s="276"/>
      <c r="R15" s="277">
        <f t="shared" si="1"/>
        <v>217</v>
      </c>
      <c r="S15" s="277"/>
      <c r="T15" s="277"/>
      <c r="U15" s="268">
        <v>2</v>
      </c>
      <c r="V15" s="269"/>
      <c r="W15" s="270" t="s">
        <v>349</v>
      </c>
      <c r="X15" s="270"/>
      <c r="Y15" s="270"/>
      <c r="Z15" s="272">
        <v>3</v>
      </c>
      <c r="AA15" s="272"/>
      <c r="AB15" s="269"/>
      <c r="AC15" s="269"/>
      <c r="AD15" s="259">
        <f t="shared" si="0"/>
        <v>3</v>
      </c>
      <c r="AE15" s="259"/>
      <c r="AF15" s="39"/>
      <c r="AQ15" s="33"/>
    </row>
    <row r="16" spans="1:43" ht="16.95" customHeight="1" x14ac:dyDescent="0.3">
      <c r="C16" s="34">
        <v>8</v>
      </c>
      <c r="D16" s="35" t="s">
        <v>265</v>
      </c>
      <c r="E16" s="36"/>
      <c r="F16" s="36"/>
      <c r="G16" s="37"/>
      <c r="H16" s="37"/>
      <c r="I16" s="38"/>
      <c r="J16" s="265" t="s">
        <v>262</v>
      </c>
      <c r="K16" s="265"/>
      <c r="L16" s="273">
        <v>83.331000000000003</v>
      </c>
      <c r="M16" s="274"/>
      <c r="N16" s="275"/>
      <c r="O16" s="266">
        <f>BE199</f>
        <v>0</v>
      </c>
      <c r="P16" s="266"/>
      <c r="Q16" s="266"/>
      <c r="R16" s="267">
        <f t="shared" si="1"/>
        <v>83.331000000000003</v>
      </c>
      <c r="S16" s="267"/>
      <c r="T16" s="267"/>
      <c r="U16" s="268">
        <v>3</v>
      </c>
      <c r="V16" s="269"/>
      <c r="W16" s="270" t="s">
        <v>350</v>
      </c>
      <c r="X16" s="270"/>
      <c r="Y16" s="270"/>
      <c r="Z16" s="272">
        <v>1</v>
      </c>
      <c r="AA16" s="272"/>
      <c r="AB16" s="269"/>
      <c r="AC16" s="269"/>
      <c r="AD16" s="259">
        <f t="shared" si="0"/>
        <v>1</v>
      </c>
      <c r="AE16" s="259"/>
      <c r="AF16" s="39"/>
      <c r="AQ16" s="33"/>
    </row>
    <row r="17" spans="3:59" ht="16.95" customHeight="1" x14ac:dyDescent="0.3">
      <c r="C17" s="34">
        <v>9</v>
      </c>
      <c r="D17" s="35" t="s">
        <v>264</v>
      </c>
      <c r="E17" s="36"/>
      <c r="F17" s="36"/>
      <c r="G17" s="37"/>
      <c r="H17" s="37"/>
      <c r="I17" s="38"/>
      <c r="J17" s="265" t="s">
        <v>262</v>
      </c>
      <c r="K17" s="265"/>
      <c r="L17" s="266">
        <v>83.331000000000003</v>
      </c>
      <c r="M17" s="266"/>
      <c r="N17" s="266"/>
      <c r="O17" s="266">
        <f>BF199</f>
        <v>0</v>
      </c>
      <c r="P17" s="266"/>
      <c r="Q17" s="266"/>
      <c r="R17" s="267">
        <f t="shared" si="1"/>
        <v>83.331000000000003</v>
      </c>
      <c r="S17" s="267"/>
      <c r="T17" s="267"/>
      <c r="U17" s="268">
        <v>4</v>
      </c>
      <c r="V17" s="269"/>
      <c r="W17" s="270" t="s">
        <v>351</v>
      </c>
      <c r="X17" s="270"/>
      <c r="Y17" s="270"/>
      <c r="Z17" s="272">
        <v>2</v>
      </c>
      <c r="AA17" s="272"/>
      <c r="AB17" s="269"/>
      <c r="AC17" s="269"/>
      <c r="AD17" s="259">
        <f t="shared" si="0"/>
        <v>2</v>
      </c>
      <c r="AE17" s="259"/>
      <c r="AF17" s="47"/>
      <c r="AQ17" s="33"/>
    </row>
    <row r="18" spans="3:59" ht="16.95" customHeight="1" thickBot="1" x14ac:dyDescent="0.35">
      <c r="C18" s="34">
        <v>10</v>
      </c>
      <c r="D18" s="35" t="s">
        <v>263</v>
      </c>
      <c r="E18" s="36"/>
      <c r="F18" s="36"/>
      <c r="G18" s="37"/>
      <c r="H18" s="37"/>
      <c r="I18" s="38"/>
      <c r="J18" s="265" t="s">
        <v>262</v>
      </c>
      <c r="K18" s="265"/>
      <c r="L18" s="266">
        <v>83.331000000000003</v>
      </c>
      <c r="M18" s="266"/>
      <c r="N18" s="266"/>
      <c r="O18" s="266">
        <f>BG199</f>
        <v>0</v>
      </c>
      <c r="P18" s="266"/>
      <c r="Q18" s="266"/>
      <c r="R18" s="267">
        <f>L18-O18</f>
        <v>83.331000000000003</v>
      </c>
      <c r="S18" s="267"/>
      <c r="T18" s="267"/>
      <c r="U18" s="268">
        <v>5</v>
      </c>
      <c r="V18" s="269"/>
      <c r="W18" s="270" t="s">
        <v>352</v>
      </c>
      <c r="X18" s="270"/>
      <c r="Y18" s="270"/>
      <c r="Z18" s="271">
        <v>2</v>
      </c>
      <c r="AA18" s="271"/>
      <c r="AB18" s="269"/>
      <c r="AC18" s="269"/>
      <c r="AD18" s="259">
        <f t="shared" si="0"/>
        <v>2</v>
      </c>
      <c r="AE18" s="259"/>
      <c r="AF18" s="260" t="s">
        <v>353</v>
      </c>
      <c r="AG18" s="261"/>
      <c r="AH18" s="261" t="s">
        <v>354</v>
      </c>
      <c r="AI18" s="261"/>
      <c r="AJ18" s="261" t="s">
        <v>355</v>
      </c>
      <c r="AK18" s="261"/>
      <c r="AL18" s="261" t="s">
        <v>356</v>
      </c>
      <c r="AM18" s="261"/>
      <c r="AN18" s="261"/>
      <c r="AO18" s="261" t="s">
        <v>357</v>
      </c>
      <c r="AP18" s="261"/>
      <c r="AQ18" s="262"/>
    </row>
    <row r="19" spans="3:59" x14ac:dyDescent="0.3">
      <c r="AR19" s="263" t="s">
        <v>298</v>
      </c>
      <c r="AS19" s="263"/>
      <c r="AT19" s="263"/>
      <c r="AU19" s="263"/>
      <c r="AV19" s="263"/>
      <c r="AW19" s="263"/>
      <c r="AX19" s="263"/>
      <c r="AY19" s="263"/>
      <c r="AZ19" s="263"/>
      <c r="BA19" s="263"/>
      <c r="BB19" s="263"/>
      <c r="BC19" s="263"/>
      <c r="BD19" s="263"/>
      <c r="BE19" s="263"/>
      <c r="BF19" s="263"/>
      <c r="BG19" s="263"/>
    </row>
    <row r="20" spans="3:59" x14ac:dyDescent="0.3">
      <c r="AR20" s="264" t="s">
        <v>296</v>
      </c>
      <c r="AS20" s="264" t="s">
        <v>295</v>
      </c>
      <c r="AT20" s="264" t="s">
        <v>358</v>
      </c>
      <c r="AU20" s="263" t="s">
        <v>294</v>
      </c>
      <c r="AV20" s="263"/>
      <c r="AW20" s="263"/>
      <c r="AX20" s="263" t="s">
        <v>293</v>
      </c>
      <c r="AY20" s="263"/>
      <c r="AZ20" s="263"/>
      <c r="BA20" s="263"/>
      <c r="BB20" s="264" t="s">
        <v>359</v>
      </c>
      <c r="BC20" s="263" t="s">
        <v>292</v>
      </c>
      <c r="BD20" s="264" t="s">
        <v>291</v>
      </c>
      <c r="BE20" s="264" t="s">
        <v>290</v>
      </c>
      <c r="BF20" s="264" t="s">
        <v>289</v>
      </c>
      <c r="BG20" s="264" t="s">
        <v>288</v>
      </c>
    </row>
    <row r="21" spans="3:59" x14ac:dyDescent="0.3">
      <c r="AR21" s="264"/>
      <c r="AS21" s="264"/>
      <c r="AT21" s="264"/>
      <c r="AU21" s="263"/>
      <c r="AV21" s="263"/>
      <c r="AW21" s="263"/>
      <c r="AX21" s="263"/>
      <c r="AY21" s="263"/>
      <c r="AZ21" s="263"/>
      <c r="BA21" s="263"/>
      <c r="BB21" s="264"/>
      <c r="BC21" s="263"/>
      <c r="BD21" s="264"/>
      <c r="BE21" s="264"/>
      <c r="BF21" s="264"/>
      <c r="BG21" s="264"/>
    </row>
    <row r="22" spans="3:59" x14ac:dyDescent="0.3">
      <c r="AR22" s="264"/>
      <c r="AS22" s="264"/>
      <c r="AT22" s="264"/>
      <c r="AU22" s="48" t="s">
        <v>285</v>
      </c>
      <c r="AV22" s="48" t="s">
        <v>284</v>
      </c>
      <c r="AW22" s="48" t="s">
        <v>283</v>
      </c>
      <c r="AX22" s="48" t="s">
        <v>286</v>
      </c>
      <c r="AY22" s="48" t="s">
        <v>285</v>
      </c>
      <c r="AZ22" s="48" t="s">
        <v>284</v>
      </c>
      <c r="BA22" s="48" t="s">
        <v>283</v>
      </c>
      <c r="BB22" s="264"/>
      <c r="BC22" s="263"/>
      <c r="BD22" s="264"/>
      <c r="BE22" s="264"/>
      <c r="BF22" s="264"/>
      <c r="BG22" s="264"/>
    </row>
    <row r="23" spans="3:59" ht="16.95" customHeight="1" x14ac:dyDescent="0.3">
      <c r="C23" s="49" t="s">
        <v>261</v>
      </c>
      <c r="D23" s="49"/>
      <c r="G23" s="49" t="s">
        <v>260</v>
      </c>
      <c r="H23" s="49"/>
      <c r="K23" s="49" t="s">
        <v>259</v>
      </c>
      <c r="L23" s="49"/>
      <c r="O23" s="49" t="s">
        <v>258</v>
      </c>
      <c r="P23" s="49"/>
      <c r="S23" s="49" t="s">
        <v>257</v>
      </c>
      <c r="T23" s="49"/>
      <c r="W23" s="49" t="s">
        <v>256</v>
      </c>
      <c r="X23" s="49"/>
      <c r="AA23" s="49" t="s">
        <v>255</v>
      </c>
      <c r="AB23" s="49"/>
      <c r="AE23" s="49" t="s">
        <v>254</v>
      </c>
      <c r="AF23" s="49"/>
      <c r="AI23" s="49" t="s">
        <v>253</v>
      </c>
      <c r="AJ23" s="49"/>
      <c r="AM23" s="49" t="s">
        <v>252</v>
      </c>
      <c r="AN23" s="49"/>
      <c r="AR23" s="255">
        <f>E26+I26+M26+Q26+U26+Y26+AC26+AG26+AK26+AO26</f>
        <v>4216.6239999999998</v>
      </c>
      <c r="AS23" s="255">
        <f>AR23</f>
        <v>4216.6239999999998</v>
      </c>
      <c r="AT23" s="252"/>
      <c r="AU23" s="252">
        <f>COUNTA(C23:AN23)</f>
        <v>10</v>
      </c>
      <c r="AV23" s="252">
        <v>1</v>
      </c>
      <c r="AW23" s="252">
        <f>AU23-AV23</f>
        <v>9</v>
      </c>
      <c r="AX23" s="252">
        <f>AV23</f>
        <v>1</v>
      </c>
      <c r="AY23" s="252">
        <f>AU23</f>
        <v>10</v>
      </c>
      <c r="AZ23" s="252"/>
      <c r="BA23" s="252">
        <f>AY23-AZ23</f>
        <v>10</v>
      </c>
      <c r="BB23" s="252"/>
      <c r="BC23" s="252"/>
      <c r="BD23" s="252"/>
      <c r="BE23" s="252"/>
      <c r="BF23" s="252"/>
      <c r="BG23" s="252"/>
    </row>
    <row r="24" spans="3:59" ht="16.95" customHeight="1" x14ac:dyDescent="0.3">
      <c r="AR24" s="253"/>
      <c r="AS24" s="253"/>
      <c r="AT24" s="253"/>
      <c r="AU24" s="253"/>
      <c r="AV24" s="253"/>
      <c r="AW24" s="253"/>
      <c r="AX24" s="253"/>
      <c r="AY24" s="253"/>
      <c r="AZ24" s="253"/>
      <c r="BA24" s="253"/>
      <c r="BB24" s="253"/>
      <c r="BC24" s="253"/>
      <c r="BD24" s="253"/>
      <c r="BE24" s="253"/>
      <c r="BF24" s="253"/>
      <c r="BG24" s="253"/>
    </row>
    <row r="25" spans="3:59" ht="16.95" customHeight="1" thickBot="1" x14ac:dyDescent="0.35">
      <c r="AR25" s="253"/>
      <c r="AS25" s="253"/>
      <c r="AT25" s="253"/>
      <c r="AU25" s="253"/>
      <c r="AV25" s="253"/>
      <c r="AW25" s="253"/>
      <c r="AX25" s="253"/>
      <c r="AY25" s="253"/>
      <c r="AZ25" s="253"/>
      <c r="BA25" s="253"/>
      <c r="BB25" s="253"/>
      <c r="BC25" s="253"/>
      <c r="BD25" s="253"/>
      <c r="BE25" s="253"/>
      <c r="BF25" s="253"/>
      <c r="BG25" s="253"/>
    </row>
    <row r="26" spans="3:59" ht="16.95" customHeight="1" thickBot="1" x14ac:dyDescent="0.35">
      <c r="C26" s="50" t="s">
        <v>339</v>
      </c>
      <c r="D26" s="50" t="s">
        <v>340</v>
      </c>
      <c r="E26" s="257">
        <v>528</v>
      </c>
      <c r="F26" s="258"/>
      <c r="G26" s="50" t="s">
        <v>339</v>
      </c>
      <c r="H26" s="51" t="s">
        <v>340</v>
      </c>
      <c r="I26" s="257">
        <v>515.35299999999995</v>
      </c>
      <c r="J26" s="258"/>
      <c r="K26" s="50" t="s">
        <v>339</v>
      </c>
      <c r="L26" s="50" t="s">
        <v>340</v>
      </c>
      <c r="M26" s="250">
        <v>388</v>
      </c>
      <c r="N26" s="251"/>
      <c r="O26" s="50" t="s">
        <v>339</v>
      </c>
      <c r="P26" s="50" t="s">
        <v>340</v>
      </c>
      <c r="Q26" s="250">
        <v>386.21100000000001</v>
      </c>
      <c r="R26" s="251"/>
      <c r="S26" s="50" t="s">
        <v>339</v>
      </c>
      <c r="T26" s="50" t="s">
        <v>340</v>
      </c>
      <c r="U26" s="250">
        <v>381.06</v>
      </c>
      <c r="V26" s="251"/>
      <c r="W26" s="50" t="s">
        <v>339</v>
      </c>
      <c r="X26" s="50" t="s">
        <v>340</v>
      </c>
      <c r="Y26" s="250">
        <v>390</v>
      </c>
      <c r="Z26" s="251"/>
      <c r="AA26" s="40" t="s">
        <v>339</v>
      </c>
      <c r="AB26" s="40" t="s">
        <v>340</v>
      </c>
      <c r="AC26" s="250">
        <v>393</v>
      </c>
      <c r="AD26" s="251"/>
      <c r="AE26" s="50" t="s">
        <v>339</v>
      </c>
      <c r="AF26" s="50" t="s">
        <v>340</v>
      </c>
      <c r="AG26" s="250">
        <v>395</v>
      </c>
      <c r="AH26" s="251"/>
      <c r="AI26" s="50" t="s">
        <v>339</v>
      </c>
      <c r="AJ26" s="50" t="s">
        <v>340</v>
      </c>
      <c r="AK26" s="250">
        <v>431</v>
      </c>
      <c r="AL26" s="251"/>
      <c r="AM26" s="50" t="s">
        <v>339</v>
      </c>
      <c r="AN26" s="50" t="s">
        <v>340</v>
      </c>
      <c r="AO26" s="250">
        <v>409</v>
      </c>
      <c r="AP26" s="256"/>
      <c r="AR26" s="253"/>
      <c r="AS26" s="253"/>
      <c r="AT26" s="253"/>
      <c r="AU26" s="253"/>
      <c r="AV26" s="253"/>
      <c r="AW26" s="253"/>
      <c r="AX26" s="253"/>
      <c r="AY26" s="253"/>
      <c r="AZ26" s="253"/>
      <c r="BA26" s="253"/>
      <c r="BB26" s="253"/>
      <c r="BC26" s="253"/>
      <c r="BD26" s="253"/>
      <c r="BE26" s="253"/>
      <c r="BF26" s="253"/>
      <c r="BG26" s="253"/>
    </row>
    <row r="27" spans="3:59" ht="16.95" customHeight="1" thickBot="1" x14ac:dyDescent="0.35">
      <c r="C27" s="50" t="s">
        <v>344</v>
      </c>
      <c r="D27" s="50" t="s">
        <v>345</v>
      </c>
      <c r="G27" s="52" t="s">
        <v>344</v>
      </c>
      <c r="H27" s="42" t="s">
        <v>345</v>
      </c>
      <c r="K27" s="50" t="s">
        <v>344</v>
      </c>
      <c r="L27" s="50" t="s">
        <v>345</v>
      </c>
      <c r="O27" s="50" t="s">
        <v>344</v>
      </c>
      <c r="P27" s="50" t="s">
        <v>345</v>
      </c>
      <c r="S27" s="50" t="s">
        <v>344</v>
      </c>
      <c r="T27" s="50" t="s">
        <v>345</v>
      </c>
      <c r="W27" s="50" t="s">
        <v>344</v>
      </c>
      <c r="X27" s="50" t="s">
        <v>345</v>
      </c>
      <c r="AA27" s="40" t="s">
        <v>344</v>
      </c>
      <c r="AB27" s="40" t="s">
        <v>345</v>
      </c>
      <c r="AE27" s="50" t="s">
        <v>344</v>
      </c>
      <c r="AF27" s="50" t="s">
        <v>345</v>
      </c>
      <c r="AI27" s="50" t="s">
        <v>344</v>
      </c>
      <c r="AJ27" s="50" t="s">
        <v>345</v>
      </c>
      <c r="AM27" s="50" t="s">
        <v>344</v>
      </c>
      <c r="AN27" s="50" t="s">
        <v>345</v>
      </c>
      <c r="AR27" s="253"/>
      <c r="AS27" s="253"/>
      <c r="AT27" s="253"/>
      <c r="AU27" s="253"/>
      <c r="AV27" s="253"/>
      <c r="AW27" s="253"/>
      <c r="AX27" s="253"/>
      <c r="AY27" s="253"/>
      <c r="AZ27" s="253"/>
      <c r="BA27" s="253"/>
      <c r="BB27" s="253"/>
      <c r="BC27" s="253"/>
      <c r="BD27" s="253"/>
      <c r="BE27" s="253"/>
      <c r="BF27" s="253"/>
      <c r="BG27" s="253"/>
    </row>
    <row r="28" spans="3:59" ht="16.95" customHeight="1" x14ac:dyDescent="0.3">
      <c r="C28" s="248" t="s">
        <v>73</v>
      </c>
      <c r="D28" s="248"/>
      <c r="G28" s="248" t="s">
        <v>117</v>
      </c>
      <c r="H28" s="248"/>
      <c r="K28" s="248" t="s">
        <v>360</v>
      </c>
      <c r="L28" s="248"/>
      <c r="O28" s="248" t="s">
        <v>26</v>
      </c>
      <c r="P28" s="248"/>
      <c r="S28" s="248" t="s">
        <v>106</v>
      </c>
      <c r="T28" s="248"/>
      <c r="W28" s="248" t="s">
        <v>106</v>
      </c>
      <c r="X28" s="248"/>
      <c r="AA28" s="248" t="s">
        <v>26</v>
      </c>
      <c r="AB28" s="248"/>
      <c r="AE28" s="248" t="s">
        <v>26</v>
      </c>
      <c r="AF28" s="248"/>
      <c r="AI28" s="248" t="s">
        <v>26</v>
      </c>
      <c r="AJ28" s="248"/>
      <c r="AM28" s="248" t="s">
        <v>26</v>
      </c>
      <c r="AN28" s="248"/>
      <c r="AR28" s="253"/>
      <c r="AS28" s="253"/>
      <c r="AT28" s="253"/>
      <c r="AU28" s="253"/>
      <c r="AV28" s="253"/>
      <c r="AW28" s="253"/>
      <c r="AX28" s="253"/>
      <c r="AY28" s="253"/>
      <c r="AZ28" s="253"/>
      <c r="BA28" s="253"/>
      <c r="BB28" s="253"/>
      <c r="BC28" s="253"/>
      <c r="BD28" s="253"/>
      <c r="BE28" s="253"/>
      <c r="BF28" s="253"/>
      <c r="BG28" s="253"/>
    </row>
    <row r="29" spans="3:59" ht="16.95" customHeight="1" x14ac:dyDescent="0.3">
      <c r="C29" s="49"/>
      <c r="D29" s="49"/>
      <c r="G29" s="49"/>
      <c r="H29" s="49"/>
      <c r="K29" s="49"/>
      <c r="L29" s="49"/>
      <c r="O29" s="49"/>
      <c r="P29" s="49"/>
      <c r="S29" s="49"/>
      <c r="T29" s="49"/>
      <c r="W29" s="49"/>
      <c r="X29" s="49"/>
      <c r="AA29" s="49"/>
      <c r="AB29" s="49"/>
      <c r="AE29" s="49"/>
      <c r="AF29" s="49"/>
      <c r="AI29" s="49"/>
      <c r="AJ29" s="49"/>
      <c r="AL29" s="53"/>
      <c r="AM29" s="54"/>
      <c r="AN29" s="54"/>
      <c r="AO29" s="53"/>
      <c r="AP29" s="53"/>
      <c r="AQ29" s="55" t="s">
        <v>361</v>
      </c>
      <c r="AR29" s="253"/>
      <c r="AS29" s="253"/>
      <c r="AT29" s="253"/>
      <c r="AU29" s="253"/>
      <c r="AV29" s="253"/>
      <c r="AW29" s="253"/>
      <c r="AX29" s="253"/>
      <c r="AY29" s="253"/>
      <c r="AZ29" s="253"/>
      <c r="BA29" s="253"/>
      <c r="BB29" s="253"/>
      <c r="BC29" s="253"/>
      <c r="BD29" s="253"/>
      <c r="BE29" s="253"/>
      <c r="BF29" s="253"/>
      <c r="BG29" s="253"/>
    </row>
    <row r="30" spans="3:59" ht="16.95" customHeight="1" x14ac:dyDescent="0.3">
      <c r="F30" s="56"/>
      <c r="H30" s="56"/>
      <c r="I30" s="57"/>
      <c r="J30" s="57"/>
      <c r="K30" s="57"/>
      <c r="L30" s="56"/>
      <c r="M30" s="57"/>
      <c r="N30" s="56"/>
      <c r="O30" s="57"/>
      <c r="P30" s="57"/>
      <c r="Q30" s="57"/>
      <c r="R30" s="57"/>
      <c r="S30" s="57"/>
      <c r="T30" s="57"/>
      <c r="U30" s="57"/>
      <c r="V30" s="57"/>
      <c r="W30" s="57"/>
      <c r="AR30" s="254"/>
      <c r="AS30" s="254"/>
      <c r="AT30" s="254"/>
      <c r="AU30" s="254"/>
      <c r="AV30" s="254"/>
      <c r="AW30" s="254"/>
      <c r="AX30" s="254"/>
      <c r="AY30" s="254"/>
      <c r="AZ30" s="254"/>
      <c r="BA30" s="254"/>
      <c r="BB30" s="254"/>
      <c r="BC30" s="254"/>
      <c r="BD30" s="254"/>
      <c r="BE30" s="254"/>
      <c r="BF30" s="254"/>
      <c r="BG30" s="254"/>
    </row>
    <row r="31" spans="3:59" ht="16.95" customHeight="1" x14ac:dyDescent="0.3">
      <c r="AR31" s="255">
        <f>E35+I35+M35+Q35+U35+Y35+AC35+AG35+AK35+AO35</f>
        <v>3605.8879999999995</v>
      </c>
      <c r="AS31" s="255">
        <f>AR31</f>
        <v>3605.8879999999995</v>
      </c>
      <c r="AT31" s="252"/>
      <c r="AU31" s="252">
        <f>COUNTA(C32:AN32)</f>
        <v>10</v>
      </c>
      <c r="AV31" s="252">
        <v>1</v>
      </c>
      <c r="AW31" s="252">
        <f>AU31-AV31</f>
        <v>9</v>
      </c>
      <c r="AX31" s="252">
        <f t="shared" ref="AX31" si="2">AV31</f>
        <v>1</v>
      </c>
      <c r="AY31" s="252">
        <f>AU31</f>
        <v>10</v>
      </c>
      <c r="AZ31" s="252">
        <v>1</v>
      </c>
      <c r="BA31" s="252">
        <f>AY31-AZ31</f>
        <v>9</v>
      </c>
      <c r="BB31" s="252"/>
      <c r="BC31" s="252"/>
      <c r="BD31" s="252"/>
      <c r="BE31" s="252"/>
      <c r="BF31" s="252"/>
      <c r="BG31" s="252"/>
    </row>
    <row r="32" spans="3:59" ht="16.95" customHeight="1" x14ac:dyDescent="0.3">
      <c r="C32" s="49" t="s">
        <v>251</v>
      </c>
      <c r="D32" s="49"/>
      <c r="G32" s="49" t="s">
        <v>250</v>
      </c>
      <c r="H32" s="49"/>
      <c r="K32" s="49" t="s">
        <v>249</v>
      </c>
      <c r="L32" s="49"/>
      <c r="O32" s="49" t="s">
        <v>248</v>
      </c>
      <c r="P32" s="49"/>
      <c r="S32" s="49" t="s">
        <v>247</v>
      </c>
      <c r="T32" s="49"/>
      <c r="W32" s="21" t="s">
        <v>246</v>
      </c>
      <c r="AA32" s="49" t="s">
        <v>245</v>
      </c>
      <c r="AB32" s="49"/>
      <c r="AE32" s="49" t="s">
        <v>244</v>
      </c>
      <c r="AF32" s="49"/>
      <c r="AI32" s="49" t="s">
        <v>243</v>
      </c>
      <c r="AJ32" s="49"/>
      <c r="AM32" s="49" t="s">
        <v>242</v>
      </c>
      <c r="AN32" s="49"/>
      <c r="AR32" s="253"/>
      <c r="AS32" s="253"/>
      <c r="AT32" s="253"/>
      <c r="AU32" s="253"/>
      <c r="AV32" s="253"/>
      <c r="AW32" s="253"/>
      <c r="AX32" s="253"/>
      <c r="AY32" s="253"/>
      <c r="AZ32" s="253"/>
      <c r="BA32" s="253"/>
      <c r="BB32" s="253"/>
      <c r="BC32" s="253"/>
      <c r="BD32" s="253"/>
      <c r="BE32" s="253"/>
      <c r="BF32" s="253"/>
      <c r="BG32" s="253"/>
    </row>
    <row r="33" spans="3:59" ht="16.95" customHeight="1" x14ac:dyDescent="0.3">
      <c r="AR33" s="253"/>
      <c r="AS33" s="253"/>
      <c r="AT33" s="253"/>
      <c r="AU33" s="253"/>
      <c r="AV33" s="253"/>
      <c r="AW33" s="253"/>
      <c r="AX33" s="253"/>
      <c r="AY33" s="253"/>
      <c r="AZ33" s="253"/>
      <c r="BA33" s="253"/>
      <c r="BB33" s="253"/>
      <c r="BC33" s="253"/>
      <c r="BD33" s="253"/>
      <c r="BE33" s="253"/>
      <c r="BF33" s="253"/>
      <c r="BG33" s="253"/>
    </row>
    <row r="34" spans="3:59" ht="16.95" customHeight="1" thickBot="1" x14ac:dyDescent="0.35">
      <c r="AR34" s="253"/>
      <c r="AS34" s="253"/>
      <c r="AT34" s="253"/>
      <c r="AU34" s="253"/>
      <c r="AV34" s="253"/>
      <c r="AW34" s="253"/>
      <c r="AX34" s="253"/>
      <c r="AY34" s="253"/>
      <c r="AZ34" s="253"/>
      <c r="BA34" s="253"/>
      <c r="BB34" s="253"/>
      <c r="BC34" s="253"/>
      <c r="BD34" s="253"/>
      <c r="BE34" s="253"/>
      <c r="BF34" s="253"/>
      <c r="BG34" s="253"/>
    </row>
    <row r="35" spans="3:59" ht="16.95" customHeight="1" thickBot="1" x14ac:dyDescent="0.35">
      <c r="C35" s="50" t="s">
        <v>339</v>
      </c>
      <c r="D35" s="50" t="s">
        <v>340</v>
      </c>
      <c r="E35" s="250">
        <v>430</v>
      </c>
      <c r="F35" s="251"/>
      <c r="G35" s="50" t="s">
        <v>339</v>
      </c>
      <c r="H35" s="51" t="s">
        <v>340</v>
      </c>
      <c r="I35" s="250">
        <v>392</v>
      </c>
      <c r="J35" s="251"/>
      <c r="K35" s="50" t="s">
        <v>339</v>
      </c>
      <c r="L35" s="50" t="s">
        <v>340</v>
      </c>
      <c r="M35" s="250">
        <v>399</v>
      </c>
      <c r="N35" s="251"/>
      <c r="O35" s="50" t="s">
        <v>339</v>
      </c>
      <c r="P35" s="50" t="s">
        <v>340</v>
      </c>
      <c r="Q35" s="250">
        <v>307</v>
      </c>
      <c r="R35" s="251"/>
      <c r="S35" s="40" t="s">
        <v>339</v>
      </c>
      <c r="T35" s="40" t="s">
        <v>340</v>
      </c>
      <c r="U35" s="250">
        <v>364</v>
      </c>
      <c r="V35" s="251"/>
      <c r="W35" s="50" t="s">
        <v>339</v>
      </c>
      <c r="X35" s="50" t="s">
        <v>340</v>
      </c>
      <c r="Y35" s="250">
        <v>375.56799999999998</v>
      </c>
      <c r="Z35" s="251"/>
      <c r="AA35" s="50" t="s">
        <v>339</v>
      </c>
      <c r="AB35" s="50" t="s">
        <v>340</v>
      </c>
      <c r="AC35" s="250">
        <v>368.61500000000001</v>
      </c>
      <c r="AD35" s="251"/>
      <c r="AE35" s="50" t="s">
        <v>339</v>
      </c>
      <c r="AF35" s="50" t="s">
        <v>340</v>
      </c>
      <c r="AG35" s="250">
        <v>357.56599999999997</v>
      </c>
      <c r="AH35" s="251"/>
      <c r="AI35" s="50" t="s">
        <v>339</v>
      </c>
      <c r="AJ35" s="50" t="s">
        <v>340</v>
      </c>
      <c r="AK35" s="250">
        <v>414.74900000000002</v>
      </c>
      <c r="AL35" s="251"/>
      <c r="AM35" s="50" t="s">
        <v>339</v>
      </c>
      <c r="AN35" s="50" t="s">
        <v>340</v>
      </c>
      <c r="AO35" s="250">
        <v>197.39</v>
      </c>
      <c r="AP35" s="256"/>
      <c r="AR35" s="253"/>
      <c r="AS35" s="253"/>
      <c r="AT35" s="253"/>
      <c r="AU35" s="253"/>
      <c r="AV35" s="253"/>
      <c r="AW35" s="253"/>
      <c r="AX35" s="253"/>
      <c r="AY35" s="253"/>
      <c r="AZ35" s="253"/>
      <c r="BA35" s="253"/>
      <c r="BB35" s="253"/>
      <c r="BC35" s="253"/>
      <c r="BD35" s="253"/>
      <c r="BE35" s="253"/>
      <c r="BF35" s="253"/>
      <c r="BG35" s="253"/>
    </row>
    <row r="36" spans="3:59" ht="16.95" customHeight="1" thickBot="1" x14ac:dyDescent="0.35">
      <c r="C36" s="50" t="s">
        <v>344</v>
      </c>
      <c r="D36" s="50" t="s">
        <v>345</v>
      </c>
      <c r="G36" s="52" t="s">
        <v>344</v>
      </c>
      <c r="H36" s="42" t="s">
        <v>345</v>
      </c>
      <c r="K36" s="50" t="s">
        <v>344</v>
      </c>
      <c r="L36" s="50" t="s">
        <v>345</v>
      </c>
      <c r="O36" s="50" t="s">
        <v>344</v>
      </c>
      <c r="P36" s="50" t="s">
        <v>345</v>
      </c>
      <c r="S36" s="40" t="s">
        <v>344</v>
      </c>
      <c r="T36" s="40" t="s">
        <v>345</v>
      </c>
      <c r="W36" s="50" t="s">
        <v>344</v>
      </c>
      <c r="X36" s="50" t="s">
        <v>345</v>
      </c>
      <c r="AA36" s="50" t="s">
        <v>344</v>
      </c>
      <c r="AB36" s="50" t="s">
        <v>345</v>
      </c>
      <c r="AE36" s="50" t="s">
        <v>344</v>
      </c>
      <c r="AF36" s="50" t="s">
        <v>345</v>
      </c>
      <c r="AI36" s="50" t="s">
        <v>344</v>
      </c>
      <c r="AJ36" s="50" t="s">
        <v>345</v>
      </c>
      <c r="AM36" s="50" t="s">
        <v>344</v>
      </c>
      <c r="AN36" s="50" t="s">
        <v>345</v>
      </c>
      <c r="AR36" s="253"/>
      <c r="AS36" s="253"/>
      <c r="AT36" s="253"/>
      <c r="AU36" s="253"/>
      <c r="AV36" s="253"/>
      <c r="AW36" s="253"/>
      <c r="AX36" s="253"/>
      <c r="AY36" s="253"/>
      <c r="AZ36" s="253"/>
      <c r="BA36" s="253"/>
      <c r="BB36" s="253"/>
      <c r="BC36" s="253"/>
      <c r="BD36" s="253"/>
      <c r="BE36" s="253"/>
      <c r="BF36" s="253"/>
      <c r="BG36" s="253"/>
    </row>
    <row r="37" spans="3:59" s="28" customFormat="1" ht="16.95" customHeight="1" x14ac:dyDescent="0.3">
      <c r="C37" s="28" t="s">
        <v>27</v>
      </c>
      <c r="G37" s="28" t="s">
        <v>26</v>
      </c>
      <c r="K37" s="28" t="s">
        <v>26</v>
      </c>
      <c r="O37" s="28" t="s">
        <v>26</v>
      </c>
      <c r="S37" s="28" t="s">
        <v>26</v>
      </c>
      <c r="W37" s="28" t="s">
        <v>26</v>
      </c>
      <c r="AA37" s="28" t="s">
        <v>106</v>
      </c>
      <c r="AE37" s="28" t="s">
        <v>26</v>
      </c>
      <c r="AI37" s="28" t="s">
        <v>26</v>
      </c>
      <c r="AM37" s="28" t="s">
        <v>49</v>
      </c>
      <c r="AR37" s="253"/>
      <c r="AS37" s="253"/>
      <c r="AT37" s="253"/>
      <c r="AU37" s="253"/>
      <c r="AV37" s="253"/>
      <c r="AW37" s="253"/>
      <c r="AX37" s="253"/>
      <c r="AY37" s="253"/>
      <c r="AZ37" s="253"/>
      <c r="BA37" s="253"/>
      <c r="BB37" s="253"/>
      <c r="BC37" s="253"/>
      <c r="BD37" s="253"/>
      <c r="BE37" s="253"/>
      <c r="BF37" s="253"/>
      <c r="BG37" s="253"/>
    </row>
    <row r="38" spans="3:59" ht="16.95" customHeight="1" x14ac:dyDescent="0.3">
      <c r="C38" s="49"/>
      <c r="D38" s="49"/>
      <c r="G38" s="49"/>
      <c r="H38" s="49"/>
      <c r="K38" s="49"/>
      <c r="L38" s="49"/>
      <c r="O38" s="49"/>
      <c r="P38" s="49"/>
      <c r="S38" s="49"/>
      <c r="T38" s="49"/>
      <c r="W38" s="49"/>
      <c r="X38" s="49"/>
      <c r="AA38" s="49"/>
      <c r="AB38" s="49"/>
      <c r="AE38" s="49"/>
      <c r="AF38" s="49"/>
      <c r="AI38" s="49"/>
      <c r="AJ38" s="49"/>
      <c r="AL38" s="58"/>
      <c r="AM38" s="59"/>
      <c r="AN38" s="59"/>
      <c r="AO38" s="58"/>
      <c r="AP38" s="58"/>
      <c r="AQ38" s="55" t="s">
        <v>362</v>
      </c>
      <c r="AR38" s="254"/>
      <c r="AS38" s="254"/>
      <c r="AT38" s="254"/>
      <c r="AU38" s="254"/>
      <c r="AV38" s="254"/>
      <c r="AW38" s="254"/>
      <c r="AX38" s="254"/>
      <c r="AY38" s="254"/>
      <c r="AZ38" s="254"/>
      <c r="BA38" s="254"/>
      <c r="BB38" s="254"/>
      <c r="BC38" s="254"/>
      <c r="BD38" s="254"/>
      <c r="BE38" s="254"/>
      <c r="BF38" s="254"/>
      <c r="BG38" s="254"/>
    </row>
    <row r="39" spans="3:59" ht="16.95" customHeight="1" x14ac:dyDescent="0.3">
      <c r="C39" s="57"/>
      <c r="D39" s="57"/>
      <c r="E39" s="57"/>
      <c r="F39" s="57"/>
      <c r="G39" s="57"/>
      <c r="H39" s="57"/>
      <c r="I39" s="57"/>
      <c r="J39" s="57"/>
      <c r="K39" s="57"/>
      <c r="L39" s="57"/>
      <c r="M39" s="57"/>
      <c r="N39" s="56"/>
      <c r="O39" s="56"/>
      <c r="P39" s="56"/>
      <c r="Q39" s="56"/>
      <c r="R39" s="56"/>
      <c r="S39" s="56"/>
      <c r="T39" s="56"/>
      <c r="U39" s="56"/>
      <c r="AR39" s="255">
        <f>E43+I43+M43+Q43+U43+Y43+AC43+AG43+AK43+AO43</f>
        <v>3848.2499999999995</v>
      </c>
      <c r="AS39" s="255">
        <f>AR39</f>
        <v>3848.2499999999995</v>
      </c>
      <c r="AT39" s="252"/>
      <c r="AU39" s="252">
        <f>COUNTA(C40:AN40)</f>
        <v>10</v>
      </c>
      <c r="AV39" s="252">
        <v>1</v>
      </c>
      <c r="AW39" s="252">
        <f>AU39-AV39</f>
        <v>9</v>
      </c>
      <c r="AX39" s="252">
        <f t="shared" ref="AX39" si="3">AV39</f>
        <v>1</v>
      </c>
      <c r="AY39" s="252">
        <f>AU39</f>
        <v>10</v>
      </c>
      <c r="AZ39" s="252"/>
      <c r="BA39" s="252">
        <f>AY39-AZ39</f>
        <v>10</v>
      </c>
      <c r="BB39" s="252"/>
      <c r="BC39" s="252"/>
      <c r="BD39" s="252"/>
      <c r="BE39" s="252"/>
      <c r="BF39" s="252"/>
      <c r="BG39" s="252"/>
    </row>
    <row r="40" spans="3:59" s="28" customFormat="1" ht="16.95" customHeight="1" x14ac:dyDescent="0.3">
      <c r="C40" s="28" t="s">
        <v>241</v>
      </c>
      <c r="G40" s="28" t="s">
        <v>240</v>
      </c>
      <c r="K40" s="28" t="s">
        <v>239</v>
      </c>
      <c r="O40" s="28" t="s">
        <v>238</v>
      </c>
      <c r="S40" s="28" t="s">
        <v>237</v>
      </c>
      <c r="W40" s="28" t="s">
        <v>236</v>
      </c>
      <c r="AA40" s="28" t="s">
        <v>235</v>
      </c>
      <c r="AE40" s="28" t="s">
        <v>234</v>
      </c>
      <c r="AI40" s="28" t="s">
        <v>233</v>
      </c>
      <c r="AM40" s="28" t="s">
        <v>232</v>
      </c>
      <c r="AN40" s="49"/>
      <c r="AO40" s="21"/>
      <c r="AP40" s="21"/>
      <c r="AQ40" s="21"/>
      <c r="AR40" s="253"/>
      <c r="AS40" s="253"/>
      <c r="AT40" s="253"/>
      <c r="AU40" s="253"/>
      <c r="AV40" s="253"/>
      <c r="AW40" s="253"/>
      <c r="AX40" s="253"/>
      <c r="AY40" s="253"/>
      <c r="AZ40" s="253"/>
      <c r="BA40" s="253"/>
      <c r="BB40" s="253"/>
      <c r="BC40" s="253"/>
      <c r="BD40" s="253"/>
      <c r="BE40" s="253"/>
      <c r="BF40" s="253"/>
      <c r="BG40" s="253"/>
    </row>
    <row r="41" spans="3:59" ht="16.95" customHeight="1" x14ac:dyDescent="0.3">
      <c r="AR41" s="253"/>
      <c r="AS41" s="253"/>
      <c r="AT41" s="253"/>
      <c r="AU41" s="253"/>
      <c r="AV41" s="253"/>
      <c r="AW41" s="253"/>
      <c r="AX41" s="253"/>
      <c r="AY41" s="253"/>
      <c r="AZ41" s="253"/>
      <c r="BA41" s="253"/>
      <c r="BB41" s="253"/>
      <c r="BC41" s="253"/>
      <c r="BD41" s="253"/>
      <c r="BE41" s="253"/>
      <c r="BF41" s="253"/>
      <c r="BG41" s="253"/>
    </row>
    <row r="42" spans="3:59" ht="16.95" customHeight="1" thickBot="1" x14ac:dyDescent="0.35">
      <c r="AR42" s="253"/>
      <c r="AS42" s="253"/>
      <c r="AT42" s="253"/>
      <c r="AU42" s="253"/>
      <c r="AV42" s="253"/>
      <c r="AW42" s="253"/>
      <c r="AX42" s="253"/>
      <c r="AY42" s="253"/>
      <c r="AZ42" s="253"/>
      <c r="BA42" s="253"/>
      <c r="BB42" s="253"/>
      <c r="BC42" s="253"/>
      <c r="BD42" s="253"/>
      <c r="BE42" s="253"/>
      <c r="BF42" s="253"/>
      <c r="BG42" s="253"/>
    </row>
    <row r="43" spans="3:59" ht="16.95" customHeight="1" thickBot="1" x14ac:dyDescent="0.35">
      <c r="C43" s="50" t="s">
        <v>339</v>
      </c>
      <c r="D43" s="50" t="s">
        <v>340</v>
      </c>
      <c r="E43" s="250">
        <v>477</v>
      </c>
      <c r="F43" s="251"/>
      <c r="G43" s="50" t="s">
        <v>339</v>
      </c>
      <c r="H43" s="51" t="s">
        <v>340</v>
      </c>
      <c r="I43" s="250">
        <v>420</v>
      </c>
      <c r="J43" s="251"/>
      <c r="K43" s="50" t="s">
        <v>339</v>
      </c>
      <c r="L43" s="50" t="s">
        <v>340</v>
      </c>
      <c r="M43" s="250">
        <v>419</v>
      </c>
      <c r="N43" s="251"/>
      <c r="O43" s="50" t="s">
        <v>339</v>
      </c>
      <c r="P43" s="50" t="s">
        <v>340</v>
      </c>
      <c r="Q43" s="250">
        <v>418</v>
      </c>
      <c r="R43" s="251"/>
      <c r="S43" s="50" t="s">
        <v>339</v>
      </c>
      <c r="T43" s="50" t="s">
        <v>340</v>
      </c>
      <c r="U43" s="250">
        <v>254.68600000000001</v>
      </c>
      <c r="V43" s="251"/>
      <c r="W43" s="50" t="s">
        <v>339</v>
      </c>
      <c r="X43" s="50" t="s">
        <v>340</v>
      </c>
      <c r="Y43" s="250">
        <v>343</v>
      </c>
      <c r="Z43" s="251"/>
      <c r="AA43" s="40" t="s">
        <v>339</v>
      </c>
      <c r="AB43" s="40" t="s">
        <v>340</v>
      </c>
      <c r="AC43" s="250">
        <v>357</v>
      </c>
      <c r="AD43" s="251"/>
      <c r="AE43" s="50" t="s">
        <v>339</v>
      </c>
      <c r="AF43" s="50" t="s">
        <v>340</v>
      </c>
      <c r="AG43" s="250">
        <v>318.423</v>
      </c>
      <c r="AH43" s="251"/>
      <c r="AI43" s="50" t="s">
        <v>339</v>
      </c>
      <c r="AJ43" s="50" t="s">
        <v>340</v>
      </c>
      <c r="AK43" s="250">
        <v>440</v>
      </c>
      <c r="AL43" s="251"/>
      <c r="AM43" s="50" t="s">
        <v>339</v>
      </c>
      <c r="AN43" s="50" t="s">
        <v>340</v>
      </c>
      <c r="AO43" s="250">
        <v>401.14100000000002</v>
      </c>
      <c r="AP43" s="256"/>
      <c r="AR43" s="253"/>
      <c r="AS43" s="253"/>
      <c r="AT43" s="253"/>
      <c r="AU43" s="253"/>
      <c r="AV43" s="253"/>
      <c r="AW43" s="253"/>
      <c r="AX43" s="253"/>
      <c r="AY43" s="253"/>
      <c r="AZ43" s="253"/>
      <c r="BA43" s="253"/>
      <c r="BB43" s="253"/>
      <c r="BC43" s="253"/>
      <c r="BD43" s="253"/>
      <c r="BE43" s="253"/>
      <c r="BF43" s="253"/>
      <c r="BG43" s="253"/>
    </row>
    <row r="44" spans="3:59" ht="16.95" customHeight="1" thickBot="1" x14ac:dyDescent="0.35">
      <c r="C44" s="50" t="s">
        <v>344</v>
      </c>
      <c r="D44" s="50" t="s">
        <v>345</v>
      </c>
      <c r="G44" s="52" t="s">
        <v>344</v>
      </c>
      <c r="H44" s="42" t="s">
        <v>345</v>
      </c>
      <c r="K44" s="50" t="s">
        <v>344</v>
      </c>
      <c r="L44" s="50" t="s">
        <v>345</v>
      </c>
      <c r="O44" s="50" t="s">
        <v>344</v>
      </c>
      <c r="P44" s="50" t="s">
        <v>345</v>
      </c>
      <c r="S44" s="50" t="s">
        <v>344</v>
      </c>
      <c r="T44" s="50" t="s">
        <v>345</v>
      </c>
      <c r="W44" s="50" t="s">
        <v>344</v>
      </c>
      <c r="X44" s="50" t="s">
        <v>345</v>
      </c>
      <c r="AA44" s="40" t="s">
        <v>344</v>
      </c>
      <c r="AB44" s="40" t="s">
        <v>345</v>
      </c>
      <c r="AE44" s="50" t="s">
        <v>344</v>
      </c>
      <c r="AF44" s="50" t="s">
        <v>345</v>
      </c>
      <c r="AI44" s="50" t="s">
        <v>344</v>
      </c>
      <c r="AJ44" s="50" t="s">
        <v>345</v>
      </c>
      <c r="AM44" s="50" t="s">
        <v>344</v>
      </c>
      <c r="AN44" s="50" t="s">
        <v>345</v>
      </c>
      <c r="AR44" s="253"/>
      <c r="AS44" s="253"/>
      <c r="AT44" s="253"/>
      <c r="AU44" s="253"/>
      <c r="AV44" s="253"/>
      <c r="AW44" s="253"/>
      <c r="AX44" s="253"/>
      <c r="AY44" s="253"/>
      <c r="AZ44" s="253"/>
      <c r="BA44" s="253"/>
      <c r="BB44" s="253"/>
      <c r="BC44" s="253"/>
      <c r="BD44" s="253"/>
      <c r="BE44" s="253"/>
      <c r="BF44" s="253"/>
      <c r="BG44" s="253"/>
    </row>
    <row r="45" spans="3:59" ht="16.95" customHeight="1" x14ac:dyDescent="0.3">
      <c r="C45" s="28" t="s">
        <v>360</v>
      </c>
      <c r="D45" s="28"/>
      <c r="E45" s="28"/>
      <c r="F45" s="28"/>
      <c r="G45" s="28" t="s">
        <v>24</v>
      </c>
      <c r="H45" s="28"/>
      <c r="I45" s="28"/>
      <c r="J45" s="28"/>
      <c r="K45" s="28" t="s">
        <v>25</v>
      </c>
      <c r="L45" s="28"/>
      <c r="M45" s="28"/>
      <c r="N45" s="28"/>
      <c r="O45" s="28" t="s">
        <v>25</v>
      </c>
      <c r="P45" s="28"/>
      <c r="Q45" s="28"/>
      <c r="R45" s="28"/>
      <c r="S45" s="28" t="s">
        <v>26</v>
      </c>
      <c r="T45" s="28"/>
      <c r="U45" s="28"/>
      <c r="V45" s="28"/>
      <c r="W45" s="28" t="s">
        <v>106</v>
      </c>
      <c r="X45" s="28"/>
      <c r="Y45" s="28"/>
      <c r="Z45" s="28"/>
      <c r="AA45" s="28" t="s">
        <v>26</v>
      </c>
      <c r="AB45" s="28"/>
      <c r="AC45" s="28"/>
      <c r="AD45" s="28"/>
      <c r="AE45" s="28" t="s">
        <v>26</v>
      </c>
      <c r="AF45" s="28"/>
      <c r="AG45" s="28"/>
      <c r="AH45" s="28"/>
      <c r="AI45" s="28" t="s">
        <v>28</v>
      </c>
      <c r="AJ45" s="28"/>
      <c r="AK45" s="28"/>
      <c r="AL45" s="28"/>
      <c r="AM45" s="28" t="s">
        <v>37</v>
      </c>
      <c r="AN45" s="28"/>
      <c r="AO45" s="28"/>
      <c r="AP45" s="28"/>
      <c r="AQ45" s="28"/>
      <c r="AR45" s="253"/>
      <c r="AS45" s="253"/>
      <c r="AT45" s="253"/>
      <c r="AU45" s="253"/>
      <c r="AV45" s="253"/>
      <c r="AW45" s="253"/>
      <c r="AX45" s="253"/>
      <c r="AY45" s="253"/>
      <c r="AZ45" s="253"/>
      <c r="BA45" s="253"/>
      <c r="BB45" s="253"/>
      <c r="BC45" s="253"/>
      <c r="BD45" s="253"/>
      <c r="BE45" s="253"/>
      <c r="BF45" s="253"/>
      <c r="BG45" s="253"/>
    </row>
    <row r="46" spans="3:59" ht="16.95" customHeight="1" x14ac:dyDescent="0.3">
      <c r="C46" s="49"/>
      <c r="D46" s="49"/>
      <c r="G46" s="49"/>
      <c r="H46" s="49"/>
      <c r="K46" s="49"/>
      <c r="L46" s="49"/>
      <c r="O46" s="49"/>
      <c r="P46" s="49"/>
      <c r="S46" s="49"/>
      <c r="T46" s="49"/>
      <c r="W46" s="49"/>
      <c r="X46" s="49"/>
      <c r="AA46" s="49"/>
      <c r="AB46" s="49"/>
      <c r="AE46" s="49"/>
      <c r="AF46" s="49"/>
      <c r="AI46" s="49"/>
      <c r="AJ46" s="49"/>
      <c r="AM46" s="49"/>
      <c r="AN46" s="49"/>
      <c r="AR46" s="254"/>
      <c r="AS46" s="254"/>
      <c r="AT46" s="254"/>
      <c r="AU46" s="254"/>
      <c r="AV46" s="254"/>
      <c r="AW46" s="254"/>
      <c r="AX46" s="254"/>
      <c r="AY46" s="254"/>
      <c r="AZ46" s="254"/>
      <c r="BA46" s="254"/>
      <c r="BB46" s="254"/>
      <c r="BC46" s="254"/>
      <c r="BD46" s="254"/>
      <c r="BE46" s="254"/>
      <c r="BF46" s="254"/>
      <c r="BG46" s="254"/>
    </row>
    <row r="47" spans="3:59" ht="16.95" customHeight="1" x14ac:dyDescent="0.3">
      <c r="C47" s="56"/>
      <c r="D47" s="56"/>
      <c r="E47" s="56"/>
      <c r="F47" s="56"/>
      <c r="G47" s="56"/>
      <c r="H47" s="56"/>
      <c r="I47" s="56"/>
      <c r="J47" s="56"/>
      <c r="K47" s="56"/>
      <c r="L47" s="56"/>
      <c r="M47" s="56"/>
      <c r="N47" s="56"/>
      <c r="O47" s="56"/>
      <c r="P47" s="56"/>
      <c r="Q47" s="56"/>
      <c r="R47" s="56"/>
      <c r="S47" s="56"/>
      <c r="T47" s="56"/>
      <c r="U47" s="56"/>
      <c r="AR47" s="255">
        <f>E51+I51+M51+Q51+U51+Y51+AC51+AG51+AK51+AO51</f>
        <v>3924.6080000000002</v>
      </c>
      <c r="AS47" s="255">
        <f>AR47</f>
        <v>3924.6080000000002</v>
      </c>
      <c r="AT47" s="252"/>
      <c r="AU47" s="252">
        <f>COUNTA(C48:AN48)</f>
        <v>10</v>
      </c>
      <c r="AV47" s="252"/>
      <c r="AW47" s="252">
        <f>AU47-AV47</f>
        <v>10</v>
      </c>
      <c r="AX47" s="252">
        <f t="shared" ref="AX47" si="4">AV47</f>
        <v>0</v>
      </c>
      <c r="AY47" s="252">
        <f>AU47</f>
        <v>10</v>
      </c>
      <c r="AZ47" s="252"/>
      <c r="BA47" s="252">
        <f>AY47-AZ47</f>
        <v>10</v>
      </c>
      <c r="BB47" s="252"/>
      <c r="BC47" s="252"/>
      <c r="BD47" s="252"/>
      <c r="BE47" s="252"/>
      <c r="BF47" s="252"/>
      <c r="BG47" s="252"/>
    </row>
    <row r="48" spans="3:59" s="28" customFormat="1" ht="16.95" customHeight="1" x14ac:dyDescent="0.3">
      <c r="C48" s="28" t="s">
        <v>231</v>
      </c>
      <c r="G48" s="28" t="s">
        <v>230</v>
      </c>
      <c r="K48" s="28" t="s">
        <v>229</v>
      </c>
      <c r="O48" s="28" t="s">
        <v>228</v>
      </c>
      <c r="S48" s="28" t="s">
        <v>227</v>
      </c>
      <c r="W48" s="28" t="s">
        <v>226</v>
      </c>
      <c r="AA48" s="28" t="s">
        <v>225</v>
      </c>
      <c r="AE48" s="28" t="s">
        <v>224</v>
      </c>
      <c r="AI48" s="28" t="s">
        <v>223</v>
      </c>
      <c r="AM48" s="28" t="s">
        <v>222</v>
      </c>
      <c r="AN48" s="49"/>
      <c r="AO48" s="21"/>
      <c r="AP48" s="21"/>
      <c r="AQ48" s="21"/>
      <c r="AR48" s="253"/>
      <c r="AS48" s="253"/>
      <c r="AT48" s="253"/>
      <c r="AU48" s="253"/>
      <c r="AV48" s="253"/>
      <c r="AW48" s="253"/>
      <c r="AX48" s="253"/>
      <c r="AY48" s="253"/>
      <c r="AZ48" s="253"/>
      <c r="BA48" s="253"/>
      <c r="BB48" s="253"/>
      <c r="BC48" s="253"/>
      <c r="BD48" s="253"/>
      <c r="BE48" s="253"/>
      <c r="BF48" s="253"/>
      <c r="BG48" s="253"/>
    </row>
    <row r="49" spans="3:59" ht="16.95" customHeight="1" x14ac:dyDescent="0.3">
      <c r="AR49" s="253"/>
      <c r="AS49" s="253"/>
      <c r="AT49" s="253"/>
      <c r="AU49" s="253"/>
      <c r="AV49" s="253"/>
      <c r="AW49" s="253"/>
      <c r="AX49" s="253"/>
      <c r="AY49" s="253"/>
      <c r="AZ49" s="253"/>
      <c r="BA49" s="253"/>
      <c r="BB49" s="253"/>
      <c r="BC49" s="253"/>
      <c r="BD49" s="253"/>
      <c r="BE49" s="253"/>
      <c r="BF49" s="253"/>
      <c r="BG49" s="253"/>
    </row>
    <row r="50" spans="3:59" ht="16.95" customHeight="1" thickBot="1" x14ac:dyDescent="0.35">
      <c r="AR50" s="253"/>
      <c r="AS50" s="253"/>
      <c r="AT50" s="253"/>
      <c r="AU50" s="253"/>
      <c r="AV50" s="253"/>
      <c r="AW50" s="253"/>
      <c r="AX50" s="253"/>
      <c r="AY50" s="253"/>
      <c r="AZ50" s="253"/>
      <c r="BA50" s="253"/>
      <c r="BB50" s="253"/>
      <c r="BC50" s="253"/>
      <c r="BD50" s="253"/>
      <c r="BE50" s="253"/>
      <c r="BF50" s="253"/>
      <c r="BG50" s="253"/>
    </row>
    <row r="51" spans="3:59" ht="16.95" customHeight="1" thickBot="1" x14ac:dyDescent="0.35">
      <c r="C51" s="50" t="s">
        <v>339</v>
      </c>
      <c r="D51" s="50" t="s">
        <v>340</v>
      </c>
      <c r="E51" s="250">
        <v>375</v>
      </c>
      <c r="F51" s="251"/>
      <c r="G51" s="50" t="s">
        <v>339</v>
      </c>
      <c r="H51" s="51" t="s">
        <v>340</v>
      </c>
      <c r="I51" s="250">
        <v>364.13200000000001</v>
      </c>
      <c r="J51" s="251"/>
      <c r="K51" s="50" t="s">
        <v>339</v>
      </c>
      <c r="L51" s="50" t="s">
        <v>340</v>
      </c>
      <c r="M51" s="250">
        <v>387</v>
      </c>
      <c r="N51" s="251"/>
      <c r="O51" s="50" t="s">
        <v>339</v>
      </c>
      <c r="P51" s="50" t="s">
        <v>340</v>
      </c>
      <c r="Q51" s="250">
        <v>427</v>
      </c>
      <c r="R51" s="251"/>
      <c r="S51" s="50" t="s">
        <v>339</v>
      </c>
      <c r="T51" s="50" t="s">
        <v>340</v>
      </c>
      <c r="U51" s="250">
        <v>413</v>
      </c>
      <c r="V51" s="251"/>
      <c r="W51" s="50" t="s">
        <v>339</v>
      </c>
      <c r="X51" s="50" t="s">
        <v>340</v>
      </c>
      <c r="Y51" s="250">
        <v>386.64499999999998</v>
      </c>
      <c r="Z51" s="251"/>
      <c r="AA51" s="50" t="s">
        <v>339</v>
      </c>
      <c r="AB51" s="50" t="s">
        <v>340</v>
      </c>
      <c r="AC51" s="250">
        <v>411</v>
      </c>
      <c r="AD51" s="251"/>
      <c r="AE51" s="50" t="s">
        <v>339</v>
      </c>
      <c r="AF51" s="50" t="s">
        <v>340</v>
      </c>
      <c r="AG51" s="250">
        <v>430</v>
      </c>
      <c r="AH51" s="251"/>
      <c r="AI51" s="50" t="s">
        <v>339</v>
      </c>
      <c r="AJ51" s="50" t="s">
        <v>340</v>
      </c>
      <c r="AK51" s="250">
        <v>398</v>
      </c>
      <c r="AL51" s="251"/>
      <c r="AM51" s="50" t="s">
        <v>339</v>
      </c>
      <c r="AN51" s="50" t="s">
        <v>340</v>
      </c>
      <c r="AO51" s="250">
        <v>332.83100000000002</v>
      </c>
      <c r="AP51" s="256"/>
      <c r="AR51" s="253"/>
      <c r="AS51" s="253"/>
      <c r="AT51" s="253"/>
      <c r="AU51" s="253"/>
      <c r="AV51" s="253"/>
      <c r="AW51" s="253"/>
      <c r="AX51" s="253"/>
      <c r="AY51" s="253"/>
      <c r="AZ51" s="253"/>
      <c r="BA51" s="253"/>
      <c r="BB51" s="253"/>
      <c r="BC51" s="253"/>
      <c r="BD51" s="253"/>
      <c r="BE51" s="253"/>
      <c r="BF51" s="253"/>
      <c r="BG51" s="253"/>
    </row>
    <row r="52" spans="3:59" ht="16.95" customHeight="1" thickBot="1" x14ac:dyDescent="0.35">
      <c r="C52" s="50" t="s">
        <v>344</v>
      </c>
      <c r="D52" s="50" t="s">
        <v>345</v>
      </c>
      <c r="G52" s="52" t="s">
        <v>344</v>
      </c>
      <c r="H52" s="42" t="s">
        <v>345</v>
      </c>
      <c r="K52" s="50" t="s">
        <v>344</v>
      </c>
      <c r="L52" s="50" t="s">
        <v>345</v>
      </c>
      <c r="O52" s="50" t="s">
        <v>344</v>
      </c>
      <c r="P52" s="50" t="s">
        <v>345</v>
      </c>
      <c r="S52" s="50" t="s">
        <v>344</v>
      </c>
      <c r="T52" s="50" t="s">
        <v>345</v>
      </c>
      <c r="W52" s="50" t="s">
        <v>344</v>
      </c>
      <c r="X52" s="50" t="s">
        <v>345</v>
      </c>
      <c r="AA52" s="50" t="s">
        <v>344</v>
      </c>
      <c r="AB52" s="50" t="s">
        <v>345</v>
      </c>
      <c r="AE52" s="50" t="s">
        <v>344</v>
      </c>
      <c r="AF52" s="50" t="s">
        <v>345</v>
      </c>
      <c r="AI52" s="50" t="s">
        <v>344</v>
      </c>
      <c r="AJ52" s="50" t="s">
        <v>345</v>
      </c>
      <c r="AM52" s="50" t="s">
        <v>344</v>
      </c>
      <c r="AN52" s="50" t="s">
        <v>345</v>
      </c>
      <c r="AR52" s="253"/>
      <c r="AS52" s="253"/>
      <c r="AT52" s="253"/>
      <c r="AU52" s="253"/>
      <c r="AV52" s="253"/>
      <c r="AW52" s="253"/>
      <c r="AX52" s="253"/>
      <c r="AY52" s="253"/>
      <c r="AZ52" s="253"/>
      <c r="BA52" s="253"/>
      <c r="BB52" s="253"/>
      <c r="BC52" s="253"/>
      <c r="BD52" s="253"/>
      <c r="BE52" s="253"/>
      <c r="BF52" s="253"/>
      <c r="BG52" s="253"/>
    </row>
    <row r="53" spans="3:59" s="28" customFormat="1" ht="16.95" customHeight="1" x14ac:dyDescent="0.3">
      <c r="C53" s="28" t="s">
        <v>24</v>
      </c>
      <c r="G53" s="28" t="s">
        <v>26</v>
      </c>
      <c r="K53" s="28" t="s">
        <v>106</v>
      </c>
      <c r="O53" s="28" t="s">
        <v>25</v>
      </c>
      <c r="S53" s="28" t="s">
        <v>25</v>
      </c>
      <c r="W53" s="28" t="s">
        <v>26</v>
      </c>
      <c r="AA53" s="28" t="s">
        <v>139</v>
      </c>
      <c r="AE53" s="28" t="s">
        <v>25</v>
      </c>
      <c r="AI53" s="28" t="s">
        <v>26</v>
      </c>
      <c r="AM53" s="28" t="s">
        <v>26</v>
      </c>
      <c r="AR53" s="253"/>
      <c r="AS53" s="253"/>
      <c r="AT53" s="253"/>
      <c r="AU53" s="253"/>
      <c r="AV53" s="253"/>
      <c r="AW53" s="253"/>
      <c r="AX53" s="253"/>
      <c r="AY53" s="253"/>
      <c r="AZ53" s="253"/>
      <c r="BA53" s="253"/>
      <c r="BB53" s="253"/>
      <c r="BC53" s="253"/>
      <c r="BD53" s="253"/>
      <c r="BE53" s="253"/>
      <c r="BF53" s="253"/>
      <c r="BG53" s="253"/>
    </row>
    <row r="54" spans="3:59" ht="16.95" customHeight="1" x14ac:dyDescent="0.3">
      <c r="AR54" s="254"/>
      <c r="AS54" s="254"/>
      <c r="AT54" s="254"/>
      <c r="AU54" s="254"/>
      <c r="AV54" s="254"/>
      <c r="AW54" s="254"/>
      <c r="AX54" s="254"/>
      <c r="AY54" s="254"/>
      <c r="AZ54" s="254"/>
      <c r="BA54" s="254"/>
      <c r="BB54" s="254"/>
      <c r="BC54" s="254"/>
      <c r="BD54" s="254"/>
      <c r="BE54" s="254"/>
      <c r="BF54" s="254"/>
      <c r="BG54" s="254"/>
    </row>
    <row r="55" spans="3:59" ht="16.95" customHeight="1" x14ac:dyDescent="0.3">
      <c r="D55" s="56"/>
      <c r="E55" s="56"/>
      <c r="F55" s="56"/>
      <c r="G55" s="56"/>
      <c r="H55" s="56"/>
      <c r="I55" s="56"/>
      <c r="J55" s="56"/>
      <c r="K55" s="56"/>
      <c r="L55" s="56"/>
      <c r="M55" s="56"/>
      <c r="N55" s="56"/>
      <c r="O55" s="56"/>
      <c r="P55" s="56"/>
      <c r="Q55" s="56"/>
      <c r="R55" s="56"/>
      <c r="S55" s="56"/>
      <c r="T55" s="56"/>
      <c r="U55" s="56"/>
      <c r="V55" s="56"/>
      <c r="AR55" s="255">
        <f>E59+I59+M59+Q59+U59+Y59+AC59+AG59+AK59+AO59</f>
        <v>3777.8369999999995</v>
      </c>
      <c r="AS55" s="255">
        <f>AR55</f>
        <v>3777.8369999999995</v>
      </c>
      <c r="AT55" s="252"/>
      <c r="AU55" s="252">
        <f>COUNTA(C56:AN56)</f>
        <v>10</v>
      </c>
      <c r="AV55" s="252">
        <v>1</v>
      </c>
      <c r="AW55" s="252">
        <f>AU55-AV55</f>
        <v>9</v>
      </c>
      <c r="AX55" s="252">
        <f t="shared" ref="AX55" si="5">AV55</f>
        <v>1</v>
      </c>
      <c r="AY55" s="252">
        <f>AU55</f>
        <v>10</v>
      </c>
      <c r="AZ55" s="252"/>
      <c r="BA55" s="252">
        <f>AY55-AZ55</f>
        <v>10</v>
      </c>
      <c r="BB55" s="252"/>
      <c r="BC55" s="252"/>
      <c r="BD55" s="252"/>
      <c r="BE55" s="252"/>
      <c r="BF55" s="252"/>
      <c r="BG55" s="252"/>
    </row>
    <row r="56" spans="3:59" ht="16.95" customHeight="1" x14ac:dyDescent="0.3">
      <c r="C56" s="28" t="s">
        <v>221</v>
      </c>
      <c r="D56" s="28"/>
      <c r="E56" s="28"/>
      <c r="F56" s="28"/>
      <c r="G56" s="28" t="s">
        <v>220</v>
      </c>
      <c r="H56" s="28"/>
      <c r="I56" s="28"/>
      <c r="J56" s="28"/>
      <c r="K56" s="28" t="s">
        <v>219</v>
      </c>
      <c r="L56" s="28"/>
      <c r="M56" s="28"/>
      <c r="N56" s="28"/>
      <c r="O56" s="28" t="s">
        <v>218</v>
      </c>
      <c r="P56" s="28"/>
      <c r="Q56" s="28"/>
      <c r="R56" s="28"/>
      <c r="S56" s="28" t="s">
        <v>217</v>
      </c>
      <c r="T56" s="28"/>
      <c r="U56" s="28"/>
      <c r="V56" s="28"/>
      <c r="W56" s="28" t="s">
        <v>216</v>
      </c>
      <c r="X56" s="28"/>
      <c r="Y56" s="28"/>
      <c r="Z56" s="28"/>
      <c r="AA56" s="28" t="s">
        <v>215</v>
      </c>
      <c r="AB56" s="28"/>
      <c r="AC56" s="28"/>
      <c r="AD56" s="28"/>
      <c r="AE56" s="28" t="s">
        <v>214</v>
      </c>
      <c r="AF56" s="28"/>
      <c r="AG56" s="28"/>
      <c r="AH56" s="28"/>
      <c r="AI56" s="28" t="s">
        <v>213</v>
      </c>
      <c r="AJ56" s="28"/>
      <c r="AK56" s="28"/>
      <c r="AL56" s="28"/>
      <c r="AM56" s="28" t="s">
        <v>212</v>
      </c>
      <c r="AN56" s="49"/>
      <c r="AR56" s="253"/>
      <c r="AS56" s="253"/>
      <c r="AT56" s="253"/>
      <c r="AU56" s="253"/>
      <c r="AV56" s="253"/>
      <c r="AW56" s="253"/>
      <c r="AX56" s="253"/>
      <c r="AY56" s="253"/>
      <c r="AZ56" s="253"/>
      <c r="BA56" s="253"/>
      <c r="BB56" s="253"/>
      <c r="BC56" s="253"/>
      <c r="BD56" s="253"/>
      <c r="BE56" s="253"/>
      <c r="BF56" s="253"/>
      <c r="BG56" s="253"/>
    </row>
    <row r="57" spans="3:59" ht="16.95" customHeight="1" x14ac:dyDescent="0.3">
      <c r="AR57" s="253"/>
      <c r="AS57" s="253"/>
      <c r="AT57" s="253"/>
      <c r="AU57" s="253"/>
      <c r="AV57" s="253"/>
      <c r="AW57" s="253"/>
      <c r="AX57" s="253"/>
      <c r="AY57" s="253"/>
      <c r="AZ57" s="253"/>
      <c r="BA57" s="253"/>
      <c r="BB57" s="253"/>
      <c r="BC57" s="253"/>
      <c r="BD57" s="253"/>
      <c r="BE57" s="253"/>
      <c r="BF57" s="253"/>
      <c r="BG57" s="253"/>
    </row>
    <row r="58" spans="3:59" ht="16.95" customHeight="1" thickBot="1" x14ac:dyDescent="0.35">
      <c r="AR58" s="253"/>
      <c r="AS58" s="253"/>
      <c r="AT58" s="253"/>
      <c r="AU58" s="253"/>
      <c r="AV58" s="253"/>
      <c r="AW58" s="253"/>
      <c r="AX58" s="253"/>
      <c r="AY58" s="253"/>
      <c r="AZ58" s="253"/>
      <c r="BA58" s="253"/>
      <c r="BB58" s="253"/>
      <c r="BC58" s="253"/>
      <c r="BD58" s="253"/>
      <c r="BE58" s="253"/>
      <c r="BF58" s="253"/>
      <c r="BG58" s="253"/>
    </row>
    <row r="59" spans="3:59" ht="16.95" customHeight="1" thickBot="1" x14ac:dyDescent="0.35">
      <c r="C59" s="50" t="s">
        <v>339</v>
      </c>
      <c r="D59" s="50" t="s">
        <v>340</v>
      </c>
      <c r="E59" s="250">
        <v>375</v>
      </c>
      <c r="F59" s="251"/>
      <c r="G59" s="50" t="s">
        <v>339</v>
      </c>
      <c r="H59" s="51" t="s">
        <v>340</v>
      </c>
      <c r="I59" s="250">
        <v>315</v>
      </c>
      <c r="J59" s="251"/>
      <c r="K59" s="50" t="s">
        <v>339</v>
      </c>
      <c r="L59" s="50" t="s">
        <v>340</v>
      </c>
      <c r="M59" s="250">
        <v>420.30900000000003</v>
      </c>
      <c r="N59" s="251"/>
      <c r="O59" s="50" t="s">
        <v>339</v>
      </c>
      <c r="P59" s="50" t="s">
        <v>340</v>
      </c>
      <c r="Q59" s="250">
        <v>373.65899999999999</v>
      </c>
      <c r="R59" s="251"/>
      <c r="S59" s="50" t="s">
        <v>339</v>
      </c>
      <c r="T59" s="50" t="s">
        <v>340</v>
      </c>
      <c r="U59" s="250">
        <v>391.99900000000002</v>
      </c>
      <c r="V59" s="251"/>
      <c r="W59" s="40" t="s">
        <v>339</v>
      </c>
      <c r="X59" s="40" t="s">
        <v>340</v>
      </c>
      <c r="Y59" s="250">
        <v>416</v>
      </c>
      <c r="Z59" s="251"/>
      <c r="AA59" s="50" t="s">
        <v>339</v>
      </c>
      <c r="AB59" s="50" t="s">
        <v>340</v>
      </c>
      <c r="AC59" s="250">
        <v>399</v>
      </c>
      <c r="AD59" s="251"/>
      <c r="AE59" s="50" t="s">
        <v>339</v>
      </c>
      <c r="AF59" s="50" t="s">
        <v>340</v>
      </c>
      <c r="AG59" s="250">
        <v>358</v>
      </c>
      <c r="AH59" s="251"/>
      <c r="AI59" s="50" t="s">
        <v>339</v>
      </c>
      <c r="AJ59" s="50" t="s">
        <v>340</v>
      </c>
      <c r="AK59" s="250">
        <v>288.19200000000001</v>
      </c>
      <c r="AL59" s="251"/>
      <c r="AM59" s="50" t="s">
        <v>339</v>
      </c>
      <c r="AN59" s="50" t="s">
        <v>340</v>
      </c>
      <c r="AO59" s="250">
        <v>440.678</v>
      </c>
      <c r="AP59" s="256"/>
      <c r="AR59" s="253"/>
      <c r="AS59" s="253"/>
      <c r="AT59" s="253"/>
      <c r="AU59" s="253"/>
      <c r="AV59" s="253"/>
      <c r="AW59" s="253"/>
      <c r="AX59" s="253"/>
      <c r="AY59" s="253"/>
      <c r="AZ59" s="253"/>
      <c r="BA59" s="253"/>
      <c r="BB59" s="253"/>
      <c r="BC59" s="253"/>
      <c r="BD59" s="253"/>
      <c r="BE59" s="253"/>
      <c r="BF59" s="253"/>
      <c r="BG59" s="253"/>
    </row>
    <row r="60" spans="3:59" ht="16.95" customHeight="1" thickBot="1" x14ac:dyDescent="0.35">
      <c r="C60" s="50" t="s">
        <v>344</v>
      </c>
      <c r="D60" s="50" t="s">
        <v>345</v>
      </c>
      <c r="G60" s="52" t="s">
        <v>344</v>
      </c>
      <c r="H60" s="42" t="s">
        <v>345</v>
      </c>
      <c r="K60" s="50" t="s">
        <v>344</v>
      </c>
      <c r="L60" s="50" t="s">
        <v>345</v>
      </c>
      <c r="O60" s="50" t="s">
        <v>344</v>
      </c>
      <c r="P60" s="50" t="s">
        <v>345</v>
      </c>
      <c r="S60" s="50" t="s">
        <v>344</v>
      </c>
      <c r="T60" s="50" t="s">
        <v>345</v>
      </c>
      <c r="W60" s="40" t="s">
        <v>344</v>
      </c>
      <c r="X60" s="40" t="s">
        <v>345</v>
      </c>
      <c r="AA60" s="50" t="s">
        <v>344</v>
      </c>
      <c r="AB60" s="50" t="s">
        <v>345</v>
      </c>
      <c r="AE60" s="50" t="s">
        <v>344</v>
      </c>
      <c r="AF60" s="50" t="s">
        <v>345</v>
      </c>
      <c r="AI60" s="50" t="s">
        <v>344</v>
      </c>
      <c r="AJ60" s="50" t="s">
        <v>345</v>
      </c>
      <c r="AM60" s="50" t="s">
        <v>344</v>
      </c>
      <c r="AN60" s="50" t="s">
        <v>345</v>
      </c>
      <c r="AR60" s="253"/>
      <c r="AS60" s="253"/>
      <c r="AT60" s="253"/>
      <c r="AU60" s="253"/>
      <c r="AV60" s="253"/>
      <c r="AW60" s="253"/>
      <c r="AX60" s="253"/>
      <c r="AY60" s="253"/>
      <c r="AZ60" s="253"/>
      <c r="BA60" s="253"/>
      <c r="BB60" s="253"/>
      <c r="BC60" s="253"/>
      <c r="BD60" s="253"/>
      <c r="BE60" s="253"/>
      <c r="BF60" s="253"/>
      <c r="BG60" s="253"/>
    </row>
    <row r="61" spans="3:59" ht="16.95" customHeight="1" x14ac:dyDescent="0.3">
      <c r="C61" s="28" t="s">
        <v>28</v>
      </c>
      <c r="D61" s="28"/>
      <c r="E61" s="28"/>
      <c r="F61" s="28"/>
      <c r="G61" s="28" t="s">
        <v>26</v>
      </c>
      <c r="H61" s="28"/>
      <c r="I61" s="28"/>
      <c r="J61" s="28"/>
      <c r="K61" s="28" t="s">
        <v>25</v>
      </c>
      <c r="L61" s="28"/>
      <c r="M61" s="28"/>
      <c r="N61" s="28"/>
      <c r="O61" s="28" t="s">
        <v>61</v>
      </c>
      <c r="P61" s="28"/>
      <c r="Q61" s="28"/>
      <c r="R61" s="28"/>
      <c r="S61" s="28" t="s">
        <v>28</v>
      </c>
      <c r="T61" s="28"/>
      <c r="U61" s="28"/>
      <c r="V61" s="28"/>
      <c r="W61" s="28" t="s">
        <v>25</v>
      </c>
      <c r="X61" s="28"/>
      <c r="Y61" s="28"/>
      <c r="Z61" s="28"/>
      <c r="AA61" s="28" t="s">
        <v>25</v>
      </c>
      <c r="AB61" s="28"/>
      <c r="AC61" s="28"/>
      <c r="AD61" s="28"/>
      <c r="AE61" s="28" t="s">
        <v>26</v>
      </c>
      <c r="AF61" s="28"/>
      <c r="AG61" s="28"/>
      <c r="AH61" s="28"/>
      <c r="AI61" s="28" t="s">
        <v>25</v>
      </c>
      <c r="AJ61" s="28"/>
      <c r="AK61" s="28"/>
      <c r="AL61" s="28"/>
      <c r="AM61" s="28" t="s">
        <v>360</v>
      </c>
      <c r="AR61" s="253"/>
      <c r="AS61" s="253"/>
      <c r="AT61" s="253"/>
      <c r="AU61" s="253"/>
      <c r="AV61" s="253"/>
      <c r="AW61" s="253"/>
      <c r="AX61" s="253"/>
      <c r="AY61" s="253"/>
      <c r="AZ61" s="253"/>
      <c r="BA61" s="253"/>
      <c r="BB61" s="253"/>
      <c r="BC61" s="253"/>
      <c r="BD61" s="253"/>
      <c r="BE61" s="253"/>
      <c r="BF61" s="253"/>
      <c r="BG61" s="253"/>
    </row>
    <row r="62" spans="3:59" ht="16.95" customHeight="1" x14ac:dyDescent="0.3">
      <c r="C62" s="56"/>
      <c r="D62" s="56"/>
      <c r="E62" s="56"/>
      <c r="F62" s="56"/>
      <c r="G62" s="56"/>
      <c r="H62" s="56"/>
      <c r="I62" s="56"/>
      <c r="J62" s="60"/>
      <c r="K62" s="60"/>
      <c r="L62" s="60"/>
      <c r="M62" s="60"/>
      <c r="N62" s="60"/>
      <c r="O62" s="60" t="s">
        <v>363</v>
      </c>
      <c r="P62" s="60"/>
      <c r="Q62" s="60"/>
      <c r="R62" s="60"/>
      <c r="S62" s="60"/>
      <c r="T62" s="60"/>
      <c r="U62" s="56"/>
      <c r="W62" s="49"/>
      <c r="X62" s="49"/>
      <c r="Y62" s="21">
        <v>0</v>
      </c>
      <c r="AA62" s="49"/>
      <c r="AB62" s="49"/>
      <c r="AE62" s="49"/>
      <c r="AF62" s="49"/>
      <c r="AI62" s="49"/>
      <c r="AJ62" s="49"/>
      <c r="AM62" s="49"/>
      <c r="AN62" s="49"/>
      <c r="AR62" s="254"/>
      <c r="AS62" s="254"/>
      <c r="AT62" s="254"/>
      <c r="AU62" s="254"/>
      <c r="AV62" s="254"/>
      <c r="AW62" s="254"/>
      <c r="AX62" s="254"/>
      <c r="AY62" s="254"/>
      <c r="AZ62" s="254"/>
      <c r="BA62" s="254"/>
      <c r="BB62" s="254"/>
      <c r="BC62" s="254"/>
      <c r="BD62" s="254"/>
      <c r="BE62" s="254"/>
      <c r="BF62" s="254"/>
      <c r="BG62" s="254"/>
    </row>
    <row r="63" spans="3:59" ht="16.95" customHeight="1" x14ac:dyDescent="0.3">
      <c r="AR63" s="255">
        <f>E67+I67+M67+Q67+U67+Y67+AC67+AG67+AK67+AO67</f>
        <v>3687.154</v>
      </c>
      <c r="AS63" s="255">
        <f>AR63</f>
        <v>3687.154</v>
      </c>
      <c r="AT63" s="252"/>
      <c r="AU63" s="252">
        <f>COUNTA(C64:AN64)</f>
        <v>10</v>
      </c>
      <c r="AV63" s="252"/>
      <c r="AW63" s="252">
        <f>AU63-AV63</f>
        <v>10</v>
      </c>
      <c r="AX63" s="252">
        <f t="shared" ref="AX63" si="6">AV63</f>
        <v>0</v>
      </c>
      <c r="AY63" s="252">
        <f>AU63</f>
        <v>10</v>
      </c>
      <c r="AZ63" s="252"/>
      <c r="BA63" s="252">
        <f>AY63-AZ63</f>
        <v>10</v>
      </c>
      <c r="BB63" s="252"/>
      <c r="BC63" s="252"/>
      <c r="BD63" s="252"/>
      <c r="BE63" s="252"/>
      <c r="BF63" s="252"/>
      <c r="BG63" s="252"/>
    </row>
    <row r="64" spans="3:59" ht="16.95" customHeight="1" x14ac:dyDescent="0.3">
      <c r="C64" s="28" t="s">
        <v>211</v>
      </c>
      <c r="D64" s="28"/>
      <c r="E64" s="28"/>
      <c r="F64" s="28"/>
      <c r="G64" s="28" t="s">
        <v>210</v>
      </c>
      <c r="H64" s="28"/>
      <c r="I64" s="28"/>
      <c r="J64" s="28"/>
      <c r="K64" s="28" t="s">
        <v>209</v>
      </c>
      <c r="L64" s="28"/>
      <c r="M64" s="28"/>
      <c r="N64" s="28"/>
      <c r="O64" s="28" t="s">
        <v>208</v>
      </c>
      <c r="P64" s="28"/>
      <c r="Q64" s="28"/>
      <c r="R64" s="28"/>
      <c r="S64" s="28" t="s">
        <v>207</v>
      </c>
      <c r="T64" s="28"/>
      <c r="U64" s="28"/>
      <c r="V64" s="28"/>
      <c r="W64" s="28" t="s">
        <v>206</v>
      </c>
      <c r="X64" s="28"/>
      <c r="Y64" s="28"/>
      <c r="Z64" s="28"/>
      <c r="AA64" s="28" t="s">
        <v>205</v>
      </c>
      <c r="AB64" s="28"/>
      <c r="AC64" s="28"/>
      <c r="AD64" s="28"/>
      <c r="AE64" s="28" t="s">
        <v>204</v>
      </c>
      <c r="AF64" s="28"/>
      <c r="AG64" s="28"/>
      <c r="AH64" s="28"/>
      <c r="AI64" s="61" t="s">
        <v>203</v>
      </c>
      <c r="AJ64" s="28"/>
      <c r="AK64" s="28"/>
      <c r="AL64" s="28"/>
      <c r="AM64" s="61" t="s">
        <v>202</v>
      </c>
      <c r="AN64" s="49"/>
      <c r="AR64" s="253"/>
      <c r="AS64" s="253"/>
      <c r="AT64" s="253"/>
      <c r="AU64" s="253"/>
      <c r="AV64" s="253"/>
      <c r="AW64" s="253"/>
      <c r="AX64" s="253"/>
      <c r="AY64" s="253"/>
      <c r="AZ64" s="253"/>
      <c r="BA64" s="253"/>
      <c r="BB64" s="253"/>
      <c r="BC64" s="253"/>
      <c r="BD64" s="253"/>
      <c r="BE64" s="253"/>
      <c r="BF64" s="253"/>
      <c r="BG64" s="253"/>
    </row>
    <row r="65" spans="3:59" ht="16.95" customHeight="1" x14ac:dyDescent="0.3">
      <c r="AR65" s="253"/>
      <c r="AS65" s="253"/>
      <c r="AT65" s="253"/>
      <c r="AU65" s="253"/>
      <c r="AV65" s="253"/>
      <c r="AW65" s="253"/>
      <c r="AX65" s="253"/>
      <c r="AY65" s="253"/>
      <c r="AZ65" s="253"/>
      <c r="BA65" s="253"/>
      <c r="BB65" s="253"/>
      <c r="BC65" s="253"/>
      <c r="BD65" s="253"/>
      <c r="BE65" s="253"/>
      <c r="BF65" s="253"/>
      <c r="BG65" s="253"/>
    </row>
    <row r="66" spans="3:59" ht="16.95" customHeight="1" thickBot="1" x14ac:dyDescent="0.35">
      <c r="AR66" s="253"/>
      <c r="AS66" s="253"/>
      <c r="AT66" s="253"/>
      <c r="AU66" s="253"/>
      <c r="AV66" s="253"/>
      <c r="AW66" s="253"/>
      <c r="AX66" s="253"/>
      <c r="AY66" s="253"/>
      <c r="AZ66" s="253"/>
      <c r="BA66" s="253"/>
      <c r="BB66" s="253"/>
      <c r="BC66" s="253"/>
      <c r="BD66" s="253"/>
      <c r="BE66" s="253"/>
      <c r="BF66" s="253"/>
      <c r="BG66" s="253"/>
    </row>
    <row r="67" spans="3:59" ht="16.95" customHeight="1" thickBot="1" x14ac:dyDescent="0.35">
      <c r="C67" s="50" t="s">
        <v>339</v>
      </c>
      <c r="D67" s="50" t="s">
        <v>340</v>
      </c>
      <c r="E67" s="250">
        <v>275.26</v>
      </c>
      <c r="F67" s="251"/>
      <c r="G67" s="50" t="s">
        <v>339</v>
      </c>
      <c r="H67" s="51" t="s">
        <v>340</v>
      </c>
      <c r="I67" s="250">
        <v>366.15699999999998</v>
      </c>
      <c r="J67" s="251"/>
      <c r="K67" s="50" t="s">
        <v>339</v>
      </c>
      <c r="L67" s="50" t="s">
        <v>340</v>
      </c>
      <c r="M67" s="250">
        <v>357</v>
      </c>
      <c r="N67" s="251"/>
      <c r="O67" s="50" t="s">
        <v>339</v>
      </c>
      <c r="P67" s="50" t="s">
        <v>340</v>
      </c>
      <c r="Q67" s="250">
        <v>380</v>
      </c>
      <c r="R67" s="251"/>
      <c r="S67" s="50" t="s">
        <v>339</v>
      </c>
      <c r="T67" s="50" t="s">
        <v>340</v>
      </c>
      <c r="U67" s="250">
        <v>413</v>
      </c>
      <c r="V67" s="251"/>
      <c r="W67" s="50" t="s">
        <v>339</v>
      </c>
      <c r="X67" s="50" t="s">
        <v>340</v>
      </c>
      <c r="Y67" s="250">
        <v>410.11200000000002</v>
      </c>
      <c r="Z67" s="251"/>
      <c r="AA67" s="50" t="s">
        <v>339</v>
      </c>
      <c r="AB67" s="50" t="s">
        <v>340</v>
      </c>
      <c r="AC67" s="250">
        <v>388.81299999999999</v>
      </c>
      <c r="AD67" s="251"/>
      <c r="AE67" s="50" t="s">
        <v>339</v>
      </c>
      <c r="AF67" s="50" t="s">
        <v>340</v>
      </c>
      <c r="AG67" s="250">
        <v>415.81200000000001</v>
      </c>
      <c r="AH67" s="251"/>
      <c r="AI67" s="50" t="s">
        <v>339</v>
      </c>
      <c r="AJ67" s="50" t="s">
        <v>340</v>
      </c>
      <c r="AK67" s="250">
        <v>178</v>
      </c>
      <c r="AL67" s="251"/>
      <c r="AM67" s="50" t="s">
        <v>339</v>
      </c>
      <c r="AN67" s="50" t="s">
        <v>340</v>
      </c>
      <c r="AO67" s="250">
        <v>503</v>
      </c>
      <c r="AP67" s="256"/>
      <c r="AR67" s="253"/>
      <c r="AS67" s="253"/>
      <c r="AT67" s="253"/>
      <c r="AU67" s="253"/>
      <c r="AV67" s="253"/>
      <c r="AW67" s="253"/>
      <c r="AX67" s="253"/>
      <c r="AY67" s="253"/>
      <c r="AZ67" s="253"/>
      <c r="BA67" s="253"/>
      <c r="BB67" s="253"/>
      <c r="BC67" s="253"/>
      <c r="BD67" s="253"/>
      <c r="BE67" s="253"/>
      <c r="BF67" s="253"/>
      <c r="BG67" s="253"/>
    </row>
    <row r="68" spans="3:59" ht="16.95" customHeight="1" thickBot="1" x14ac:dyDescent="0.35">
      <c r="C68" s="50" t="s">
        <v>344</v>
      </c>
      <c r="D68" s="50" t="s">
        <v>345</v>
      </c>
      <c r="G68" s="52" t="s">
        <v>344</v>
      </c>
      <c r="H68" s="42" t="s">
        <v>345</v>
      </c>
      <c r="K68" s="50" t="s">
        <v>344</v>
      </c>
      <c r="L68" s="50" t="s">
        <v>345</v>
      </c>
      <c r="O68" s="50" t="s">
        <v>344</v>
      </c>
      <c r="P68" s="50" t="s">
        <v>345</v>
      </c>
      <c r="S68" s="50" t="s">
        <v>344</v>
      </c>
      <c r="T68" s="50" t="s">
        <v>345</v>
      </c>
      <c r="W68" s="50" t="s">
        <v>344</v>
      </c>
      <c r="X68" s="50" t="s">
        <v>345</v>
      </c>
      <c r="AA68" s="50" t="s">
        <v>344</v>
      </c>
      <c r="AB68" s="50" t="s">
        <v>345</v>
      </c>
      <c r="AE68" s="50" t="s">
        <v>344</v>
      </c>
      <c r="AF68" s="50" t="s">
        <v>345</v>
      </c>
      <c r="AI68" s="50" t="s">
        <v>344</v>
      </c>
      <c r="AJ68" s="50" t="s">
        <v>345</v>
      </c>
      <c r="AM68" s="50" t="s">
        <v>344</v>
      </c>
      <c r="AN68" s="50" t="s">
        <v>345</v>
      </c>
      <c r="AR68" s="253"/>
      <c r="AS68" s="253"/>
      <c r="AT68" s="253"/>
      <c r="AU68" s="253"/>
      <c r="AV68" s="253"/>
      <c r="AW68" s="253"/>
      <c r="AX68" s="253"/>
      <c r="AY68" s="253"/>
      <c r="AZ68" s="253"/>
      <c r="BA68" s="253"/>
      <c r="BB68" s="253"/>
      <c r="BC68" s="253"/>
      <c r="BD68" s="253"/>
      <c r="BE68" s="253"/>
      <c r="BF68" s="253"/>
      <c r="BG68" s="253"/>
    </row>
    <row r="69" spans="3:59" ht="16.95" customHeight="1" x14ac:dyDescent="0.3">
      <c r="C69" s="28" t="s">
        <v>364</v>
      </c>
      <c r="D69" s="28"/>
      <c r="E69" s="28"/>
      <c r="F69" s="28"/>
      <c r="G69" s="28" t="s">
        <v>128</v>
      </c>
      <c r="H69" s="28"/>
      <c r="I69" s="28"/>
      <c r="J69" s="28"/>
      <c r="K69" s="28" t="s">
        <v>84</v>
      </c>
      <c r="L69" s="28"/>
      <c r="M69" s="28"/>
      <c r="N69" s="28"/>
      <c r="O69" s="28" t="s">
        <v>26</v>
      </c>
      <c r="P69" s="28"/>
      <c r="Q69" s="28"/>
      <c r="R69" s="28"/>
      <c r="S69" s="28" t="s">
        <v>26</v>
      </c>
      <c r="T69" s="28"/>
      <c r="U69" s="28"/>
      <c r="V69" s="28"/>
      <c r="W69" s="28" t="s">
        <v>25</v>
      </c>
      <c r="X69" s="28"/>
      <c r="Y69" s="28"/>
      <c r="Z69" s="28"/>
      <c r="AA69" s="28" t="s">
        <v>26</v>
      </c>
      <c r="AB69" s="28"/>
      <c r="AC69" s="28"/>
      <c r="AD69" s="28"/>
      <c r="AE69" s="28" t="s">
        <v>28</v>
      </c>
      <c r="AF69" s="28"/>
      <c r="AG69" s="28"/>
      <c r="AH69" s="28"/>
      <c r="AI69" s="61" t="s">
        <v>150</v>
      </c>
      <c r="AJ69" s="28"/>
      <c r="AK69" s="28"/>
      <c r="AL69" s="28"/>
      <c r="AM69" s="61" t="s">
        <v>37</v>
      </c>
      <c r="AR69" s="253"/>
      <c r="AS69" s="253"/>
      <c r="AT69" s="253"/>
      <c r="AU69" s="253"/>
      <c r="AV69" s="253"/>
      <c r="AW69" s="253"/>
      <c r="AX69" s="253"/>
      <c r="AY69" s="253"/>
      <c r="AZ69" s="253"/>
      <c r="BA69" s="253"/>
      <c r="BB69" s="253"/>
      <c r="BC69" s="253"/>
      <c r="BD69" s="253"/>
      <c r="BE69" s="253"/>
      <c r="BF69" s="253"/>
      <c r="BG69" s="253"/>
    </row>
    <row r="70" spans="3:59" ht="16.95" customHeight="1" x14ac:dyDescent="0.3">
      <c r="C70" s="62" t="s">
        <v>365</v>
      </c>
      <c r="D70" s="49"/>
      <c r="G70" s="49"/>
      <c r="H70" s="49"/>
      <c r="K70" s="49"/>
      <c r="L70" s="49"/>
      <c r="O70" s="49"/>
      <c r="P70" s="49"/>
      <c r="S70" s="49"/>
      <c r="T70" s="49"/>
      <c r="W70" s="49"/>
      <c r="X70" s="49"/>
      <c r="AA70" s="49"/>
      <c r="AB70" s="49"/>
      <c r="AE70" s="62" t="s">
        <v>366</v>
      </c>
      <c r="AF70" s="49"/>
      <c r="AI70" s="49"/>
      <c r="AJ70" s="49"/>
      <c r="AM70" s="49"/>
      <c r="AN70" s="49"/>
      <c r="AR70" s="254"/>
      <c r="AS70" s="254"/>
      <c r="AT70" s="254"/>
      <c r="AU70" s="254"/>
      <c r="AV70" s="254"/>
      <c r="AW70" s="254"/>
      <c r="AX70" s="254"/>
      <c r="AY70" s="254"/>
      <c r="AZ70" s="254"/>
      <c r="BA70" s="254"/>
      <c r="BB70" s="254"/>
      <c r="BC70" s="254"/>
      <c r="BD70" s="254"/>
      <c r="BE70" s="254"/>
      <c r="BF70" s="254"/>
      <c r="BG70" s="254"/>
    </row>
    <row r="71" spans="3:59" ht="16.95" customHeight="1" x14ac:dyDescent="0.3">
      <c r="D71" s="56"/>
      <c r="E71" s="56"/>
      <c r="F71" s="56"/>
      <c r="G71" s="56"/>
      <c r="H71" s="56"/>
      <c r="I71" s="56"/>
      <c r="J71" s="56"/>
      <c r="K71" s="56"/>
      <c r="L71" s="56"/>
      <c r="M71" s="56"/>
      <c r="N71" s="56"/>
      <c r="O71" s="56"/>
      <c r="P71" s="56"/>
      <c r="Q71" s="56"/>
      <c r="R71" s="63"/>
      <c r="S71" s="63"/>
      <c r="T71" s="63"/>
      <c r="U71" s="63"/>
      <c r="V71" s="63"/>
      <c r="AR71" s="255">
        <f>E75+I75+M75+Q75+U75+Y75+AC75+AG75+AK75+AO75</f>
        <v>3979.3209999999999</v>
      </c>
      <c r="AS71" s="255">
        <f>AR71</f>
        <v>3979.3209999999999</v>
      </c>
      <c r="AT71" s="252"/>
      <c r="AU71" s="252">
        <f>COUNTA(C72:AN72)</f>
        <v>10</v>
      </c>
      <c r="AV71" s="252"/>
      <c r="AW71" s="252">
        <f>AU71-AV71</f>
        <v>10</v>
      </c>
      <c r="AX71" s="252">
        <f t="shared" ref="AX71" si="7">AV71</f>
        <v>0</v>
      </c>
      <c r="AY71" s="252">
        <f>AU71</f>
        <v>10</v>
      </c>
      <c r="AZ71" s="252"/>
      <c r="BA71" s="252">
        <f>AY71-AZ71</f>
        <v>10</v>
      </c>
      <c r="BB71" s="252"/>
      <c r="BC71" s="252"/>
      <c r="BD71" s="252"/>
      <c r="BE71" s="252"/>
      <c r="BF71" s="252"/>
      <c r="BG71" s="252"/>
    </row>
    <row r="72" spans="3:59" ht="16.95" customHeight="1" x14ac:dyDescent="0.3">
      <c r="C72" s="61" t="s">
        <v>200</v>
      </c>
      <c r="D72" s="61"/>
      <c r="E72" s="61"/>
      <c r="F72" s="61"/>
      <c r="G72" s="61" t="s">
        <v>199</v>
      </c>
      <c r="H72" s="61"/>
      <c r="I72" s="61"/>
      <c r="J72" s="61"/>
      <c r="K72" s="28" t="s">
        <v>198</v>
      </c>
      <c r="L72" s="28"/>
      <c r="M72" s="28"/>
      <c r="N72" s="28"/>
      <c r="O72" s="28" t="s">
        <v>197</v>
      </c>
      <c r="P72" s="28"/>
      <c r="Q72" s="28"/>
      <c r="R72" s="28"/>
      <c r="S72" s="28" t="s">
        <v>196</v>
      </c>
      <c r="T72" s="28"/>
      <c r="U72" s="28"/>
      <c r="V72" s="28"/>
      <c r="W72" s="28" t="s">
        <v>195</v>
      </c>
      <c r="X72" s="28"/>
      <c r="Y72" s="28"/>
      <c r="Z72" s="28"/>
      <c r="AA72" s="28" t="s">
        <v>194</v>
      </c>
      <c r="AB72" s="28"/>
      <c r="AC72" s="28"/>
      <c r="AD72" s="28"/>
      <c r="AE72" s="28" t="s">
        <v>193</v>
      </c>
      <c r="AF72" s="28"/>
      <c r="AG72" s="28"/>
      <c r="AH72" s="28"/>
      <c r="AI72" s="28" t="s">
        <v>192</v>
      </c>
      <c r="AJ72" s="28"/>
      <c r="AK72" s="28"/>
      <c r="AL72" s="28"/>
      <c r="AM72" s="28" t="s">
        <v>191</v>
      </c>
      <c r="AN72" s="49"/>
      <c r="AR72" s="253"/>
      <c r="AS72" s="253"/>
      <c r="AT72" s="253"/>
      <c r="AU72" s="253"/>
      <c r="AV72" s="253"/>
      <c r="AW72" s="253"/>
      <c r="AX72" s="253"/>
      <c r="AY72" s="253"/>
      <c r="AZ72" s="253"/>
      <c r="BA72" s="253"/>
      <c r="BB72" s="253"/>
      <c r="BC72" s="253"/>
      <c r="BD72" s="253"/>
      <c r="BE72" s="253"/>
      <c r="BF72" s="253"/>
      <c r="BG72" s="253"/>
    </row>
    <row r="73" spans="3:59" ht="16.95" customHeight="1" x14ac:dyDescent="0.3">
      <c r="AR73" s="253"/>
      <c r="AS73" s="253"/>
      <c r="AT73" s="253"/>
      <c r="AU73" s="253"/>
      <c r="AV73" s="253"/>
      <c r="AW73" s="253"/>
      <c r="AX73" s="253"/>
      <c r="AY73" s="253"/>
      <c r="AZ73" s="253"/>
      <c r="BA73" s="253"/>
      <c r="BB73" s="253"/>
      <c r="BC73" s="253"/>
      <c r="BD73" s="253"/>
      <c r="BE73" s="253"/>
      <c r="BF73" s="253"/>
      <c r="BG73" s="253"/>
    </row>
    <row r="74" spans="3:59" ht="16.95" customHeight="1" thickBot="1" x14ac:dyDescent="0.35">
      <c r="AR74" s="253"/>
      <c r="AS74" s="253"/>
      <c r="AT74" s="253"/>
      <c r="AU74" s="253"/>
      <c r="AV74" s="253"/>
      <c r="AW74" s="253"/>
      <c r="AX74" s="253"/>
      <c r="AY74" s="253"/>
      <c r="AZ74" s="253"/>
      <c r="BA74" s="253"/>
      <c r="BB74" s="253"/>
      <c r="BC74" s="253"/>
      <c r="BD74" s="253"/>
      <c r="BE74" s="253"/>
      <c r="BF74" s="253"/>
      <c r="BG74" s="253"/>
    </row>
    <row r="75" spans="3:59" ht="16.95" customHeight="1" thickBot="1" x14ac:dyDescent="0.35">
      <c r="C75" s="50" t="s">
        <v>339</v>
      </c>
      <c r="D75" s="50" t="s">
        <v>340</v>
      </c>
      <c r="E75" s="250">
        <v>338</v>
      </c>
      <c r="F75" s="251"/>
      <c r="G75" s="50" t="s">
        <v>339</v>
      </c>
      <c r="H75" s="51" t="s">
        <v>340</v>
      </c>
      <c r="I75" s="250">
        <v>501.32100000000003</v>
      </c>
      <c r="J75" s="251"/>
      <c r="K75" s="50" t="s">
        <v>339</v>
      </c>
      <c r="L75" s="50" t="s">
        <v>340</v>
      </c>
      <c r="M75" s="250">
        <v>343</v>
      </c>
      <c r="N75" s="251"/>
      <c r="O75" s="50" t="s">
        <v>339</v>
      </c>
      <c r="P75" s="50" t="s">
        <v>340</v>
      </c>
      <c r="Q75" s="250">
        <v>287</v>
      </c>
      <c r="R75" s="251"/>
      <c r="S75" s="50" t="s">
        <v>339</v>
      </c>
      <c r="T75" s="50" t="s">
        <v>340</v>
      </c>
      <c r="U75" s="250">
        <v>416</v>
      </c>
      <c r="V75" s="251"/>
      <c r="W75" s="50" t="s">
        <v>339</v>
      </c>
      <c r="X75" s="50" t="s">
        <v>340</v>
      </c>
      <c r="Y75" s="250">
        <v>418</v>
      </c>
      <c r="Z75" s="251"/>
      <c r="AA75" s="50" t="s">
        <v>339</v>
      </c>
      <c r="AB75" s="50" t="s">
        <v>340</v>
      </c>
      <c r="AC75" s="250">
        <v>418</v>
      </c>
      <c r="AD75" s="251"/>
      <c r="AE75" s="50" t="s">
        <v>339</v>
      </c>
      <c r="AF75" s="50" t="s">
        <v>340</v>
      </c>
      <c r="AG75" s="250">
        <v>417</v>
      </c>
      <c r="AH75" s="251"/>
      <c r="AI75" s="50" t="s">
        <v>339</v>
      </c>
      <c r="AJ75" s="50" t="s">
        <v>340</v>
      </c>
      <c r="AK75" s="250">
        <v>391</v>
      </c>
      <c r="AL75" s="251"/>
      <c r="AM75" s="50" t="s">
        <v>339</v>
      </c>
      <c r="AN75" s="50" t="s">
        <v>340</v>
      </c>
      <c r="AO75" s="250">
        <v>450</v>
      </c>
      <c r="AP75" s="256"/>
      <c r="AR75" s="253"/>
      <c r="AS75" s="253"/>
      <c r="AT75" s="253"/>
      <c r="AU75" s="253"/>
      <c r="AV75" s="253"/>
      <c r="AW75" s="253"/>
      <c r="AX75" s="253"/>
      <c r="AY75" s="253"/>
      <c r="AZ75" s="253"/>
      <c r="BA75" s="253"/>
      <c r="BB75" s="253"/>
      <c r="BC75" s="253"/>
      <c r="BD75" s="253"/>
      <c r="BE75" s="253"/>
      <c r="BF75" s="253"/>
      <c r="BG75" s="253"/>
    </row>
    <row r="76" spans="3:59" ht="16.95" customHeight="1" thickBot="1" x14ac:dyDescent="0.35">
      <c r="C76" s="50" t="s">
        <v>344</v>
      </c>
      <c r="D76" s="50" t="s">
        <v>345</v>
      </c>
      <c r="G76" s="52" t="s">
        <v>344</v>
      </c>
      <c r="H76" s="42" t="s">
        <v>345</v>
      </c>
      <c r="K76" s="50" t="s">
        <v>344</v>
      </c>
      <c r="L76" s="50" t="s">
        <v>345</v>
      </c>
      <c r="O76" s="50" t="s">
        <v>344</v>
      </c>
      <c r="P76" s="50" t="s">
        <v>345</v>
      </c>
      <c r="S76" s="50" t="s">
        <v>344</v>
      </c>
      <c r="T76" s="50" t="s">
        <v>345</v>
      </c>
      <c r="W76" s="50" t="s">
        <v>344</v>
      </c>
      <c r="X76" s="50" t="s">
        <v>345</v>
      </c>
      <c r="AA76" s="50" t="s">
        <v>344</v>
      </c>
      <c r="AB76" s="50" t="s">
        <v>345</v>
      </c>
      <c r="AE76" s="50" t="s">
        <v>344</v>
      </c>
      <c r="AF76" s="50" t="s">
        <v>345</v>
      </c>
      <c r="AI76" s="50" t="s">
        <v>344</v>
      </c>
      <c r="AJ76" s="50" t="s">
        <v>345</v>
      </c>
      <c r="AM76" s="50" t="s">
        <v>344</v>
      </c>
      <c r="AN76" s="50" t="s">
        <v>345</v>
      </c>
      <c r="AR76" s="253"/>
      <c r="AS76" s="253"/>
      <c r="AT76" s="253"/>
      <c r="AU76" s="253"/>
      <c r="AV76" s="253"/>
      <c r="AW76" s="253"/>
      <c r="AX76" s="253"/>
      <c r="AY76" s="253"/>
      <c r="AZ76" s="253"/>
      <c r="BA76" s="253"/>
      <c r="BB76" s="253"/>
      <c r="BC76" s="253"/>
      <c r="BD76" s="253"/>
      <c r="BE76" s="253"/>
      <c r="BF76" s="253"/>
      <c r="BG76" s="253"/>
    </row>
    <row r="77" spans="3:59" ht="16.95" customHeight="1" x14ac:dyDescent="0.3">
      <c r="C77" s="61" t="s">
        <v>37</v>
      </c>
      <c r="D77" s="61"/>
      <c r="E77" s="61"/>
      <c r="F77" s="61"/>
      <c r="G77" s="61" t="s">
        <v>37</v>
      </c>
      <c r="H77" s="61"/>
      <c r="I77" s="61"/>
      <c r="J77" s="61"/>
      <c r="K77" s="28" t="s">
        <v>62</v>
      </c>
      <c r="L77" s="28"/>
      <c r="M77" s="28"/>
      <c r="N77" s="28"/>
      <c r="O77" s="28" t="s">
        <v>367</v>
      </c>
      <c r="P77" s="28"/>
      <c r="Q77" s="28"/>
      <c r="R77" s="28"/>
      <c r="S77" s="28" t="s">
        <v>26</v>
      </c>
      <c r="T77" s="28"/>
      <c r="U77" s="28"/>
      <c r="V77" s="28"/>
      <c r="W77" s="28" t="s">
        <v>25</v>
      </c>
      <c r="X77" s="28"/>
      <c r="Y77" s="28"/>
      <c r="Z77" s="28"/>
      <c r="AA77" s="28" t="s">
        <v>26</v>
      </c>
      <c r="AB77" s="28"/>
      <c r="AC77" s="28"/>
      <c r="AD77" s="28"/>
      <c r="AE77" s="28" t="s">
        <v>25</v>
      </c>
      <c r="AF77" s="28"/>
      <c r="AG77" s="28"/>
      <c r="AH77" s="28"/>
      <c r="AI77" s="28" t="s">
        <v>26</v>
      </c>
      <c r="AJ77" s="28"/>
      <c r="AK77" s="28"/>
      <c r="AL77" s="28"/>
      <c r="AM77" s="28" t="s">
        <v>27</v>
      </c>
      <c r="AR77" s="253"/>
      <c r="AS77" s="253"/>
      <c r="AT77" s="253"/>
      <c r="AU77" s="253"/>
      <c r="AV77" s="253"/>
      <c r="AW77" s="253"/>
      <c r="AX77" s="253"/>
      <c r="AY77" s="253"/>
      <c r="AZ77" s="253"/>
      <c r="BA77" s="253"/>
      <c r="BB77" s="253"/>
      <c r="BC77" s="253"/>
      <c r="BD77" s="253"/>
      <c r="BE77" s="253"/>
      <c r="BF77" s="253"/>
      <c r="BG77" s="253"/>
    </row>
    <row r="78" spans="3:59" ht="16.95" customHeight="1" x14ac:dyDescent="0.3">
      <c r="AR78" s="254"/>
      <c r="AS78" s="254"/>
      <c r="AT78" s="254"/>
      <c r="AU78" s="254"/>
      <c r="AV78" s="254"/>
      <c r="AW78" s="254"/>
      <c r="AX78" s="254"/>
      <c r="AY78" s="254"/>
      <c r="AZ78" s="254"/>
      <c r="BA78" s="254"/>
      <c r="BB78" s="254"/>
      <c r="BC78" s="254"/>
      <c r="BD78" s="254"/>
      <c r="BE78" s="254"/>
      <c r="BF78" s="254"/>
      <c r="BG78" s="254"/>
    </row>
    <row r="79" spans="3:59" ht="16.95" customHeight="1" x14ac:dyDescent="0.3">
      <c r="C79" s="63"/>
      <c r="D79" s="63"/>
      <c r="E79" s="63"/>
      <c r="F79" s="56"/>
      <c r="G79" s="56"/>
      <c r="H79" s="56"/>
      <c r="I79" s="56"/>
      <c r="J79" s="56"/>
      <c r="K79" s="56"/>
      <c r="L79" s="56"/>
      <c r="M79" s="56"/>
      <c r="N79" s="56"/>
      <c r="O79" s="56"/>
      <c r="P79" s="56"/>
      <c r="Q79" s="56"/>
      <c r="R79" s="56"/>
      <c r="S79" s="56"/>
      <c r="T79" s="56"/>
      <c r="U79" s="56"/>
      <c r="AR79" s="255">
        <f>E83+I83+M83+Q83+U83+Y83+AC83+AG83+AK83+AO83</f>
        <v>3614.1469999999999</v>
      </c>
      <c r="AS79" s="255">
        <f>AR79</f>
        <v>3614.1469999999999</v>
      </c>
      <c r="AT79" s="252"/>
      <c r="AU79" s="252">
        <f>COUNTA(C80:AN80)</f>
        <v>10</v>
      </c>
      <c r="AV79" s="252"/>
      <c r="AW79" s="252">
        <f>AU79-AV79</f>
        <v>10</v>
      </c>
      <c r="AX79" s="252">
        <f t="shared" ref="AX79" si="8">AV79</f>
        <v>0</v>
      </c>
      <c r="AY79" s="252">
        <f>AU79</f>
        <v>10</v>
      </c>
      <c r="AZ79" s="252"/>
      <c r="BA79" s="252">
        <f>AY79-AZ79</f>
        <v>10</v>
      </c>
      <c r="BB79" s="252"/>
      <c r="BC79" s="252"/>
      <c r="BD79" s="252"/>
      <c r="BE79" s="252"/>
      <c r="BF79" s="252"/>
      <c r="BG79" s="252"/>
    </row>
    <row r="80" spans="3:59" ht="16.95" customHeight="1" x14ac:dyDescent="0.3">
      <c r="C80" s="28" t="s">
        <v>190</v>
      </c>
      <c r="D80" s="28"/>
      <c r="E80" s="28"/>
      <c r="F80" s="28"/>
      <c r="G80" s="28" t="s">
        <v>189</v>
      </c>
      <c r="H80" s="28"/>
      <c r="I80" s="28"/>
      <c r="J80" s="28"/>
      <c r="K80" s="28" t="s">
        <v>188</v>
      </c>
      <c r="L80" s="28"/>
      <c r="M80" s="28"/>
      <c r="N80" s="61"/>
      <c r="O80" s="61" t="s">
        <v>187</v>
      </c>
      <c r="P80" s="61"/>
      <c r="Q80" s="61"/>
      <c r="R80" s="61"/>
      <c r="S80" s="61" t="s">
        <v>186</v>
      </c>
      <c r="T80" s="61"/>
      <c r="U80" s="61"/>
      <c r="V80" s="61"/>
      <c r="W80" s="61" t="s">
        <v>185</v>
      </c>
      <c r="X80" s="61"/>
      <c r="Y80" s="61"/>
      <c r="Z80" s="61"/>
      <c r="AA80" s="61" t="s">
        <v>184</v>
      </c>
      <c r="AB80" s="61"/>
      <c r="AC80" s="61"/>
      <c r="AD80" s="61"/>
      <c r="AE80" s="61" t="s">
        <v>183</v>
      </c>
      <c r="AF80" s="61"/>
      <c r="AG80" s="61"/>
      <c r="AH80" s="61"/>
      <c r="AI80" s="61" t="s">
        <v>182</v>
      </c>
      <c r="AJ80" s="61"/>
      <c r="AK80" s="61"/>
      <c r="AL80" s="61"/>
      <c r="AM80" s="61" t="s">
        <v>181</v>
      </c>
      <c r="AN80" s="49"/>
      <c r="AR80" s="253"/>
      <c r="AS80" s="253"/>
      <c r="AT80" s="253"/>
      <c r="AU80" s="253"/>
      <c r="AV80" s="253"/>
      <c r="AW80" s="253"/>
      <c r="AX80" s="253"/>
      <c r="AY80" s="253"/>
      <c r="AZ80" s="253"/>
      <c r="BA80" s="253"/>
      <c r="BB80" s="253"/>
      <c r="BC80" s="253"/>
      <c r="BD80" s="253"/>
      <c r="BE80" s="253"/>
      <c r="BF80" s="253"/>
      <c r="BG80" s="253"/>
    </row>
    <row r="81" spans="3:59" ht="16.95" customHeight="1" x14ac:dyDescent="0.3">
      <c r="AR81" s="253"/>
      <c r="AS81" s="253"/>
      <c r="AT81" s="253"/>
      <c r="AU81" s="253"/>
      <c r="AV81" s="253"/>
      <c r="AW81" s="253"/>
      <c r="AX81" s="253"/>
      <c r="AY81" s="253"/>
      <c r="AZ81" s="253"/>
      <c r="BA81" s="253"/>
      <c r="BB81" s="253"/>
      <c r="BC81" s="253"/>
      <c r="BD81" s="253"/>
      <c r="BE81" s="253"/>
      <c r="BF81" s="253"/>
      <c r="BG81" s="253"/>
    </row>
    <row r="82" spans="3:59" ht="16.95" customHeight="1" thickBot="1" x14ac:dyDescent="0.35">
      <c r="AR82" s="253"/>
      <c r="AS82" s="253"/>
      <c r="AT82" s="253"/>
      <c r="AU82" s="253"/>
      <c r="AV82" s="253"/>
      <c r="AW82" s="253"/>
      <c r="AX82" s="253"/>
      <c r="AY82" s="253"/>
      <c r="AZ82" s="253"/>
      <c r="BA82" s="253"/>
      <c r="BB82" s="253"/>
      <c r="BC82" s="253"/>
      <c r="BD82" s="253"/>
      <c r="BE82" s="253"/>
      <c r="BF82" s="253"/>
      <c r="BG82" s="253"/>
    </row>
    <row r="83" spans="3:59" ht="16.95" customHeight="1" thickBot="1" x14ac:dyDescent="0.35">
      <c r="C83" s="50" t="s">
        <v>339</v>
      </c>
      <c r="D83" s="50" t="s">
        <v>340</v>
      </c>
      <c r="E83" s="250">
        <v>391.29599999999999</v>
      </c>
      <c r="F83" s="251"/>
      <c r="G83" s="50" t="s">
        <v>339</v>
      </c>
      <c r="H83" s="51" t="s">
        <v>340</v>
      </c>
      <c r="I83" s="250">
        <v>431.44600000000003</v>
      </c>
      <c r="J83" s="251"/>
      <c r="K83" s="50" t="s">
        <v>339</v>
      </c>
      <c r="L83" s="50" t="s">
        <v>340</v>
      </c>
      <c r="M83" s="250">
        <v>401.99900000000002</v>
      </c>
      <c r="N83" s="251"/>
      <c r="O83" s="50" t="s">
        <v>339</v>
      </c>
      <c r="P83" s="50" t="s">
        <v>340</v>
      </c>
      <c r="Q83" s="250">
        <v>386</v>
      </c>
      <c r="R83" s="251"/>
      <c r="S83" s="50" t="s">
        <v>339</v>
      </c>
      <c r="T83" s="50" t="s">
        <v>340</v>
      </c>
      <c r="U83" s="250">
        <v>374</v>
      </c>
      <c r="V83" s="251"/>
      <c r="W83" s="50" t="s">
        <v>339</v>
      </c>
      <c r="X83" s="50" t="s">
        <v>340</v>
      </c>
      <c r="Y83" s="250">
        <v>343</v>
      </c>
      <c r="Z83" s="251"/>
      <c r="AA83" s="50" t="s">
        <v>339</v>
      </c>
      <c r="AB83" s="50" t="s">
        <v>340</v>
      </c>
      <c r="AC83" s="250">
        <v>347</v>
      </c>
      <c r="AD83" s="251"/>
      <c r="AE83" s="50" t="s">
        <v>339</v>
      </c>
      <c r="AF83" s="50" t="s">
        <v>340</v>
      </c>
      <c r="AG83" s="250">
        <v>296</v>
      </c>
      <c r="AH83" s="251"/>
      <c r="AI83" s="50" t="s">
        <v>339</v>
      </c>
      <c r="AJ83" s="50" t="s">
        <v>340</v>
      </c>
      <c r="AK83" s="250">
        <v>362.80399999999997</v>
      </c>
      <c r="AL83" s="251"/>
      <c r="AM83" s="50" t="s">
        <v>339</v>
      </c>
      <c r="AN83" s="50" t="s">
        <v>340</v>
      </c>
      <c r="AO83" s="250">
        <v>280.60199999999998</v>
      </c>
      <c r="AP83" s="256"/>
      <c r="AR83" s="253"/>
      <c r="AS83" s="253"/>
      <c r="AT83" s="253"/>
      <c r="AU83" s="253"/>
      <c r="AV83" s="253"/>
      <c r="AW83" s="253"/>
      <c r="AX83" s="253"/>
      <c r="AY83" s="253"/>
      <c r="AZ83" s="253"/>
      <c r="BA83" s="253"/>
      <c r="BB83" s="253"/>
      <c r="BC83" s="253"/>
      <c r="BD83" s="253"/>
      <c r="BE83" s="253"/>
      <c r="BF83" s="253"/>
      <c r="BG83" s="253"/>
    </row>
    <row r="84" spans="3:59" ht="16.95" customHeight="1" thickBot="1" x14ac:dyDescent="0.35">
      <c r="C84" s="50" t="s">
        <v>344</v>
      </c>
      <c r="D84" s="50" t="s">
        <v>345</v>
      </c>
      <c r="G84" s="52" t="s">
        <v>344</v>
      </c>
      <c r="H84" s="42" t="s">
        <v>345</v>
      </c>
      <c r="K84" s="50" t="s">
        <v>344</v>
      </c>
      <c r="L84" s="50" t="s">
        <v>345</v>
      </c>
      <c r="O84" s="50" t="s">
        <v>344</v>
      </c>
      <c r="P84" s="50" t="s">
        <v>345</v>
      </c>
      <c r="S84" s="50" t="s">
        <v>344</v>
      </c>
      <c r="T84" s="50" t="s">
        <v>345</v>
      </c>
      <c r="W84" s="50" t="s">
        <v>344</v>
      </c>
      <c r="X84" s="50" t="s">
        <v>345</v>
      </c>
      <c r="AA84" s="50" t="s">
        <v>344</v>
      </c>
      <c r="AB84" s="50" t="s">
        <v>345</v>
      </c>
      <c r="AE84" s="50" t="s">
        <v>344</v>
      </c>
      <c r="AF84" s="50" t="s">
        <v>345</v>
      </c>
      <c r="AI84" s="50" t="s">
        <v>344</v>
      </c>
      <c r="AJ84" s="50" t="s">
        <v>345</v>
      </c>
      <c r="AM84" s="50" t="s">
        <v>344</v>
      </c>
      <c r="AN84" s="50" t="s">
        <v>345</v>
      </c>
      <c r="AR84" s="253"/>
      <c r="AS84" s="253"/>
      <c r="AT84" s="253"/>
      <c r="AU84" s="253"/>
      <c r="AV84" s="253"/>
      <c r="AW84" s="253"/>
      <c r="AX84" s="253"/>
      <c r="AY84" s="253"/>
      <c r="AZ84" s="253"/>
      <c r="BA84" s="253"/>
      <c r="BB84" s="253"/>
      <c r="BC84" s="253"/>
      <c r="BD84" s="253"/>
      <c r="BE84" s="253"/>
      <c r="BF84" s="253"/>
      <c r="BG84" s="253"/>
    </row>
    <row r="85" spans="3:59" ht="16.95" customHeight="1" x14ac:dyDescent="0.3">
      <c r="C85" s="28" t="s">
        <v>25</v>
      </c>
      <c r="D85" s="28"/>
      <c r="E85" s="28"/>
      <c r="F85" s="28"/>
      <c r="G85" s="28" t="s">
        <v>25</v>
      </c>
      <c r="H85" s="28"/>
      <c r="I85" s="28"/>
      <c r="J85" s="28"/>
      <c r="K85" s="28" t="s">
        <v>201</v>
      </c>
      <c r="L85" s="28"/>
      <c r="M85" s="28"/>
      <c r="N85" s="61"/>
      <c r="O85" s="61" t="s">
        <v>26</v>
      </c>
      <c r="P85" s="61"/>
      <c r="Q85" s="61"/>
      <c r="R85" s="61"/>
      <c r="S85" s="61" t="s">
        <v>26</v>
      </c>
      <c r="T85" s="61"/>
      <c r="U85" s="61"/>
      <c r="V85" s="61"/>
      <c r="W85" s="61" t="s">
        <v>367</v>
      </c>
      <c r="X85" s="61"/>
      <c r="Y85" s="61"/>
      <c r="Z85" s="61"/>
      <c r="AA85" s="61" t="s">
        <v>367</v>
      </c>
      <c r="AB85" s="61"/>
      <c r="AC85" s="61"/>
      <c r="AD85" s="61"/>
      <c r="AE85" s="61" t="s">
        <v>367</v>
      </c>
      <c r="AF85" s="61"/>
      <c r="AG85" s="61"/>
      <c r="AH85" s="61"/>
      <c r="AI85" s="61" t="s">
        <v>367</v>
      </c>
      <c r="AJ85" s="61"/>
      <c r="AK85" s="61"/>
      <c r="AL85" s="61"/>
      <c r="AM85" s="61" t="s">
        <v>84</v>
      </c>
      <c r="AR85" s="253"/>
      <c r="AS85" s="253"/>
      <c r="AT85" s="253"/>
      <c r="AU85" s="253"/>
      <c r="AV85" s="253"/>
      <c r="AW85" s="253"/>
      <c r="AX85" s="253"/>
      <c r="AY85" s="253"/>
      <c r="AZ85" s="253"/>
      <c r="BA85" s="253"/>
      <c r="BB85" s="253"/>
      <c r="BC85" s="253"/>
      <c r="BD85" s="253"/>
      <c r="BE85" s="253"/>
      <c r="BF85" s="253"/>
      <c r="BG85" s="253"/>
    </row>
    <row r="86" spans="3:59" ht="16.95" customHeight="1" x14ac:dyDescent="0.3">
      <c r="C86" s="49"/>
      <c r="D86" s="56"/>
      <c r="E86" s="56"/>
      <c r="F86" s="56"/>
      <c r="G86" s="56"/>
      <c r="H86" s="63"/>
      <c r="I86" s="63"/>
      <c r="J86" s="63"/>
      <c r="K86" s="63"/>
      <c r="L86" s="63"/>
      <c r="M86" s="63"/>
      <c r="N86" s="63"/>
      <c r="O86" s="63"/>
      <c r="P86" s="63"/>
      <c r="Q86" s="63"/>
      <c r="R86" s="63"/>
      <c r="S86" s="63"/>
      <c r="T86" s="63"/>
      <c r="U86" s="56"/>
      <c r="V86" s="56"/>
      <c r="W86" s="49"/>
      <c r="X86" s="49"/>
      <c r="AA86" s="49"/>
      <c r="AB86" s="49"/>
      <c r="AE86" s="49"/>
      <c r="AF86" s="49"/>
      <c r="AI86" s="49"/>
      <c r="AJ86" s="49"/>
      <c r="AM86" s="62" t="s">
        <v>368</v>
      </c>
      <c r="AN86" s="49"/>
      <c r="AR86" s="254"/>
      <c r="AS86" s="254"/>
      <c r="AT86" s="254"/>
      <c r="AU86" s="254"/>
      <c r="AV86" s="254"/>
      <c r="AW86" s="254"/>
      <c r="AX86" s="254"/>
      <c r="AY86" s="254"/>
      <c r="AZ86" s="254"/>
      <c r="BA86" s="254"/>
      <c r="BB86" s="254"/>
      <c r="BC86" s="254"/>
      <c r="BD86" s="254"/>
      <c r="BE86" s="254"/>
      <c r="BF86" s="254"/>
      <c r="BG86" s="254"/>
    </row>
    <row r="87" spans="3:59" ht="16.95" customHeight="1" x14ac:dyDescent="0.3">
      <c r="AR87" s="255">
        <f>E91+I91+M91+Q91+U91+Y91+AC91+AG91+AK91+AO91</f>
        <v>3730.0439999999999</v>
      </c>
      <c r="AS87" s="255">
        <f>AR87</f>
        <v>3730.0439999999999</v>
      </c>
      <c r="AT87" s="252"/>
      <c r="AU87" s="252">
        <f>COUNTA(C88:AN88)</f>
        <v>10</v>
      </c>
      <c r="AV87" s="252"/>
      <c r="AW87" s="252">
        <f>AU87-AV87</f>
        <v>10</v>
      </c>
      <c r="AX87" s="252">
        <f t="shared" ref="AX87" si="9">AV87</f>
        <v>0</v>
      </c>
      <c r="AY87" s="252">
        <f>AU87</f>
        <v>10</v>
      </c>
      <c r="AZ87" s="252"/>
      <c r="BA87" s="252">
        <f>AY87-AZ87</f>
        <v>10</v>
      </c>
      <c r="BB87" s="252"/>
      <c r="BC87" s="252"/>
      <c r="BD87" s="252"/>
      <c r="BE87" s="252"/>
      <c r="BF87" s="252"/>
      <c r="BG87" s="252"/>
    </row>
    <row r="88" spans="3:59" ht="16.95" customHeight="1" x14ac:dyDescent="0.3">
      <c r="C88" s="28" t="s">
        <v>180</v>
      </c>
      <c r="D88" s="28"/>
      <c r="E88" s="28"/>
      <c r="F88" s="28"/>
      <c r="G88" s="28" t="s">
        <v>179</v>
      </c>
      <c r="H88" s="28"/>
      <c r="I88" s="28"/>
      <c r="J88" s="28"/>
      <c r="K88" s="28" t="s">
        <v>178</v>
      </c>
      <c r="L88" s="28"/>
      <c r="M88" s="28"/>
      <c r="N88" s="28"/>
      <c r="O88" s="28" t="s">
        <v>177</v>
      </c>
      <c r="P88" s="28"/>
      <c r="Q88" s="28"/>
      <c r="R88" s="28"/>
      <c r="S88" s="28" t="s">
        <v>176</v>
      </c>
      <c r="T88" s="28"/>
      <c r="U88" s="28"/>
      <c r="V88" s="28"/>
      <c r="W88" s="28" t="s">
        <v>175</v>
      </c>
      <c r="X88" s="28"/>
      <c r="Y88" s="28"/>
      <c r="Z88" s="28"/>
      <c r="AA88" s="28" t="s">
        <v>174</v>
      </c>
      <c r="AB88" s="28"/>
      <c r="AC88" s="28"/>
      <c r="AD88" s="28"/>
      <c r="AE88" s="28" t="s">
        <v>173</v>
      </c>
      <c r="AF88" s="28"/>
      <c r="AG88" s="28"/>
      <c r="AH88" s="28"/>
      <c r="AI88" s="28" t="s">
        <v>172</v>
      </c>
      <c r="AJ88" s="28"/>
      <c r="AK88" s="28"/>
      <c r="AL88" s="28"/>
      <c r="AM88" s="28" t="s">
        <v>171</v>
      </c>
      <c r="AN88" s="49"/>
      <c r="AR88" s="253"/>
      <c r="AS88" s="253"/>
      <c r="AT88" s="253"/>
      <c r="AU88" s="253"/>
      <c r="AV88" s="253"/>
      <c r="AW88" s="253"/>
      <c r="AX88" s="253"/>
      <c r="AY88" s="253"/>
      <c r="AZ88" s="253"/>
      <c r="BA88" s="253"/>
      <c r="BB88" s="253"/>
      <c r="BC88" s="253"/>
      <c r="BD88" s="253"/>
      <c r="BE88" s="253"/>
      <c r="BF88" s="253"/>
      <c r="BG88" s="253"/>
    </row>
    <row r="89" spans="3:59" ht="16.95" customHeight="1" x14ac:dyDescent="0.3">
      <c r="AR89" s="253"/>
      <c r="AS89" s="253"/>
      <c r="AT89" s="253"/>
      <c r="AU89" s="253"/>
      <c r="AV89" s="253"/>
      <c r="AW89" s="253"/>
      <c r="AX89" s="253"/>
      <c r="AY89" s="253"/>
      <c r="AZ89" s="253"/>
      <c r="BA89" s="253"/>
      <c r="BB89" s="253"/>
      <c r="BC89" s="253"/>
      <c r="BD89" s="253"/>
      <c r="BE89" s="253"/>
      <c r="BF89" s="253"/>
      <c r="BG89" s="253"/>
    </row>
    <row r="90" spans="3:59" ht="16.95" customHeight="1" thickBot="1" x14ac:dyDescent="0.35">
      <c r="AR90" s="253"/>
      <c r="AS90" s="253"/>
      <c r="AT90" s="253"/>
      <c r="AU90" s="253"/>
      <c r="AV90" s="253"/>
      <c r="AW90" s="253"/>
      <c r="AX90" s="253"/>
      <c r="AY90" s="253"/>
      <c r="AZ90" s="253"/>
      <c r="BA90" s="253"/>
      <c r="BB90" s="253"/>
      <c r="BC90" s="253"/>
      <c r="BD90" s="253"/>
      <c r="BE90" s="253"/>
      <c r="BF90" s="253"/>
      <c r="BG90" s="253"/>
    </row>
    <row r="91" spans="3:59" ht="16.95" customHeight="1" thickBot="1" x14ac:dyDescent="0.35">
      <c r="C91" s="50" t="s">
        <v>339</v>
      </c>
      <c r="D91" s="50" t="s">
        <v>340</v>
      </c>
      <c r="E91" s="250">
        <v>424.99900000000002</v>
      </c>
      <c r="F91" s="251"/>
      <c r="G91" s="50" t="s">
        <v>339</v>
      </c>
      <c r="H91" s="51" t="s">
        <v>340</v>
      </c>
      <c r="I91" s="250">
        <v>392</v>
      </c>
      <c r="J91" s="251"/>
      <c r="K91" s="50" t="s">
        <v>339</v>
      </c>
      <c r="L91" s="50" t="s">
        <v>340</v>
      </c>
      <c r="M91" s="250">
        <v>321</v>
      </c>
      <c r="N91" s="251"/>
      <c r="O91" s="50" t="s">
        <v>339</v>
      </c>
      <c r="P91" s="50" t="s">
        <v>340</v>
      </c>
      <c r="Q91" s="250">
        <v>411</v>
      </c>
      <c r="R91" s="251"/>
      <c r="S91" s="50" t="s">
        <v>339</v>
      </c>
      <c r="T91" s="50" t="s">
        <v>340</v>
      </c>
      <c r="U91" s="250">
        <v>380</v>
      </c>
      <c r="V91" s="251"/>
      <c r="W91" s="50" t="s">
        <v>339</v>
      </c>
      <c r="X91" s="50" t="s">
        <v>340</v>
      </c>
      <c r="Y91" s="250">
        <v>455.95</v>
      </c>
      <c r="Z91" s="251"/>
      <c r="AA91" s="50" t="s">
        <v>339</v>
      </c>
      <c r="AB91" s="50" t="s">
        <v>340</v>
      </c>
      <c r="AC91" s="250">
        <v>242.096</v>
      </c>
      <c r="AD91" s="251"/>
      <c r="AE91" s="50" t="s">
        <v>339</v>
      </c>
      <c r="AF91" s="50" t="s">
        <v>340</v>
      </c>
      <c r="AG91" s="250">
        <v>322.99900000000002</v>
      </c>
      <c r="AH91" s="251"/>
      <c r="AI91" s="50" t="s">
        <v>339</v>
      </c>
      <c r="AJ91" s="50" t="s">
        <v>340</v>
      </c>
      <c r="AK91" s="250">
        <v>389</v>
      </c>
      <c r="AL91" s="251"/>
      <c r="AM91" s="50" t="s">
        <v>339</v>
      </c>
      <c r="AN91" s="50" t="s">
        <v>340</v>
      </c>
      <c r="AO91" s="250">
        <v>391</v>
      </c>
      <c r="AP91" s="256"/>
      <c r="AR91" s="253"/>
      <c r="AS91" s="253"/>
      <c r="AT91" s="253"/>
      <c r="AU91" s="253"/>
      <c r="AV91" s="253"/>
      <c r="AW91" s="253"/>
      <c r="AX91" s="253"/>
      <c r="AY91" s="253"/>
      <c r="AZ91" s="253"/>
      <c r="BA91" s="253"/>
      <c r="BB91" s="253"/>
      <c r="BC91" s="253"/>
      <c r="BD91" s="253"/>
      <c r="BE91" s="253"/>
      <c r="BF91" s="253"/>
      <c r="BG91" s="253"/>
    </row>
    <row r="92" spans="3:59" ht="16.95" customHeight="1" thickBot="1" x14ac:dyDescent="0.35">
      <c r="C92" s="50" t="s">
        <v>344</v>
      </c>
      <c r="D92" s="50" t="s">
        <v>345</v>
      </c>
      <c r="G92" s="52" t="s">
        <v>344</v>
      </c>
      <c r="H92" s="42" t="s">
        <v>345</v>
      </c>
      <c r="K92" s="50" t="s">
        <v>344</v>
      </c>
      <c r="L92" s="50" t="s">
        <v>345</v>
      </c>
      <c r="O92" s="50" t="s">
        <v>344</v>
      </c>
      <c r="P92" s="50" t="s">
        <v>345</v>
      </c>
      <c r="S92" s="50" t="s">
        <v>344</v>
      </c>
      <c r="T92" s="50" t="s">
        <v>345</v>
      </c>
      <c r="W92" s="50" t="s">
        <v>344</v>
      </c>
      <c r="X92" s="50" t="s">
        <v>345</v>
      </c>
      <c r="AA92" s="50" t="s">
        <v>344</v>
      </c>
      <c r="AB92" s="50" t="s">
        <v>345</v>
      </c>
      <c r="AE92" s="50" t="s">
        <v>344</v>
      </c>
      <c r="AF92" s="50" t="s">
        <v>345</v>
      </c>
      <c r="AI92" s="50" t="s">
        <v>344</v>
      </c>
      <c r="AJ92" s="50" t="s">
        <v>345</v>
      </c>
      <c r="AM92" s="50" t="s">
        <v>344</v>
      </c>
      <c r="AN92" s="50" t="s">
        <v>345</v>
      </c>
      <c r="AR92" s="253"/>
      <c r="AS92" s="253"/>
      <c r="AT92" s="253"/>
      <c r="AU92" s="253"/>
      <c r="AV92" s="253"/>
      <c r="AW92" s="253"/>
      <c r="AX92" s="253"/>
      <c r="AY92" s="253"/>
      <c r="AZ92" s="253"/>
      <c r="BA92" s="253"/>
      <c r="BB92" s="253"/>
      <c r="BC92" s="253"/>
      <c r="BD92" s="253"/>
      <c r="BE92" s="253"/>
      <c r="BF92" s="253"/>
      <c r="BG92" s="253"/>
    </row>
    <row r="93" spans="3:59" ht="16.95" customHeight="1" x14ac:dyDescent="0.3">
      <c r="C93" s="28" t="s">
        <v>364</v>
      </c>
      <c r="D93" s="28"/>
      <c r="E93" s="28"/>
      <c r="F93" s="28"/>
      <c r="G93" s="28" t="s">
        <v>26</v>
      </c>
      <c r="H93" s="28"/>
      <c r="I93" s="28"/>
      <c r="J93" s="28"/>
      <c r="K93" s="28" t="s">
        <v>26</v>
      </c>
      <c r="L93" s="28"/>
      <c r="M93" s="28"/>
      <c r="N93" s="28"/>
      <c r="O93" s="28" t="s">
        <v>26</v>
      </c>
      <c r="P93" s="28"/>
      <c r="Q93" s="28"/>
      <c r="R93" s="28"/>
      <c r="S93" s="28" t="s">
        <v>25</v>
      </c>
      <c r="T93" s="28"/>
      <c r="U93" s="28"/>
      <c r="V93" s="28"/>
      <c r="W93" s="28" t="s">
        <v>37</v>
      </c>
      <c r="X93" s="28"/>
      <c r="Y93" s="28"/>
      <c r="Z93" s="28"/>
      <c r="AA93" s="28" t="s">
        <v>369</v>
      </c>
      <c r="AB93" s="28"/>
      <c r="AC93" s="28"/>
      <c r="AD93" s="28"/>
      <c r="AE93" s="28" t="s">
        <v>369</v>
      </c>
      <c r="AF93" s="28"/>
      <c r="AG93" s="28"/>
      <c r="AH93" s="28"/>
      <c r="AI93" s="28" t="s">
        <v>26</v>
      </c>
      <c r="AJ93" s="28"/>
      <c r="AK93" s="28"/>
      <c r="AL93" s="28"/>
      <c r="AM93" s="28" t="s">
        <v>26</v>
      </c>
      <c r="AR93" s="253"/>
      <c r="AS93" s="253"/>
      <c r="AT93" s="253"/>
      <c r="AU93" s="253"/>
      <c r="AV93" s="253"/>
      <c r="AW93" s="253"/>
      <c r="AX93" s="253"/>
      <c r="AY93" s="253"/>
      <c r="AZ93" s="253"/>
      <c r="BA93" s="253"/>
      <c r="BB93" s="253"/>
      <c r="BC93" s="253"/>
      <c r="BD93" s="253"/>
      <c r="BE93" s="253"/>
      <c r="BF93" s="253"/>
      <c r="BG93" s="253"/>
    </row>
    <row r="94" spans="3:59" ht="16.95" customHeight="1" x14ac:dyDescent="0.3">
      <c r="C94" s="49"/>
      <c r="D94" s="49"/>
      <c r="G94" s="49"/>
      <c r="H94" s="49"/>
      <c r="K94" s="49"/>
      <c r="L94" s="49"/>
      <c r="O94" s="49"/>
      <c r="P94" s="49"/>
      <c r="S94" s="49"/>
      <c r="T94" s="49"/>
      <c r="W94" s="49"/>
      <c r="X94" s="64" t="s">
        <v>370</v>
      </c>
      <c r="AA94" s="49"/>
      <c r="AB94" s="64"/>
      <c r="AC94" s="64" t="s">
        <v>371</v>
      </c>
      <c r="AE94" s="49"/>
      <c r="AF94" s="49"/>
      <c r="AI94" s="49"/>
      <c r="AJ94" s="49"/>
      <c r="AM94" s="49"/>
      <c r="AN94" s="49"/>
      <c r="AR94" s="254"/>
      <c r="AS94" s="254"/>
      <c r="AT94" s="254"/>
      <c r="AU94" s="254"/>
      <c r="AV94" s="254"/>
      <c r="AW94" s="254"/>
      <c r="AX94" s="254"/>
      <c r="AY94" s="254"/>
      <c r="AZ94" s="254"/>
      <c r="BA94" s="254"/>
      <c r="BB94" s="254"/>
      <c r="BC94" s="254"/>
      <c r="BD94" s="254"/>
      <c r="BE94" s="254"/>
      <c r="BF94" s="254"/>
      <c r="BG94" s="254"/>
    </row>
    <row r="95" spans="3:59" ht="16.95" customHeight="1" x14ac:dyDescent="0.3">
      <c r="D95" s="56"/>
      <c r="E95" s="56"/>
      <c r="F95" s="56"/>
      <c r="G95" s="56"/>
      <c r="H95" s="56"/>
      <c r="I95" s="56"/>
      <c r="J95" s="56"/>
      <c r="K95" s="56"/>
      <c r="L95" s="56"/>
      <c r="M95" s="56"/>
      <c r="N95" s="56"/>
      <c r="O95" s="56"/>
      <c r="P95" s="56"/>
      <c r="Q95" s="56"/>
      <c r="R95" s="56"/>
      <c r="S95" s="56"/>
      <c r="T95" s="56"/>
      <c r="U95" s="56"/>
      <c r="V95" s="56"/>
      <c r="AR95" s="255">
        <f>E99+I99+M99+Q99+U99+Y99+AC99+AG99+AK99+AO99</f>
        <v>3760.4880000000012</v>
      </c>
      <c r="AS95" s="255">
        <f>AR95</f>
        <v>3760.4880000000012</v>
      </c>
      <c r="AT95" s="252"/>
      <c r="AU95" s="252">
        <f>COUNTA(C96:AN96)</f>
        <v>10</v>
      </c>
      <c r="AV95" s="252">
        <v>2</v>
      </c>
      <c r="AW95" s="252">
        <f>AU95-AV95</f>
        <v>8</v>
      </c>
      <c r="AX95" s="252">
        <f t="shared" ref="AX95" si="10">AV95</f>
        <v>2</v>
      </c>
      <c r="AY95" s="252">
        <f>AU95</f>
        <v>10</v>
      </c>
      <c r="AZ95" s="252"/>
      <c r="BA95" s="252">
        <f>AY95-AZ95</f>
        <v>10</v>
      </c>
      <c r="BB95" s="252"/>
      <c r="BC95" s="252"/>
      <c r="BD95" s="252"/>
      <c r="BE95" s="252"/>
      <c r="BF95" s="252"/>
      <c r="BG95" s="252"/>
    </row>
    <row r="96" spans="3:59" ht="16.95" customHeight="1" x14ac:dyDescent="0.3">
      <c r="C96" s="28" t="s">
        <v>170</v>
      </c>
      <c r="D96" s="28"/>
      <c r="E96" s="28"/>
      <c r="F96" s="28"/>
      <c r="G96" s="28" t="s">
        <v>169</v>
      </c>
      <c r="H96" s="28"/>
      <c r="I96" s="28"/>
      <c r="J96" s="28"/>
      <c r="K96" s="28" t="s">
        <v>168</v>
      </c>
      <c r="L96" s="28"/>
      <c r="M96" s="28"/>
      <c r="N96" s="28"/>
      <c r="O96" s="28" t="s">
        <v>167</v>
      </c>
      <c r="P96" s="28"/>
      <c r="Q96" s="28"/>
      <c r="R96" s="28"/>
      <c r="S96" s="28" t="s">
        <v>166</v>
      </c>
      <c r="T96" s="28"/>
      <c r="U96" s="28"/>
      <c r="V96" s="28"/>
      <c r="W96" s="28" t="s">
        <v>165</v>
      </c>
      <c r="X96" s="28"/>
      <c r="Y96" s="28"/>
      <c r="Z96" s="28"/>
      <c r="AA96" s="28" t="s">
        <v>164</v>
      </c>
      <c r="AB96" s="28"/>
      <c r="AC96" s="28"/>
      <c r="AD96" s="28"/>
      <c r="AE96" s="28" t="s">
        <v>163</v>
      </c>
      <c r="AF96" s="28"/>
      <c r="AG96" s="28"/>
      <c r="AH96" s="28"/>
      <c r="AI96" s="28" t="s">
        <v>162</v>
      </c>
      <c r="AJ96" s="28"/>
      <c r="AK96" s="28"/>
      <c r="AL96" s="28"/>
      <c r="AM96" s="28" t="s">
        <v>161</v>
      </c>
      <c r="AN96" s="49"/>
      <c r="AR96" s="253"/>
      <c r="AS96" s="253"/>
      <c r="AT96" s="253"/>
      <c r="AU96" s="253"/>
      <c r="AV96" s="253"/>
      <c r="AW96" s="253"/>
      <c r="AX96" s="253"/>
      <c r="AY96" s="253"/>
      <c r="AZ96" s="253"/>
      <c r="BA96" s="253"/>
      <c r="BB96" s="253"/>
      <c r="BC96" s="253"/>
      <c r="BD96" s="253"/>
      <c r="BE96" s="253"/>
      <c r="BF96" s="253"/>
      <c r="BG96" s="253"/>
    </row>
    <row r="97" spans="3:59" ht="16.95" customHeight="1" x14ac:dyDescent="0.3">
      <c r="AR97" s="253"/>
      <c r="AS97" s="253"/>
      <c r="AT97" s="253"/>
      <c r="AU97" s="253"/>
      <c r="AV97" s="253"/>
      <c r="AW97" s="253"/>
      <c r="AX97" s="253"/>
      <c r="AY97" s="253"/>
      <c r="AZ97" s="253"/>
      <c r="BA97" s="253"/>
      <c r="BB97" s="253"/>
      <c r="BC97" s="253"/>
      <c r="BD97" s="253"/>
      <c r="BE97" s="253"/>
      <c r="BF97" s="253"/>
      <c r="BG97" s="253"/>
    </row>
    <row r="98" spans="3:59" ht="16.95" customHeight="1" thickBot="1" x14ac:dyDescent="0.35">
      <c r="AR98" s="253"/>
      <c r="AS98" s="253"/>
      <c r="AT98" s="253"/>
      <c r="AU98" s="253"/>
      <c r="AV98" s="253"/>
      <c r="AW98" s="253"/>
      <c r="AX98" s="253"/>
      <c r="AY98" s="253"/>
      <c r="AZ98" s="253"/>
      <c r="BA98" s="253"/>
      <c r="BB98" s="253"/>
      <c r="BC98" s="253"/>
      <c r="BD98" s="253"/>
      <c r="BE98" s="253"/>
      <c r="BF98" s="253"/>
      <c r="BG98" s="253"/>
    </row>
    <row r="99" spans="3:59" ht="16.95" customHeight="1" thickBot="1" x14ac:dyDescent="0.35">
      <c r="C99" s="50" t="s">
        <v>339</v>
      </c>
      <c r="D99" s="50" t="s">
        <v>340</v>
      </c>
      <c r="E99" s="250">
        <v>322</v>
      </c>
      <c r="F99" s="251"/>
      <c r="G99" s="50" t="s">
        <v>339</v>
      </c>
      <c r="H99" s="51" t="s">
        <v>340</v>
      </c>
      <c r="I99" s="250">
        <v>449</v>
      </c>
      <c r="J99" s="251"/>
      <c r="K99" s="40" t="s">
        <v>339</v>
      </c>
      <c r="L99" s="40" t="s">
        <v>340</v>
      </c>
      <c r="M99" s="250">
        <v>389</v>
      </c>
      <c r="N99" s="251"/>
      <c r="O99" s="40" t="s">
        <v>339</v>
      </c>
      <c r="P99" s="40" t="s">
        <v>340</v>
      </c>
      <c r="Q99" s="250">
        <v>412</v>
      </c>
      <c r="R99" s="251"/>
      <c r="S99" s="50" t="s">
        <v>339</v>
      </c>
      <c r="T99" s="50" t="s">
        <v>340</v>
      </c>
      <c r="U99" s="250">
        <v>402.26600000000002</v>
      </c>
      <c r="V99" s="251"/>
      <c r="W99" s="50" t="s">
        <v>339</v>
      </c>
      <c r="X99" s="50" t="s">
        <v>340</v>
      </c>
      <c r="Y99" s="250">
        <v>364.99900000000002</v>
      </c>
      <c r="Z99" s="251"/>
      <c r="AA99" s="50" t="s">
        <v>339</v>
      </c>
      <c r="AB99" s="50" t="s">
        <v>340</v>
      </c>
      <c r="AC99" s="250">
        <v>368.84500000000003</v>
      </c>
      <c r="AD99" s="251"/>
      <c r="AE99" s="50" t="s">
        <v>339</v>
      </c>
      <c r="AF99" s="50" t="s">
        <v>340</v>
      </c>
      <c r="AG99" s="250">
        <v>256.12799999999999</v>
      </c>
      <c r="AH99" s="251"/>
      <c r="AI99" s="50" t="s">
        <v>339</v>
      </c>
      <c r="AJ99" s="50" t="s">
        <v>340</v>
      </c>
      <c r="AK99" s="250">
        <v>393.99900000000002</v>
      </c>
      <c r="AL99" s="251"/>
      <c r="AM99" s="50" t="s">
        <v>339</v>
      </c>
      <c r="AN99" s="50" t="s">
        <v>340</v>
      </c>
      <c r="AO99" s="250">
        <v>402.25099999999998</v>
      </c>
      <c r="AP99" s="256"/>
      <c r="AR99" s="253"/>
      <c r="AS99" s="253"/>
      <c r="AT99" s="253"/>
      <c r="AU99" s="253"/>
      <c r="AV99" s="253"/>
      <c r="AW99" s="253"/>
      <c r="AX99" s="253"/>
      <c r="AY99" s="253"/>
      <c r="AZ99" s="253"/>
      <c r="BA99" s="253"/>
      <c r="BB99" s="253"/>
      <c r="BC99" s="253"/>
      <c r="BD99" s="253"/>
      <c r="BE99" s="253"/>
      <c r="BF99" s="253"/>
      <c r="BG99" s="253"/>
    </row>
    <row r="100" spans="3:59" ht="16.95" customHeight="1" thickBot="1" x14ac:dyDescent="0.35">
      <c r="C100" s="50" t="s">
        <v>344</v>
      </c>
      <c r="D100" s="50" t="s">
        <v>345</v>
      </c>
      <c r="G100" s="52" t="s">
        <v>344</v>
      </c>
      <c r="H100" s="42" t="s">
        <v>345</v>
      </c>
      <c r="K100" s="40" t="s">
        <v>344</v>
      </c>
      <c r="L100" s="40" t="s">
        <v>345</v>
      </c>
      <c r="O100" s="40" t="s">
        <v>344</v>
      </c>
      <c r="P100" s="40" t="s">
        <v>345</v>
      </c>
      <c r="S100" s="50" t="s">
        <v>344</v>
      </c>
      <c r="T100" s="50" t="s">
        <v>345</v>
      </c>
      <c r="W100" s="50" t="s">
        <v>344</v>
      </c>
      <c r="X100" s="50" t="s">
        <v>345</v>
      </c>
      <c r="AA100" s="50" t="s">
        <v>344</v>
      </c>
      <c r="AB100" s="50" t="s">
        <v>345</v>
      </c>
      <c r="AE100" s="50" t="s">
        <v>344</v>
      </c>
      <c r="AF100" s="50" t="s">
        <v>345</v>
      </c>
      <c r="AI100" s="50" t="s">
        <v>344</v>
      </c>
      <c r="AJ100" s="50" t="s">
        <v>345</v>
      </c>
      <c r="AM100" s="50" t="s">
        <v>344</v>
      </c>
      <c r="AN100" s="50" t="s">
        <v>345</v>
      </c>
      <c r="AR100" s="253"/>
      <c r="AS100" s="253"/>
      <c r="AT100" s="253"/>
      <c r="AU100" s="253"/>
      <c r="AV100" s="253"/>
      <c r="AW100" s="253"/>
      <c r="AX100" s="253"/>
      <c r="AY100" s="253"/>
      <c r="AZ100" s="253"/>
      <c r="BA100" s="253"/>
      <c r="BB100" s="253"/>
      <c r="BC100" s="253"/>
      <c r="BD100" s="253"/>
      <c r="BE100" s="253"/>
      <c r="BF100" s="253"/>
      <c r="BG100" s="253"/>
    </row>
    <row r="101" spans="3:59" ht="16.95" customHeight="1" x14ac:dyDescent="0.3">
      <c r="C101" s="28" t="s">
        <v>26</v>
      </c>
      <c r="D101" s="28"/>
      <c r="E101" s="28"/>
      <c r="F101" s="28"/>
      <c r="G101" s="28" t="s">
        <v>25</v>
      </c>
      <c r="H101" s="28"/>
      <c r="I101" s="28"/>
      <c r="J101" s="28"/>
      <c r="K101" s="28" t="s">
        <v>25</v>
      </c>
      <c r="L101" s="28"/>
      <c r="M101" s="28"/>
      <c r="N101" s="28"/>
      <c r="O101" s="28" t="s">
        <v>26</v>
      </c>
      <c r="P101" s="28"/>
      <c r="Q101" s="28"/>
      <c r="R101" s="28"/>
      <c r="S101" s="28" t="s">
        <v>25</v>
      </c>
      <c r="T101" s="28"/>
      <c r="U101" s="28"/>
      <c r="V101" s="28"/>
      <c r="W101" s="28" t="s">
        <v>106</v>
      </c>
      <c r="X101" s="28"/>
      <c r="Y101" s="28"/>
      <c r="Z101" s="28"/>
      <c r="AA101" s="28" t="s">
        <v>26</v>
      </c>
      <c r="AB101" s="28"/>
      <c r="AC101" s="28"/>
      <c r="AD101" s="28"/>
      <c r="AE101" s="28" t="s">
        <v>50</v>
      </c>
      <c r="AF101" s="28"/>
      <c r="AG101" s="28"/>
      <c r="AH101" s="28"/>
      <c r="AI101" s="28" t="s">
        <v>360</v>
      </c>
      <c r="AJ101" s="28"/>
      <c r="AK101" s="28"/>
      <c r="AL101" s="28"/>
      <c r="AM101" s="28" t="s">
        <v>26</v>
      </c>
      <c r="AR101" s="253"/>
      <c r="AS101" s="253"/>
      <c r="AT101" s="253"/>
      <c r="AU101" s="253"/>
      <c r="AV101" s="253"/>
      <c r="AW101" s="253"/>
      <c r="AX101" s="253"/>
      <c r="AY101" s="253"/>
      <c r="AZ101" s="253"/>
      <c r="BA101" s="253"/>
      <c r="BB101" s="253"/>
      <c r="BC101" s="253"/>
      <c r="BD101" s="253"/>
      <c r="BE101" s="253"/>
      <c r="BF101" s="253"/>
      <c r="BG101" s="253"/>
    </row>
    <row r="102" spans="3:59" ht="16.95" customHeight="1" x14ac:dyDescent="0.3">
      <c r="W102" s="64"/>
      <c r="X102" s="64" t="s">
        <v>372</v>
      </c>
      <c r="AE102" s="65" t="s">
        <v>373</v>
      </c>
      <c r="AG102" s="65"/>
      <c r="AR102" s="254"/>
      <c r="AS102" s="254"/>
      <c r="AT102" s="254"/>
      <c r="AU102" s="254"/>
      <c r="AV102" s="254"/>
      <c r="AW102" s="254"/>
      <c r="AX102" s="254"/>
      <c r="AY102" s="254"/>
      <c r="AZ102" s="254"/>
      <c r="BA102" s="254"/>
      <c r="BB102" s="254"/>
      <c r="BC102" s="254"/>
      <c r="BD102" s="254"/>
      <c r="BE102" s="254"/>
      <c r="BF102" s="254"/>
      <c r="BG102" s="254"/>
    </row>
    <row r="103" spans="3:59" ht="16.95" customHeight="1" x14ac:dyDescent="0.3">
      <c r="C103" s="56"/>
      <c r="D103" s="56"/>
      <c r="E103" s="56"/>
      <c r="F103" s="56"/>
      <c r="G103" s="56"/>
      <c r="H103" s="56"/>
      <c r="I103" s="56"/>
      <c r="J103" s="56"/>
      <c r="K103" s="56"/>
      <c r="L103" s="56"/>
      <c r="M103" s="56"/>
      <c r="N103" s="56"/>
      <c r="O103" s="56"/>
      <c r="P103" s="56"/>
      <c r="Q103" s="56"/>
      <c r="R103" s="56"/>
      <c r="S103" s="56"/>
      <c r="T103" s="56"/>
      <c r="U103" s="56"/>
      <c r="AR103" s="255">
        <f>E107+I107+M107+Q107+U107+Y107+AC107+AG107+AK107+AO107</f>
        <v>3841.2139999999999</v>
      </c>
      <c r="AS103" s="255">
        <f>AR103</f>
        <v>3841.2139999999999</v>
      </c>
      <c r="AT103" s="252"/>
      <c r="AU103" s="252">
        <f>COUNTA(C104:AN104)</f>
        <v>10</v>
      </c>
      <c r="AV103" s="252"/>
      <c r="AW103" s="252">
        <f>AU103-AV103</f>
        <v>10</v>
      </c>
      <c r="AX103" s="252">
        <f t="shared" ref="AX103" si="11">AV103</f>
        <v>0</v>
      </c>
      <c r="AY103" s="252">
        <f>AU103</f>
        <v>10</v>
      </c>
      <c r="AZ103" s="252"/>
      <c r="BA103" s="252">
        <f>AY103-AZ103</f>
        <v>10</v>
      </c>
      <c r="BB103" s="252"/>
      <c r="BC103" s="252"/>
      <c r="BD103" s="252"/>
      <c r="BE103" s="252"/>
      <c r="BF103" s="252"/>
      <c r="BG103" s="252"/>
    </row>
    <row r="104" spans="3:59" ht="16.95" customHeight="1" x14ac:dyDescent="0.3">
      <c r="C104" s="28" t="s">
        <v>160</v>
      </c>
      <c r="D104" s="28"/>
      <c r="E104" s="28"/>
      <c r="F104" s="28"/>
      <c r="G104" s="28" t="s">
        <v>159</v>
      </c>
      <c r="H104" s="28"/>
      <c r="I104" s="28"/>
      <c r="J104" s="28"/>
      <c r="K104" s="61" t="s">
        <v>158</v>
      </c>
      <c r="L104" s="61"/>
      <c r="M104" s="61"/>
      <c r="N104" s="61"/>
      <c r="O104" s="61" t="s">
        <v>157</v>
      </c>
      <c r="P104" s="61"/>
      <c r="Q104" s="61"/>
      <c r="R104" s="61"/>
      <c r="S104" s="61" t="s">
        <v>156</v>
      </c>
      <c r="T104" s="61"/>
      <c r="U104" s="61"/>
      <c r="V104" s="61"/>
      <c r="W104" s="61" t="s">
        <v>155</v>
      </c>
      <c r="X104" s="61"/>
      <c r="Y104" s="61"/>
      <c r="Z104" s="61"/>
      <c r="AA104" s="61" t="s">
        <v>154</v>
      </c>
      <c r="AB104" s="61"/>
      <c r="AC104" s="61"/>
      <c r="AD104" s="61"/>
      <c r="AE104" s="61" t="s">
        <v>153</v>
      </c>
      <c r="AF104" s="61"/>
      <c r="AG104" s="61"/>
      <c r="AH104" s="61"/>
      <c r="AI104" s="61" t="s">
        <v>152</v>
      </c>
      <c r="AJ104" s="61"/>
      <c r="AK104" s="61"/>
      <c r="AL104" s="61"/>
      <c r="AM104" s="61" t="s">
        <v>151</v>
      </c>
      <c r="AN104" s="49"/>
      <c r="AR104" s="253"/>
      <c r="AS104" s="253"/>
      <c r="AT104" s="253"/>
      <c r="AU104" s="253"/>
      <c r="AV104" s="253"/>
      <c r="AW104" s="253"/>
      <c r="AX104" s="253"/>
      <c r="AY104" s="253"/>
      <c r="AZ104" s="253"/>
      <c r="BA104" s="253"/>
      <c r="BB104" s="253"/>
      <c r="BC104" s="253"/>
      <c r="BD104" s="253"/>
      <c r="BE104" s="253"/>
      <c r="BF104" s="253"/>
      <c r="BG104" s="253"/>
    </row>
    <row r="105" spans="3:59" ht="16.95" customHeight="1" x14ac:dyDescent="0.3">
      <c r="AR105" s="253"/>
      <c r="AS105" s="253"/>
      <c r="AT105" s="253"/>
      <c r="AU105" s="253"/>
      <c r="AV105" s="253"/>
      <c r="AW105" s="253"/>
      <c r="AX105" s="253"/>
      <c r="AY105" s="253"/>
      <c r="AZ105" s="253"/>
      <c r="BA105" s="253"/>
      <c r="BB105" s="253"/>
      <c r="BC105" s="253"/>
      <c r="BD105" s="253"/>
      <c r="BE105" s="253"/>
      <c r="BF105" s="253"/>
      <c r="BG105" s="253"/>
    </row>
    <row r="106" spans="3:59" ht="16.95" customHeight="1" thickBot="1" x14ac:dyDescent="0.35">
      <c r="AR106" s="253"/>
      <c r="AS106" s="253"/>
      <c r="AT106" s="253"/>
      <c r="AU106" s="253"/>
      <c r="AV106" s="253"/>
      <c r="AW106" s="253"/>
      <c r="AX106" s="253"/>
      <c r="AY106" s="253"/>
      <c r="AZ106" s="253"/>
      <c r="BA106" s="253"/>
      <c r="BB106" s="253"/>
      <c r="BC106" s="253"/>
      <c r="BD106" s="253"/>
      <c r="BE106" s="253"/>
      <c r="BF106" s="253"/>
      <c r="BG106" s="253"/>
    </row>
    <row r="107" spans="3:59" ht="16.95" customHeight="1" thickBot="1" x14ac:dyDescent="0.35">
      <c r="C107" s="50" t="s">
        <v>339</v>
      </c>
      <c r="D107" s="50" t="s">
        <v>340</v>
      </c>
      <c r="E107" s="250">
        <v>253.999</v>
      </c>
      <c r="F107" s="251"/>
      <c r="G107" s="78" t="s">
        <v>339</v>
      </c>
      <c r="H107" s="79" t="s">
        <v>340</v>
      </c>
      <c r="I107" s="250">
        <v>394.21499999999997</v>
      </c>
      <c r="J107" s="251"/>
      <c r="K107" s="50" t="s">
        <v>339</v>
      </c>
      <c r="L107" s="50" t="s">
        <v>340</v>
      </c>
      <c r="M107" s="250">
        <v>398</v>
      </c>
      <c r="N107" s="251"/>
      <c r="O107" s="50" t="s">
        <v>339</v>
      </c>
      <c r="P107" s="50" t="s">
        <v>340</v>
      </c>
      <c r="Q107" s="250">
        <v>417</v>
      </c>
      <c r="R107" s="251"/>
      <c r="S107" s="50" t="s">
        <v>339</v>
      </c>
      <c r="T107" s="50" t="s">
        <v>340</v>
      </c>
      <c r="U107" s="250">
        <v>419</v>
      </c>
      <c r="V107" s="251"/>
      <c r="W107" s="50" t="s">
        <v>339</v>
      </c>
      <c r="X107" s="50" t="s">
        <v>340</v>
      </c>
      <c r="Y107" s="250">
        <v>422</v>
      </c>
      <c r="Z107" s="251"/>
      <c r="AA107" s="50" t="s">
        <v>339</v>
      </c>
      <c r="AB107" s="50" t="s">
        <v>340</v>
      </c>
      <c r="AC107" s="250">
        <v>395</v>
      </c>
      <c r="AD107" s="251"/>
      <c r="AE107" s="50" t="s">
        <v>339</v>
      </c>
      <c r="AF107" s="50" t="s">
        <v>340</v>
      </c>
      <c r="AG107" s="250">
        <v>359</v>
      </c>
      <c r="AH107" s="251"/>
      <c r="AI107" s="50" t="s">
        <v>339</v>
      </c>
      <c r="AJ107" s="50" t="s">
        <v>340</v>
      </c>
      <c r="AK107" s="250">
        <v>376</v>
      </c>
      <c r="AL107" s="251"/>
      <c r="AM107" s="50" t="s">
        <v>339</v>
      </c>
      <c r="AN107" s="50" t="s">
        <v>340</v>
      </c>
      <c r="AO107" s="250">
        <v>407</v>
      </c>
      <c r="AP107" s="256"/>
      <c r="AR107" s="253"/>
      <c r="AS107" s="253"/>
      <c r="AT107" s="253"/>
      <c r="AU107" s="253"/>
      <c r="AV107" s="253"/>
      <c r="AW107" s="253"/>
      <c r="AX107" s="253"/>
      <c r="AY107" s="253"/>
      <c r="AZ107" s="253"/>
      <c r="BA107" s="253"/>
      <c r="BB107" s="253"/>
      <c r="BC107" s="253"/>
      <c r="BD107" s="253"/>
      <c r="BE107" s="253"/>
      <c r="BF107" s="253"/>
      <c r="BG107" s="253"/>
    </row>
    <row r="108" spans="3:59" ht="16.95" customHeight="1" thickBot="1" x14ac:dyDescent="0.35">
      <c r="C108" s="50" t="s">
        <v>344</v>
      </c>
      <c r="D108" s="50" t="s">
        <v>345</v>
      </c>
      <c r="G108" s="80" t="s">
        <v>344</v>
      </c>
      <c r="H108" s="81" t="s">
        <v>345</v>
      </c>
      <c r="K108" s="50" t="s">
        <v>344</v>
      </c>
      <c r="L108" s="50" t="s">
        <v>345</v>
      </c>
      <c r="O108" s="50" t="s">
        <v>344</v>
      </c>
      <c r="P108" s="50" t="s">
        <v>345</v>
      </c>
      <c r="S108" s="50" t="s">
        <v>344</v>
      </c>
      <c r="T108" s="50" t="s">
        <v>345</v>
      </c>
      <c r="W108" s="50" t="s">
        <v>344</v>
      </c>
      <c r="X108" s="50" t="s">
        <v>345</v>
      </c>
      <c r="AA108" s="50" t="s">
        <v>344</v>
      </c>
      <c r="AB108" s="50" t="s">
        <v>345</v>
      </c>
      <c r="AE108" s="50" t="s">
        <v>344</v>
      </c>
      <c r="AF108" s="50" t="s">
        <v>345</v>
      </c>
      <c r="AI108" s="50" t="s">
        <v>344</v>
      </c>
      <c r="AJ108" s="50" t="s">
        <v>345</v>
      </c>
      <c r="AM108" s="50" t="s">
        <v>344</v>
      </c>
      <c r="AN108" s="50" t="s">
        <v>345</v>
      </c>
      <c r="AR108" s="253"/>
      <c r="AS108" s="253"/>
      <c r="AT108" s="253"/>
      <c r="AU108" s="253"/>
      <c r="AV108" s="253"/>
      <c r="AW108" s="253"/>
      <c r="AX108" s="253"/>
      <c r="AY108" s="253"/>
      <c r="AZ108" s="253"/>
      <c r="BA108" s="253"/>
      <c r="BB108" s="253"/>
      <c r="BC108" s="253"/>
      <c r="BD108" s="253"/>
      <c r="BE108" s="253"/>
      <c r="BF108" s="253"/>
      <c r="BG108" s="253"/>
    </row>
    <row r="109" spans="3:59" ht="16.95" customHeight="1" x14ac:dyDescent="0.3">
      <c r="C109" s="28" t="s">
        <v>106</v>
      </c>
      <c r="D109" s="28"/>
      <c r="E109" s="28"/>
      <c r="F109" s="28"/>
      <c r="G109" s="28" t="s">
        <v>27</v>
      </c>
      <c r="H109" s="28"/>
      <c r="I109" s="28"/>
      <c r="J109" s="28"/>
      <c r="K109" s="61" t="s">
        <v>150</v>
      </c>
      <c r="L109" s="61"/>
      <c r="M109" s="61"/>
      <c r="N109" s="61"/>
      <c r="O109" s="61" t="s">
        <v>26</v>
      </c>
      <c r="P109" s="61"/>
      <c r="Q109" s="61"/>
      <c r="R109" s="61"/>
      <c r="S109" s="61" t="s">
        <v>25</v>
      </c>
      <c r="T109" s="61"/>
      <c r="U109" s="61"/>
      <c r="V109" s="61"/>
      <c r="W109" s="61" t="s">
        <v>25</v>
      </c>
      <c r="X109" s="61"/>
      <c r="Y109" s="61"/>
      <c r="Z109" s="61"/>
      <c r="AA109" s="61" t="s">
        <v>25</v>
      </c>
      <c r="AB109" s="61"/>
      <c r="AC109" s="61"/>
      <c r="AD109" s="61"/>
      <c r="AE109" s="61" t="s">
        <v>26</v>
      </c>
      <c r="AF109" s="61"/>
      <c r="AG109" s="61"/>
      <c r="AH109" s="61"/>
      <c r="AI109" s="61" t="s">
        <v>367</v>
      </c>
      <c r="AJ109" s="61"/>
      <c r="AK109" s="61"/>
      <c r="AL109" s="61"/>
      <c r="AM109" s="61" t="s">
        <v>26</v>
      </c>
      <c r="AR109" s="253"/>
      <c r="AS109" s="253"/>
      <c r="AT109" s="253"/>
      <c r="AU109" s="253"/>
      <c r="AV109" s="253"/>
      <c r="AW109" s="253"/>
      <c r="AX109" s="253"/>
      <c r="AY109" s="253"/>
      <c r="AZ109" s="253"/>
      <c r="BA109" s="253"/>
      <c r="BB109" s="253"/>
      <c r="BC109" s="253"/>
      <c r="BD109" s="253"/>
      <c r="BE109" s="253"/>
      <c r="BF109" s="253"/>
      <c r="BG109" s="253"/>
    </row>
    <row r="110" spans="3:59" ht="16.95" customHeight="1" x14ac:dyDescent="0.3">
      <c r="C110" s="56"/>
      <c r="D110" s="56"/>
      <c r="E110" s="56"/>
      <c r="F110" s="63"/>
      <c r="G110" s="66" t="s">
        <v>374</v>
      </c>
      <c r="H110" s="63"/>
      <c r="I110" s="63"/>
      <c r="J110" s="63"/>
      <c r="K110" s="63"/>
      <c r="L110" s="63"/>
      <c r="M110" s="63"/>
      <c r="N110" s="63"/>
      <c r="O110" s="63"/>
      <c r="P110" s="63"/>
      <c r="Q110" s="63"/>
      <c r="R110" s="63"/>
      <c r="S110" s="63"/>
      <c r="T110" s="63"/>
      <c r="U110" s="63"/>
      <c r="W110" s="49"/>
      <c r="X110" s="49"/>
      <c r="AA110" s="49"/>
      <c r="AB110" s="49"/>
      <c r="AE110" s="49"/>
      <c r="AF110" s="49"/>
      <c r="AI110" s="49"/>
      <c r="AJ110" s="49"/>
      <c r="AM110" s="49"/>
      <c r="AN110" s="49"/>
      <c r="AR110" s="254"/>
      <c r="AS110" s="254"/>
      <c r="AT110" s="254"/>
      <c r="AU110" s="254"/>
      <c r="AV110" s="254"/>
      <c r="AW110" s="254"/>
      <c r="AX110" s="254"/>
      <c r="AY110" s="254"/>
      <c r="AZ110" s="254"/>
      <c r="BA110" s="254"/>
      <c r="BB110" s="254"/>
      <c r="BC110" s="254"/>
      <c r="BD110" s="254"/>
      <c r="BE110" s="254"/>
      <c r="BF110" s="254"/>
      <c r="BG110" s="254"/>
    </row>
    <row r="111" spans="3:59" ht="16.95" customHeight="1" x14ac:dyDescent="0.3">
      <c r="AR111" s="255">
        <f>E115+I115+M115+Q115+U115+Y115+AC115+AG115+AK115+AO115</f>
        <v>3823.0569999999998</v>
      </c>
      <c r="AS111" s="255">
        <f>AR111</f>
        <v>3823.0569999999998</v>
      </c>
      <c r="AT111" s="252"/>
      <c r="AU111" s="252">
        <f>COUNTA(C112:AN112)</f>
        <v>10</v>
      </c>
      <c r="AV111" s="252"/>
      <c r="AW111" s="252">
        <f>AU111-AV111</f>
        <v>10</v>
      </c>
      <c r="AX111" s="252">
        <f t="shared" ref="AX111" si="12">AV111</f>
        <v>0</v>
      </c>
      <c r="AY111" s="252">
        <f>AU111</f>
        <v>10</v>
      </c>
      <c r="AZ111" s="252"/>
      <c r="BA111" s="252">
        <f>AY111-AZ111</f>
        <v>10</v>
      </c>
      <c r="BB111" s="252"/>
      <c r="BC111" s="252"/>
      <c r="BD111" s="252"/>
      <c r="BE111" s="252"/>
      <c r="BF111" s="252"/>
      <c r="BG111" s="252"/>
    </row>
    <row r="112" spans="3:59" ht="16.95" customHeight="1" x14ac:dyDescent="0.3">
      <c r="C112" s="61" t="s">
        <v>149</v>
      </c>
      <c r="D112" s="61"/>
      <c r="E112" s="61"/>
      <c r="F112" s="61"/>
      <c r="G112" s="61" t="s">
        <v>148</v>
      </c>
      <c r="H112" s="61"/>
      <c r="I112" s="61"/>
      <c r="J112" s="61"/>
      <c r="K112" s="61" t="s">
        <v>147</v>
      </c>
      <c r="L112" s="61"/>
      <c r="M112" s="61"/>
      <c r="N112" s="61"/>
      <c r="O112" s="61" t="s">
        <v>146</v>
      </c>
      <c r="P112" s="61"/>
      <c r="Q112" s="61"/>
      <c r="R112" s="61"/>
      <c r="S112" s="61" t="s">
        <v>145</v>
      </c>
      <c r="T112" s="61"/>
      <c r="U112" s="61"/>
      <c r="V112" s="61"/>
      <c r="W112" s="61" t="s">
        <v>144</v>
      </c>
      <c r="X112" s="61"/>
      <c r="Y112" s="61"/>
      <c r="Z112" s="61"/>
      <c r="AA112" s="61" t="s">
        <v>143</v>
      </c>
      <c r="AB112" s="61"/>
      <c r="AC112" s="61"/>
      <c r="AD112" s="61"/>
      <c r="AE112" s="61" t="s">
        <v>142</v>
      </c>
      <c r="AF112" s="61"/>
      <c r="AG112" s="61"/>
      <c r="AH112" s="61"/>
      <c r="AI112" s="61" t="s">
        <v>141</v>
      </c>
      <c r="AJ112" s="61"/>
      <c r="AK112" s="61"/>
      <c r="AL112" s="61"/>
      <c r="AM112" s="61" t="s">
        <v>140</v>
      </c>
      <c r="AN112" s="49"/>
      <c r="AR112" s="253"/>
      <c r="AS112" s="253"/>
      <c r="AT112" s="253"/>
      <c r="AU112" s="253"/>
      <c r="AV112" s="253"/>
      <c r="AW112" s="253"/>
      <c r="AX112" s="253"/>
      <c r="AY112" s="253"/>
      <c r="AZ112" s="253"/>
      <c r="BA112" s="253"/>
      <c r="BB112" s="253"/>
      <c r="BC112" s="253"/>
      <c r="BD112" s="253"/>
      <c r="BE112" s="253"/>
      <c r="BF112" s="253"/>
      <c r="BG112" s="253"/>
    </row>
    <row r="113" spans="3:59" ht="16.95" customHeight="1" x14ac:dyDescent="0.3">
      <c r="AR113" s="253"/>
      <c r="AS113" s="253"/>
      <c r="AT113" s="253"/>
      <c r="AU113" s="253"/>
      <c r="AV113" s="253"/>
      <c r="AW113" s="253"/>
      <c r="AX113" s="253"/>
      <c r="AY113" s="253"/>
      <c r="AZ113" s="253"/>
      <c r="BA113" s="253"/>
      <c r="BB113" s="253"/>
      <c r="BC113" s="253"/>
      <c r="BD113" s="253"/>
      <c r="BE113" s="253"/>
      <c r="BF113" s="253"/>
      <c r="BG113" s="253"/>
    </row>
    <row r="114" spans="3:59" ht="16.95" customHeight="1" thickBot="1" x14ac:dyDescent="0.35">
      <c r="AR114" s="253"/>
      <c r="AS114" s="253"/>
      <c r="AT114" s="253"/>
      <c r="AU114" s="253"/>
      <c r="AV114" s="253"/>
      <c r="AW114" s="253"/>
      <c r="AX114" s="253"/>
      <c r="AY114" s="253"/>
      <c r="AZ114" s="253"/>
      <c r="BA114" s="253"/>
      <c r="BB114" s="253"/>
      <c r="BC114" s="253"/>
      <c r="BD114" s="253"/>
      <c r="BE114" s="253"/>
      <c r="BF114" s="253"/>
      <c r="BG114" s="253"/>
    </row>
    <row r="115" spans="3:59" ht="16.95" customHeight="1" thickBot="1" x14ac:dyDescent="0.35">
      <c r="C115" s="50" t="s">
        <v>339</v>
      </c>
      <c r="D115" s="50" t="s">
        <v>340</v>
      </c>
      <c r="E115" s="250">
        <v>428</v>
      </c>
      <c r="F115" s="251"/>
      <c r="G115" s="50" t="s">
        <v>339</v>
      </c>
      <c r="H115" s="51" t="s">
        <v>340</v>
      </c>
      <c r="I115" s="250">
        <v>327.05700000000002</v>
      </c>
      <c r="J115" s="251"/>
      <c r="K115" s="50" t="s">
        <v>339</v>
      </c>
      <c r="L115" s="50" t="s">
        <v>340</v>
      </c>
      <c r="M115" s="250">
        <v>408</v>
      </c>
      <c r="N115" s="251"/>
      <c r="O115" s="50" t="s">
        <v>339</v>
      </c>
      <c r="P115" s="50" t="s">
        <v>340</v>
      </c>
      <c r="Q115" s="250">
        <v>413</v>
      </c>
      <c r="R115" s="251"/>
      <c r="S115" s="50" t="s">
        <v>339</v>
      </c>
      <c r="T115" s="50" t="s">
        <v>340</v>
      </c>
      <c r="U115" s="250">
        <v>327</v>
      </c>
      <c r="V115" s="251"/>
      <c r="W115" s="50" t="s">
        <v>339</v>
      </c>
      <c r="X115" s="50" t="s">
        <v>340</v>
      </c>
      <c r="Y115" s="250">
        <v>306</v>
      </c>
      <c r="Z115" s="251"/>
      <c r="AA115" s="50" t="s">
        <v>339</v>
      </c>
      <c r="AB115" s="50" t="s">
        <v>340</v>
      </c>
      <c r="AC115" s="250">
        <v>414</v>
      </c>
      <c r="AD115" s="251"/>
      <c r="AE115" s="50" t="s">
        <v>339</v>
      </c>
      <c r="AF115" s="50" t="s">
        <v>340</v>
      </c>
      <c r="AG115" s="250">
        <v>419</v>
      </c>
      <c r="AH115" s="251"/>
      <c r="AI115" s="50" t="s">
        <v>339</v>
      </c>
      <c r="AJ115" s="50" t="s">
        <v>340</v>
      </c>
      <c r="AK115" s="250">
        <v>398</v>
      </c>
      <c r="AL115" s="251"/>
      <c r="AM115" s="50" t="s">
        <v>339</v>
      </c>
      <c r="AN115" s="50" t="s">
        <v>340</v>
      </c>
      <c r="AO115" s="250">
        <v>383</v>
      </c>
      <c r="AP115" s="256"/>
      <c r="AR115" s="253"/>
      <c r="AS115" s="253"/>
      <c r="AT115" s="253"/>
      <c r="AU115" s="253"/>
      <c r="AV115" s="253"/>
      <c r="AW115" s="253"/>
      <c r="AX115" s="253"/>
      <c r="AY115" s="253"/>
      <c r="AZ115" s="253"/>
      <c r="BA115" s="253"/>
      <c r="BB115" s="253"/>
      <c r="BC115" s="253"/>
      <c r="BD115" s="253"/>
      <c r="BE115" s="253"/>
      <c r="BF115" s="253"/>
      <c r="BG115" s="253"/>
    </row>
    <row r="116" spans="3:59" ht="16.95" customHeight="1" thickBot="1" x14ac:dyDescent="0.35">
      <c r="C116" s="50" t="s">
        <v>344</v>
      </c>
      <c r="D116" s="50" t="s">
        <v>345</v>
      </c>
      <c r="G116" s="52" t="s">
        <v>344</v>
      </c>
      <c r="H116" s="42" t="s">
        <v>345</v>
      </c>
      <c r="K116" s="50" t="s">
        <v>344</v>
      </c>
      <c r="L116" s="50" t="s">
        <v>345</v>
      </c>
      <c r="O116" s="50" t="s">
        <v>344</v>
      </c>
      <c r="P116" s="50" t="s">
        <v>345</v>
      </c>
      <c r="S116" s="50" t="s">
        <v>344</v>
      </c>
      <c r="T116" s="50" t="s">
        <v>345</v>
      </c>
      <c r="W116" s="50" t="s">
        <v>344</v>
      </c>
      <c r="X116" s="50" t="s">
        <v>345</v>
      </c>
      <c r="AA116" s="50" t="s">
        <v>344</v>
      </c>
      <c r="AB116" s="50" t="s">
        <v>345</v>
      </c>
      <c r="AE116" s="50" t="s">
        <v>344</v>
      </c>
      <c r="AF116" s="50" t="s">
        <v>345</v>
      </c>
      <c r="AI116" s="50" t="s">
        <v>344</v>
      </c>
      <c r="AJ116" s="50" t="s">
        <v>345</v>
      </c>
      <c r="AM116" s="50" t="s">
        <v>344</v>
      </c>
      <c r="AN116" s="50" t="s">
        <v>345</v>
      </c>
      <c r="AR116" s="253"/>
      <c r="AS116" s="253"/>
      <c r="AT116" s="253"/>
      <c r="AU116" s="253"/>
      <c r="AV116" s="253"/>
      <c r="AW116" s="253"/>
      <c r="AX116" s="253"/>
      <c r="AY116" s="253"/>
      <c r="AZ116" s="253"/>
      <c r="BA116" s="253"/>
      <c r="BB116" s="253"/>
      <c r="BC116" s="253"/>
      <c r="BD116" s="253"/>
      <c r="BE116" s="253"/>
      <c r="BF116" s="253"/>
      <c r="BG116" s="253"/>
    </row>
    <row r="117" spans="3:59" ht="16.95" customHeight="1" x14ac:dyDescent="0.3">
      <c r="C117" s="61" t="s">
        <v>25</v>
      </c>
      <c r="D117" s="61"/>
      <c r="E117" s="61"/>
      <c r="F117" s="61"/>
      <c r="G117" s="61" t="s">
        <v>25</v>
      </c>
      <c r="H117" s="61"/>
      <c r="I117" s="61"/>
      <c r="J117" s="61"/>
      <c r="K117" s="61" t="s">
        <v>139</v>
      </c>
      <c r="L117" s="61"/>
      <c r="M117" s="61"/>
      <c r="N117" s="61"/>
      <c r="O117" s="61" t="s">
        <v>25</v>
      </c>
      <c r="P117" s="61"/>
      <c r="Q117" s="61"/>
      <c r="R117" s="61"/>
      <c r="S117" s="61" t="s">
        <v>26</v>
      </c>
      <c r="T117" s="61"/>
      <c r="U117" s="61"/>
      <c r="V117" s="61"/>
      <c r="W117" s="61" t="s">
        <v>26</v>
      </c>
      <c r="X117" s="61"/>
      <c r="Y117" s="61"/>
      <c r="Z117" s="61"/>
      <c r="AA117" s="61" t="s">
        <v>26</v>
      </c>
      <c r="AB117" s="61"/>
      <c r="AC117" s="61"/>
      <c r="AD117" s="61"/>
      <c r="AE117" s="61" t="s">
        <v>27</v>
      </c>
      <c r="AF117" s="61"/>
      <c r="AG117" s="61"/>
      <c r="AH117" s="61"/>
      <c r="AI117" s="61" t="s">
        <v>26</v>
      </c>
      <c r="AJ117" s="61"/>
      <c r="AK117" s="61"/>
      <c r="AL117" s="61"/>
      <c r="AM117" s="61" t="s">
        <v>26</v>
      </c>
      <c r="AR117" s="253"/>
      <c r="AS117" s="253"/>
      <c r="AT117" s="253"/>
      <c r="AU117" s="253"/>
      <c r="AV117" s="253"/>
      <c r="AW117" s="253"/>
      <c r="AX117" s="253"/>
      <c r="AY117" s="253"/>
      <c r="AZ117" s="253"/>
      <c r="BA117" s="253"/>
      <c r="BB117" s="253"/>
      <c r="BC117" s="253"/>
      <c r="BD117" s="253"/>
      <c r="BE117" s="253"/>
      <c r="BF117" s="253"/>
      <c r="BG117" s="253"/>
    </row>
    <row r="118" spans="3:59" ht="16.95" customHeight="1" x14ac:dyDescent="0.3">
      <c r="C118" s="49"/>
      <c r="D118" s="49"/>
      <c r="G118" s="49"/>
      <c r="H118" s="49"/>
      <c r="K118" s="49"/>
      <c r="L118" s="49"/>
      <c r="O118" s="49"/>
      <c r="P118" s="49"/>
      <c r="S118" s="49"/>
      <c r="T118" s="49"/>
      <c r="W118" s="49"/>
      <c r="X118" s="49"/>
      <c r="AA118" s="49"/>
      <c r="AB118" s="49"/>
      <c r="AE118" s="49"/>
      <c r="AF118" s="49"/>
      <c r="AI118" s="49"/>
      <c r="AJ118" s="49"/>
      <c r="AM118" s="49"/>
      <c r="AN118" s="49"/>
      <c r="AR118" s="254"/>
      <c r="AS118" s="254"/>
      <c r="AT118" s="254"/>
      <c r="AU118" s="254"/>
      <c r="AV118" s="254"/>
      <c r="AW118" s="254"/>
      <c r="AX118" s="254"/>
      <c r="AY118" s="254"/>
      <c r="AZ118" s="254"/>
      <c r="BA118" s="254"/>
      <c r="BB118" s="254"/>
      <c r="BC118" s="254"/>
      <c r="BD118" s="254"/>
      <c r="BE118" s="254"/>
      <c r="BF118" s="254"/>
      <c r="BG118" s="254"/>
    </row>
    <row r="119" spans="3:59" ht="16.95" customHeight="1" x14ac:dyDescent="0.3">
      <c r="C119" s="63"/>
      <c r="D119" s="63"/>
      <c r="E119" s="63"/>
      <c r="F119" s="63"/>
      <c r="G119" s="63"/>
      <c r="H119" s="63"/>
      <c r="I119" s="63"/>
      <c r="J119" s="63"/>
      <c r="K119" s="63"/>
      <c r="L119" s="63"/>
      <c r="M119" s="63"/>
      <c r="N119" s="63"/>
      <c r="O119" s="63"/>
      <c r="P119" s="63"/>
      <c r="Q119" s="63"/>
      <c r="R119" s="63"/>
      <c r="S119" s="63"/>
      <c r="T119" s="63"/>
      <c r="U119" s="63"/>
      <c r="AR119" s="255">
        <f>E123+I123+M123+Q123+U123+Y123+AC123+AG123+AK123+AO123</f>
        <v>4062.16</v>
      </c>
      <c r="AS119" s="255">
        <f>AR119</f>
        <v>4062.16</v>
      </c>
      <c r="AT119" s="252"/>
      <c r="AU119" s="252">
        <f>COUNTA(C120:AN120)</f>
        <v>10</v>
      </c>
      <c r="AV119" s="252"/>
      <c r="AW119" s="252">
        <f>AU119-AV119</f>
        <v>10</v>
      </c>
      <c r="AX119" s="252">
        <f t="shared" ref="AX119" si="13">AV119</f>
        <v>0</v>
      </c>
      <c r="AY119" s="252">
        <f>AU119</f>
        <v>10</v>
      </c>
      <c r="AZ119" s="252"/>
      <c r="BA119" s="252">
        <f>AY119-AZ119</f>
        <v>10</v>
      </c>
      <c r="BB119" s="252"/>
      <c r="BC119" s="252"/>
      <c r="BD119" s="252"/>
      <c r="BE119" s="252"/>
      <c r="BF119" s="252"/>
      <c r="BG119" s="252"/>
    </row>
    <row r="120" spans="3:59" ht="16.95" customHeight="1" x14ac:dyDescent="0.3">
      <c r="C120" s="61" t="s">
        <v>138</v>
      </c>
      <c r="D120" s="61"/>
      <c r="E120" s="61"/>
      <c r="F120" s="61"/>
      <c r="G120" s="61" t="s">
        <v>137</v>
      </c>
      <c r="H120" s="61"/>
      <c r="I120" s="61"/>
      <c r="J120" s="61"/>
      <c r="K120" s="61" t="s">
        <v>136</v>
      </c>
      <c r="L120" s="61"/>
      <c r="M120" s="61"/>
      <c r="N120" s="61"/>
      <c r="O120" s="61" t="s">
        <v>135</v>
      </c>
      <c r="P120" s="61"/>
      <c r="Q120" s="61"/>
      <c r="R120" s="61"/>
      <c r="S120" s="61" t="s">
        <v>134</v>
      </c>
      <c r="T120" s="61"/>
      <c r="U120" s="61"/>
      <c r="V120" s="61"/>
      <c r="W120" s="61" t="s">
        <v>133</v>
      </c>
      <c r="X120" s="61"/>
      <c r="Y120" s="61"/>
      <c r="Z120" s="61"/>
      <c r="AA120" s="61" t="s">
        <v>132</v>
      </c>
      <c r="AB120" s="61"/>
      <c r="AC120" s="61"/>
      <c r="AD120" s="61"/>
      <c r="AE120" s="61" t="s">
        <v>131</v>
      </c>
      <c r="AF120" s="61"/>
      <c r="AG120" s="61"/>
      <c r="AH120" s="61"/>
      <c r="AI120" s="61" t="s">
        <v>130</v>
      </c>
      <c r="AJ120" s="61"/>
      <c r="AK120" s="61"/>
      <c r="AL120" s="61"/>
      <c r="AM120" s="61" t="s">
        <v>129</v>
      </c>
      <c r="AN120" s="49"/>
      <c r="AR120" s="253"/>
      <c r="AS120" s="253"/>
      <c r="AT120" s="253"/>
      <c r="AU120" s="253"/>
      <c r="AV120" s="253"/>
      <c r="AW120" s="253"/>
      <c r="AX120" s="253"/>
      <c r="AY120" s="253"/>
      <c r="AZ120" s="253"/>
      <c r="BA120" s="253"/>
      <c r="BB120" s="253"/>
      <c r="BC120" s="253"/>
      <c r="BD120" s="253"/>
      <c r="BE120" s="253"/>
      <c r="BF120" s="253"/>
      <c r="BG120" s="253"/>
    </row>
    <row r="121" spans="3:59" ht="16.95" customHeight="1" x14ac:dyDescent="0.3">
      <c r="AR121" s="253"/>
      <c r="AS121" s="253"/>
      <c r="AT121" s="253"/>
      <c r="AU121" s="253"/>
      <c r="AV121" s="253"/>
      <c r="AW121" s="253"/>
      <c r="AX121" s="253"/>
      <c r="AY121" s="253"/>
      <c r="AZ121" s="253"/>
      <c r="BA121" s="253"/>
      <c r="BB121" s="253"/>
      <c r="BC121" s="253"/>
      <c r="BD121" s="253"/>
      <c r="BE121" s="253"/>
      <c r="BF121" s="253"/>
      <c r="BG121" s="253"/>
    </row>
    <row r="122" spans="3:59" ht="16.95" customHeight="1" thickBot="1" x14ac:dyDescent="0.35">
      <c r="AR122" s="253"/>
      <c r="AS122" s="253"/>
      <c r="AT122" s="253"/>
      <c r="AU122" s="253"/>
      <c r="AV122" s="253"/>
      <c r="AW122" s="253"/>
      <c r="AX122" s="253"/>
      <c r="AY122" s="253"/>
      <c r="AZ122" s="253"/>
      <c r="BA122" s="253"/>
      <c r="BB122" s="253"/>
      <c r="BC122" s="253"/>
      <c r="BD122" s="253"/>
      <c r="BE122" s="253"/>
      <c r="BF122" s="253"/>
      <c r="BG122" s="253"/>
    </row>
    <row r="123" spans="3:59" ht="16.95" customHeight="1" thickBot="1" x14ac:dyDescent="0.35">
      <c r="C123" s="50" t="s">
        <v>339</v>
      </c>
      <c r="D123" s="50" t="s">
        <v>340</v>
      </c>
      <c r="E123" s="250">
        <v>432</v>
      </c>
      <c r="F123" s="251"/>
      <c r="G123" s="50" t="s">
        <v>339</v>
      </c>
      <c r="H123" s="51" t="s">
        <v>340</v>
      </c>
      <c r="I123" s="250">
        <v>394</v>
      </c>
      <c r="J123" s="251"/>
      <c r="K123" s="50" t="s">
        <v>339</v>
      </c>
      <c r="L123" s="50" t="s">
        <v>340</v>
      </c>
      <c r="M123" s="250">
        <v>433</v>
      </c>
      <c r="N123" s="251"/>
      <c r="O123" s="50" t="s">
        <v>339</v>
      </c>
      <c r="P123" s="50" t="s">
        <v>340</v>
      </c>
      <c r="Q123" s="250">
        <v>393.54399999999998</v>
      </c>
      <c r="R123" s="251"/>
      <c r="S123" s="50" t="s">
        <v>339</v>
      </c>
      <c r="T123" s="50" t="s">
        <v>340</v>
      </c>
      <c r="U123" s="250">
        <v>404.99900000000002</v>
      </c>
      <c r="V123" s="251"/>
      <c r="W123" s="50" t="s">
        <v>339</v>
      </c>
      <c r="X123" s="50" t="s">
        <v>340</v>
      </c>
      <c r="Y123" s="250">
        <v>401</v>
      </c>
      <c r="Z123" s="251"/>
      <c r="AA123" s="50" t="s">
        <v>339</v>
      </c>
      <c r="AB123" s="50" t="s">
        <v>340</v>
      </c>
      <c r="AC123" s="250">
        <v>334</v>
      </c>
      <c r="AD123" s="251"/>
      <c r="AE123" s="50" t="s">
        <v>339</v>
      </c>
      <c r="AF123" s="50" t="s">
        <v>340</v>
      </c>
      <c r="AG123" s="250">
        <v>452.61700000000002</v>
      </c>
      <c r="AH123" s="251"/>
      <c r="AI123" s="50" t="s">
        <v>339</v>
      </c>
      <c r="AJ123" s="50" t="s">
        <v>340</v>
      </c>
      <c r="AK123" s="250">
        <v>425</v>
      </c>
      <c r="AL123" s="251"/>
      <c r="AM123" s="50" t="s">
        <v>339</v>
      </c>
      <c r="AN123" s="50" t="s">
        <v>340</v>
      </c>
      <c r="AO123" s="250">
        <v>392</v>
      </c>
      <c r="AP123" s="256"/>
      <c r="AR123" s="253"/>
      <c r="AS123" s="253"/>
      <c r="AT123" s="253"/>
      <c r="AU123" s="253"/>
      <c r="AV123" s="253"/>
      <c r="AW123" s="253"/>
      <c r="AX123" s="253"/>
      <c r="AY123" s="253"/>
      <c r="AZ123" s="253"/>
      <c r="BA123" s="253"/>
      <c r="BB123" s="253"/>
      <c r="BC123" s="253"/>
      <c r="BD123" s="253"/>
      <c r="BE123" s="253"/>
      <c r="BF123" s="253"/>
      <c r="BG123" s="253"/>
    </row>
    <row r="124" spans="3:59" ht="16.95" customHeight="1" thickBot="1" x14ac:dyDescent="0.35">
      <c r="C124" s="50" t="s">
        <v>344</v>
      </c>
      <c r="D124" s="50" t="s">
        <v>345</v>
      </c>
      <c r="G124" s="52" t="s">
        <v>344</v>
      </c>
      <c r="H124" s="42" t="s">
        <v>345</v>
      </c>
      <c r="K124" s="50" t="s">
        <v>344</v>
      </c>
      <c r="L124" s="50" t="s">
        <v>345</v>
      </c>
      <c r="O124" s="50" t="s">
        <v>344</v>
      </c>
      <c r="P124" s="50" t="s">
        <v>345</v>
      </c>
      <c r="S124" s="50" t="s">
        <v>344</v>
      </c>
      <c r="T124" s="50" t="s">
        <v>345</v>
      </c>
      <c r="W124" s="50" t="s">
        <v>344</v>
      </c>
      <c r="X124" s="50" t="s">
        <v>345</v>
      </c>
      <c r="AA124" s="50" t="s">
        <v>344</v>
      </c>
      <c r="AB124" s="50" t="s">
        <v>345</v>
      </c>
      <c r="AE124" s="50" t="s">
        <v>344</v>
      </c>
      <c r="AF124" s="50" t="s">
        <v>345</v>
      </c>
      <c r="AI124" s="50" t="s">
        <v>344</v>
      </c>
      <c r="AJ124" s="50" t="s">
        <v>345</v>
      </c>
      <c r="AM124" s="50" t="s">
        <v>344</v>
      </c>
      <c r="AN124" s="50" t="s">
        <v>345</v>
      </c>
      <c r="AR124" s="253"/>
      <c r="AS124" s="253"/>
      <c r="AT124" s="253"/>
      <c r="AU124" s="253"/>
      <c r="AV124" s="253"/>
      <c r="AW124" s="253"/>
      <c r="AX124" s="253"/>
      <c r="AY124" s="253"/>
      <c r="AZ124" s="253"/>
      <c r="BA124" s="253"/>
      <c r="BB124" s="253"/>
      <c r="BC124" s="253"/>
      <c r="BD124" s="253"/>
      <c r="BE124" s="253"/>
      <c r="BF124" s="253"/>
      <c r="BG124" s="253"/>
    </row>
    <row r="125" spans="3:59" ht="16.95" customHeight="1" x14ac:dyDescent="0.3">
      <c r="C125" s="61" t="s">
        <v>27</v>
      </c>
      <c r="D125" s="61"/>
      <c r="E125" s="61"/>
      <c r="F125" s="61"/>
      <c r="G125" s="61" t="s">
        <v>26</v>
      </c>
      <c r="H125" s="61"/>
      <c r="I125" s="61"/>
      <c r="J125" s="61"/>
      <c r="K125" s="61" t="s">
        <v>26</v>
      </c>
      <c r="L125" s="61"/>
      <c r="M125" s="61"/>
      <c r="N125" s="61"/>
      <c r="O125" s="61" t="s">
        <v>27</v>
      </c>
      <c r="P125" s="61"/>
      <c r="Q125" s="61"/>
      <c r="R125" s="61"/>
      <c r="S125" s="61" t="s">
        <v>28</v>
      </c>
      <c r="T125" s="61"/>
      <c r="U125" s="61"/>
      <c r="V125" s="61"/>
      <c r="W125" s="61" t="s">
        <v>25</v>
      </c>
      <c r="X125" s="61"/>
      <c r="Y125" s="61"/>
      <c r="Z125" s="61"/>
      <c r="AA125" s="61" t="s">
        <v>26</v>
      </c>
      <c r="AB125" s="61"/>
      <c r="AC125" s="61"/>
      <c r="AD125" s="61"/>
      <c r="AE125" s="61" t="s">
        <v>27</v>
      </c>
      <c r="AF125" s="61"/>
      <c r="AG125" s="61"/>
      <c r="AH125" s="61"/>
      <c r="AI125" s="61" t="s">
        <v>128</v>
      </c>
      <c r="AJ125" s="61"/>
      <c r="AK125" s="61"/>
      <c r="AL125" s="61"/>
      <c r="AM125" s="61" t="s">
        <v>26</v>
      </c>
      <c r="AR125" s="253"/>
      <c r="AS125" s="253"/>
      <c r="AT125" s="253"/>
      <c r="AU125" s="253"/>
      <c r="AV125" s="253"/>
      <c r="AW125" s="253"/>
      <c r="AX125" s="253"/>
      <c r="AY125" s="253"/>
      <c r="AZ125" s="253"/>
      <c r="BA125" s="253"/>
      <c r="BB125" s="253"/>
      <c r="BC125" s="253"/>
      <c r="BD125" s="253"/>
      <c r="BE125" s="253"/>
      <c r="BF125" s="253"/>
      <c r="BG125" s="253"/>
    </row>
    <row r="126" spans="3:59" ht="16.95" customHeight="1" x14ac:dyDescent="0.3">
      <c r="AR126" s="254"/>
      <c r="AS126" s="254"/>
      <c r="AT126" s="254"/>
      <c r="AU126" s="254"/>
      <c r="AV126" s="254"/>
      <c r="AW126" s="254"/>
      <c r="AX126" s="254"/>
      <c r="AY126" s="254"/>
      <c r="AZ126" s="254"/>
      <c r="BA126" s="254"/>
      <c r="BB126" s="254"/>
      <c r="BC126" s="254"/>
      <c r="BD126" s="254"/>
      <c r="BE126" s="254"/>
      <c r="BF126" s="254"/>
      <c r="BG126" s="254"/>
    </row>
    <row r="127" spans="3:59" ht="16.95" customHeight="1" x14ac:dyDescent="0.3">
      <c r="C127" s="63"/>
      <c r="D127" s="63"/>
      <c r="E127" s="63"/>
      <c r="F127" s="63"/>
      <c r="G127" s="63"/>
      <c r="H127" s="63"/>
      <c r="I127" s="63"/>
      <c r="J127" s="63"/>
      <c r="K127" s="63"/>
      <c r="L127" s="63"/>
      <c r="M127" s="63"/>
      <c r="N127" s="63"/>
      <c r="O127" s="63"/>
      <c r="P127" s="63"/>
      <c r="Q127" s="63"/>
      <c r="R127" s="63"/>
      <c r="S127" s="63"/>
      <c r="T127" s="63"/>
      <c r="U127" s="63"/>
      <c r="AR127" s="255">
        <f>E131+I131+M131+Q131+U131+Y131+AC131+AG131+AK131+AO131</f>
        <v>3755.1670000000004</v>
      </c>
      <c r="AS127" s="255">
        <f>AR127</f>
        <v>3755.1670000000004</v>
      </c>
      <c r="AT127" s="252"/>
      <c r="AU127" s="252">
        <f>COUNTA(C128:AN128)</f>
        <v>10</v>
      </c>
      <c r="AV127" s="252"/>
      <c r="AW127" s="252">
        <f>AU127-AV127</f>
        <v>10</v>
      </c>
      <c r="AX127" s="252">
        <f t="shared" ref="AX127" si="14">AV127</f>
        <v>0</v>
      </c>
      <c r="AY127" s="252">
        <f>AU127</f>
        <v>10</v>
      </c>
      <c r="AZ127" s="252"/>
      <c r="BA127" s="252">
        <f>AY127-AZ127</f>
        <v>10</v>
      </c>
      <c r="BB127" s="252"/>
      <c r="BC127" s="252"/>
      <c r="BD127" s="252"/>
      <c r="BE127" s="252"/>
      <c r="BF127" s="252"/>
      <c r="BG127" s="252"/>
    </row>
    <row r="128" spans="3:59" ht="16.95" customHeight="1" x14ac:dyDescent="0.3">
      <c r="C128" s="61" t="s">
        <v>127</v>
      </c>
      <c r="D128" s="61"/>
      <c r="E128" s="61"/>
      <c r="F128" s="61"/>
      <c r="G128" s="61" t="s">
        <v>126</v>
      </c>
      <c r="H128" s="61"/>
      <c r="I128" s="61"/>
      <c r="J128" s="61"/>
      <c r="K128" s="61" t="s">
        <v>125</v>
      </c>
      <c r="L128" s="61"/>
      <c r="M128" s="61"/>
      <c r="N128" s="61"/>
      <c r="O128" s="61" t="s">
        <v>124</v>
      </c>
      <c r="P128" s="61"/>
      <c r="Q128" s="61"/>
      <c r="R128" s="61"/>
      <c r="S128" s="61" t="s">
        <v>123</v>
      </c>
      <c r="T128" s="61"/>
      <c r="U128" s="61"/>
      <c r="V128" s="61"/>
      <c r="W128" s="61" t="s">
        <v>122</v>
      </c>
      <c r="X128" s="61"/>
      <c r="Y128" s="61"/>
      <c r="Z128" s="61"/>
      <c r="AA128" s="61" t="s">
        <v>121</v>
      </c>
      <c r="AB128" s="61"/>
      <c r="AC128" s="61"/>
      <c r="AD128" s="61"/>
      <c r="AE128" s="61" t="s">
        <v>120</v>
      </c>
      <c r="AF128" s="61"/>
      <c r="AG128" s="61"/>
      <c r="AH128" s="61"/>
      <c r="AI128" s="61" t="s">
        <v>119</v>
      </c>
      <c r="AJ128" s="61"/>
      <c r="AK128" s="61"/>
      <c r="AL128" s="61"/>
      <c r="AM128" s="61" t="s">
        <v>118</v>
      </c>
      <c r="AN128" s="49"/>
      <c r="AR128" s="253"/>
      <c r="AS128" s="253"/>
      <c r="AT128" s="253"/>
      <c r="AU128" s="253"/>
      <c r="AV128" s="253"/>
      <c r="AW128" s="253"/>
      <c r="AX128" s="253"/>
      <c r="AY128" s="253"/>
      <c r="AZ128" s="253"/>
      <c r="BA128" s="253"/>
      <c r="BB128" s="253"/>
      <c r="BC128" s="253"/>
      <c r="BD128" s="253"/>
      <c r="BE128" s="253"/>
      <c r="BF128" s="253"/>
      <c r="BG128" s="253"/>
    </row>
    <row r="129" spans="3:59" ht="16.95" customHeight="1" x14ac:dyDescent="0.3">
      <c r="AR129" s="253"/>
      <c r="AS129" s="253"/>
      <c r="AT129" s="253"/>
      <c r="AU129" s="253"/>
      <c r="AV129" s="253"/>
      <c r="AW129" s="253"/>
      <c r="AX129" s="253"/>
      <c r="AY129" s="253"/>
      <c r="AZ129" s="253"/>
      <c r="BA129" s="253"/>
      <c r="BB129" s="253"/>
      <c r="BC129" s="253"/>
      <c r="BD129" s="253"/>
      <c r="BE129" s="253"/>
      <c r="BF129" s="253"/>
      <c r="BG129" s="253"/>
    </row>
    <row r="130" spans="3:59" ht="16.95" customHeight="1" thickBot="1" x14ac:dyDescent="0.35">
      <c r="AR130" s="253"/>
      <c r="AS130" s="253"/>
      <c r="AT130" s="253"/>
      <c r="AU130" s="253"/>
      <c r="AV130" s="253"/>
      <c r="AW130" s="253"/>
      <c r="AX130" s="253"/>
      <c r="AY130" s="253"/>
      <c r="AZ130" s="253"/>
      <c r="BA130" s="253"/>
      <c r="BB130" s="253"/>
      <c r="BC130" s="253"/>
      <c r="BD130" s="253"/>
      <c r="BE130" s="253"/>
      <c r="BF130" s="253"/>
      <c r="BG130" s="253"/>
    </row>
    <row r="131" spans="3:59" ht="16.95" customHeight="1" thickBot="1" x14ac:dyDescent="0.35">
      <c r="C131" s="50" t="s">
        <v>339</v>
      </c>
      <c r="D131" s="50" t="s">
        <v>340</v>
      </c>
      <c r="E131" s="250">
        <v>386</v>
      </c>
      <c r="F131" s="251"/>
      <c r="G131" s="50" t="s">
        <v>339</v>
      </c>
      <c r="H131" s="51" t="s">
        <v>340</v>
      </c>
      <c r="I131" s="250">
        <v>346</v>
      </c>
      <c r="J131" s="251"/>
      <c r="K131" s="50" t="s">
        <v>339</v>
      </c>
      <c r="L131" s="50" t="s">
        <v>340</v>
      </c>
      <c r="M131" s="250">
        <v>282</v>
      </c>
      <c r="N131" s="251"/>
      <c r="O131" s="50" t="s">
        <v>339</v>
      </c>
      <c r="P131" s="50" t="s">
        <v>340</v>
      </c>
      <c r="Q131" s="250">
        <v>418.23599999999999</v>
      </c>
      <c r="R131" s="251"/>
      <c r="S131" s="50" t="s">
        <v>339</v>
      </c>
      <c r="T131" s="50" t="s">
        <v>340</v>
      </c>
      <c r="U131" s="250">
        <v>228.74</v>
      </c>
      <c r="V131" s="251"/>
      <c r="W131" s="50" t="s">
        <v>339</v>
      </c>
      <c r="X131" s="50" t="s">
        <v>340</v>
      </c>
      <c r="Y131" s="250">
        <v>424.99900000000002</v>
      </c>
      <c r="Z131" s="251"/>
      <c r="AA131" s="50" t="s">
        <v>339</v>
      </c>
      <c r="AB131" s="50" t="s">
        <v>340</v>
      </c>
      <c r="AC131" s="250">
        <v>323.68599999999998</v>
      </c>
      <c r="AD131" s="251"/>
      <c r="AE131" s="50" t="s">
        <v>339</v>
      </c>
      <c r="AF131" s="50" t="s">
        <v>340</v>
      </c>
      <c r="AG131" s="250">
        <v>419.50700000000001</v>
      </c>
      <c r="AH131" s="251"/>
      <c r="AI131" s="50" t="s">
        <v>339</v>
      </c>
      <c r="AJ131" s="50" t="s">
        <v>340</v>
      </c>
      <c r="AK131" s="250">
        <v>442</v>
      </c>
      <c r="AL131" s="251"/>
      <c r="AM131" s="50" t="s">
        <v>339</v>
      </c>
      <c r="AN131" s="50" t="s">
        <v>340</v>
      </c>
      <c r="AO131" s="250">
        <v>483.99900000000002</v>
      </c>
      <c r="AP131" s="256"/>
      <c r="AR131" s="253"/>
      <c r="AS131" s="253"/>
      <c r="AT131" s="253"/>
      <c r="AU131" s="253"/>
      <c r="AV131" s="253"/>
      <c r="AW131" s="253"/>
      <c r="AX131" s="253"/>
      <c r="AY131" s="253"/>
      <c r="AZ131" s="253"/>
      <c r="BA131" s="253"/>
      <c r="BB131" s="253"/>
      <c r="BC131" s="253"/>
      <c r="BD131" s="253"/>
      <c r="BE131" s="253"/>
      <c r="BF131" s="253"/>
      <c r="BG131" s="253"/>
    </row>
    <row r="132" spans="3:59" ht="16.95" customHeight="1" thickBot="1" x14ac:dyDescent="0.35">
      <c r="C132" s="50" t="s">
        <v>344</v>
      </c>
      <c r="D132" s="50" t="s">
        <v>345</v>
      </c>
      <c r="G132" s="52" t="s">
        <v>344</v>
      </c>
      <c r="H132" s="42" t="s">
        <v>345</v>
      </c>
      <c r="K132" s="50" t="s">
        <v>344</v>
      </c>
      <c r="L132" s="50" t="s">
        <v>345</v>
      </c>
      <c r="O132" s="50" t="s">
        <v>344</v>
      </c>
      <c r="P132" s="50" t="s">
        <v>345</v>
      </c>
      <c r="S132" s="50" t="s">
        <v>344</v>
      </c>
      <c r="T132" s="50" t="s">
        <v>345</v>
      </c>
      <c r="W132" s="50" t="s">
        <v>344</v>
      </c>
      <c r="X132" s="50" t="s">
        <v>345</v>
      </c>
      <c r="AA132" s="50" t="s">
        <v>344</v>
      </c>
      <c r="AB132" s="50" t="s">
        <v>345</v>
      </c>
      <c r="AE132" s="50" t="s">
        <v>344</v>
      </c>
      <c r="AF132" s="50" t="s">
        <v>345</v>
      </c>
      <c r="AI132" s="50" t="s">
        <v>344</v>
      </c>
      <c r="AJ132" s="50" t="s">
        <v>345</v>
      </c>
      <c r="AM132" s="50" t="s">
        <v>344</v>
      </c>
      <c r="AN132" s="50" t="s">
        <v>345</v>
      </c>
      <c r="AR132" s="253"/>
      <c r="AS132" s="253"/>
      <c r="AT132" s="253"/>
      <c r="AU132" s="253"/>
      <c r="AV132" s="253"/>
      <c r="AW132" s="253"/>
      <c r="AX132" s="253"/>
      <c r="AY132" s="253"/>
      <c r="AZ132" s="253"/>
      <c r="BA132" s="253"/>
      <c r="BB132" s="253"/>
      <c r="BC132" s="253"/>
      <c r="BD132" s="253"/>
      <c r="BE132" s="253"/>
      <c r="BF132" s="253"/>
      <c r="BG132" s="253"/>
    </row>
    <row r="133" spans="3:59" ht="16.95" customHeight="1" x14ac:dyDescent="0.3">
      <c r="C133" s="61" t="s">
        <v>26</v>
      </c>
      <c r="D133" s="61"/>
      <c r="E133" s="61"/>
      <c r="F133" s="61"/>
      <c r="G133" s="61" t="s">
        <v>26</v>
      </c>
      <c r="H133" s="61"/>
      <c r="I133" s="61"/>
      <c r="J133" s="61"/>
      <c r="K133" s="61" t="s">
        <v>26</v>
      </c>
      <c r="L133" s="61"/>
      <c r="M133" s="61"/>
      <c r="N133" s="61"/>
      <c r="O133" s="61" t="s">
        <v>26</v>
      </c>
      <c r="P133" s="61"/>
      <c r="Q133" s="61"/>
      <c r="R133" s="61"/>
      <c r="S133" s="61" t="s">
        <v>375</v>
      </c>
      <c r="T133" s="61"/>
      <c r="U133" s="61"/>
      <c r="V133" s="61"/>
      <c r="W133" s="61" t="s">
        <v>375</v>
      </c>
      <c r="X133" s="61"/>
      <c r="Y133" s="61"/>
      <c r="Z133" s="61"/>
      <c r="AA133" s="61" t="s">
        <v>26</v>
      </c>
      <c r="AB133" s="61"/>
      <c r="AC133" s="61"/>
      <c r="AD133" s="61"/>
      <c r="AE133" s="61" t="s">
        <v>24</v>
      </c>
      <c r="AF133" s="61"/>
      <c r="AG133" s="61"/>
      <c r="AH133" s="61"/>
      <c r="AI133" s="61" t="s">
        <v>61</v>
      </c>
      <c r="AJ133" s="61"/>
      <c r="AK133" s="61"/>
      <c r="AL133" s="61"/>
      <c r="AM133" s="61" t="s">
        <v>117</v>
      </c>
      <c r="AN133" s="49"/>
      <c r="AR133" s="253"/>
      <c r="AS133" s="253"/>
      <c r="AT133" s="253"/>
      <c r="AU133" s="253"/>
      <c r="AV133" s="253"/>
      <c r="AW133" s="253"/>
      <c r="AX133" s="253"/>
      <c r="AY133" s="253"/>
      <c r="AZ133" s="253"/>
      <c r="BA133" s="253"/>
      <c r="BB133" s="253"/>
      <c r="BC133" s="253"/>
      <c r="BD133" s="253"/>
      <c r="BE133" s="253"/>
      <c r="BF133" s="253"/>
      <c r="BG133" s="253"/>
    </row>
    <row r="134" spans="3:59" ht="16.95" customHeight="1" x14ac:dyDescent="0.3">
      <c r="C134" s="63"/>
      <c r="D134" s="63"/>
      <c r="E134" s="63"/>
      <c r="F134" s="63"/>
      <c r="G134" s="63"/>
      <c r="H134" s="63"/>
      <c r="I134" s="63"/>
      <c r="J134" s="63"/>
      <c r="K134" s="63"/>
      <c r="L134" s="63"/>
      <c r="M134" s="63"/>
      <c r="N134" s="63"/>
      <c r="O134" s="63"/>
      <c r="P134" s="63"/>
      <c r="Q134" s="63"/>
      <c r="R134" s="63"/>
      <c r="S134" s="66" t="s">
        <v>376</v>
      </c>
      <c r="T134" s="63"/>
      <c r="U134" s="63"/>
      <c r="W134" s="49"/>
      <c r="X134" s="49"/>
      <c r="AA134" s="49"/>
      <c r="AB134" s="49"/>
      <c r="AE134" s="49"/>
      <c r="AF134" s="49"/>
      <c r="AI134" s="49"/>
      <c r="AJ134" s="49"/>
      <c r="AM134" s="49"/>
      <c r="AN134" s="49"/>
      <c r="AR134" s="254"/>
      <c r="AS134" s="254"/>
      <c r="AT134" s="254"/>
      <c r="AU134" s="254"/>
      <c r="AV134" s="254"/>
      <c r="AW134" s="254"/>
      <c r="AX134" s="254"/>
      <c r="AY134" s="254"/>
      <c r="AZ134" s="254"/>
      <c r="BA134" s="254"/>
      <c r="BB134" s="254"/>
      <c r="BC134" s="254"/>
      <c r="BD134" s="254"/>
      <c r="BE134" s="254"/>
      <c r="BF134" s="254"/>
      <c r="BG134" s="254"/>
    </row>
    <row r="135" spans="3:59" ht="16.95" customHeight="1" x14ac:dyDescent="0.3">
      <c r="AR135" s="255">
        <f>E139+I139+M139+Q139+U139+Y139+AC139+AG139+AK139+AO139</f>
        <v>3576.1530000000002</v>
      </c>
      <c r="AS135" s="255">
        <f>AR135</f>
        <v>3576.1530000000002</v>
      </c>
      <c r="AT135" s="252"/>
      <c r="AU135" s="252">
        <f>COUNTA(C136:AN136)</f>
        <v>10</v>
      </c>
      <c r="AV135" s="252">
        <v>2</v>
      </c>
      <c r="AW135" s="252">
        <f>AU135-AV135</f>
        <v>8</v>
      </c>
      <c r="AX135" s="252">
        <f t="shared" ref="AX135" si="15">AV135</f>
        <v>2</v>
      </c>
      <c r="AY135" s="252">
        <f>AU135</f>
        <v>10</v>
      </c>
      <c r="AZ135" s="252">
        <v>1</v>
      </c>
      <c r="BA135" s="252">
        <f>AY135-AZ135</f>
        <v>9</v>
      </c>
      <c r="BB135" s="252"/>
      <c r="BC135" s="252"/>
      <c r="BD135" s="252"/>
      <c r="BE135" s="252"/>
      <c r="BF135" s="252"/>
      <c r="BG135" s="252"/>
    </row>
    <row r="136" spans="3:59" ht="16.95" customHeight="1" x14ac:dyDescent="0.3">
      <c r="C136" s="61" t="s">
        <v>116</v>
      </c>
      <c r="D136" s="61"/>
      <c r="E136" s="61"/>
      <c r="F136" s="61"/>
      <c r="G136" s="61" t="s">
        <v>115</v>
      </c>
      <c r="H136" s="61"/>
      <c r="I136" s="61"/>
      <c r="J136" s="61"/>
      <c r="K136" s="61" t="s">
        <v>114</v>
      </c>
      <c r="L136" s="61"/>
      <c r="M136" s="61"/>
      <c r="N136" s="67"/>
      <c r="O136" s="61" t="s">
        <v>113</v>
      </c>
      <c r="P136" s="61"/>
      <c r="Q136" s="61"/>
      <c r="R136" s="67"/>
      <c r="S136" s="61" t="s">
        <v>112</v>
      </c>
      <c r="T136" s="61"/>
      <c r="U136" s="61"/>
      <c r="V136" s="67"/>
      <c r="W136" s="61" t="s">
        <v>111</v>
      </c>
      <c r="X136" s="61"/>
      <c r="Y136" s="61"/>
      <c r="Z136" s="67"/>
      <c r="AA136" s="61" t="s">
        <v>110</v>
      </c>
      <c r="AB136" s="61"/>
      <c r="AC136" s="61"/>
      <c r="AD136" s="67"/>
      <c r="AE136" s="61" t="s">
        <v>109</v>
      </c>
      <c r="AF136" s="61"/>
      <c r="AG136" s="61"/>
      <c r="AH136" s="67"/>
      <c r="AI136" s="61" t="s">
        <v>108</v>
      </c>
      <c r="AJ136" s="61"/>
      <c r="AK136" s="61"/>
      <c r="AL136" s="67"/>
      <c r="AM136" s="61" t="s">
        <v>107</v>
      </c>
      <c r="AN136" s="49"/>
      <c r="AR136" s="253"/>
      <c r="AS136" s="253"/>
      <c r="AT136" s="253"/>
      <c r="AU136" s="253"/>
      <c r="AV136" s="253"/>
      <c r="AW136" s="253"/>
      <c r="AX136" s="253"/>
      <c r="AY136" s="253"/>
      <c r="AZ136" s="253"/>
      <c r="BA136" s="253"/>
      <c r="BB136" s="253"/>
      <c r="BC136" s="253"/>
      <c r="BD136" s="253"/>
      <c r="BE136" s="253"/>
      <c r="BF136" s="253"/>
      <c r="BG136" s="253"/>
    </row>
    <row r="137" spans="3:59" ht="16.95" customHeight="1" x14ac:dyDescent="0.3">
      <c r="AR137" s="253"/>
      <c r="AS137" s="253"/>
      <c r="AT137" s="253"/>
      <c r="AU137" s="253"/>
      <c r="AV137" s="253"/>
      <c r="AW137" s="253"/>
      <c r="AX137" s="253"/>
      <c r="AY137" s="253"/>
      <c r="AZ137" s="253"/>
      <c r="BA137" s="253"/>
      <c r="BB137" s="253"/>
      <c r="BC137" s="253"/>
      <c r="BD137" s="253"/>
      <c r="BE137" s="253"/>
      <c r="BF137" s="253"/>
      <c r="BG137" s="253"/>
    </row>
    <row r="138" spans="3:59" ht="16.95" customHeight="1" thickBot="1" x14ac:dyDescent="0.35">
      <c r="AR138" s="253"/>
      <c r="AS138" s="253"/>
      <c r="AT138" s="253"/>
      <c r="AU138" s="253"/>
      <c r="AV138" s="253"/>
      <c r="AW138" s="253"/>
      <c r="AX138" s="253"/>
      <c r="AY138" s="253"/>
      <c r="AZ138" s="253"/>
      <c r="BA138" s="253"/>
      <c r="BB138" s="253"/>
      <c r="BC138" s="253"/>
      <c r="BD138" s="253"/>
      <c r="BE138" s="253"/>
      <c r="BF138" s="253"/>
      <c r="BG138" s="253"/>
    </row>
    <row r="139" spans="3:59" ht="16.95" customHeight="1" thickBot="1" x14ac:dyDescent="0.35">
      <c r="C139" s="50" t="s">
        <v>339</v>
      </c>
      <c r="D139" s="50" t="s">
        <v>340</v>
      </c>
      <c r="E139" s="250">
        <v>356</v>
      </c>
      <c r="F139" s="251"/>
      <c r="G139" s="50" t="s">
        <v>339</v>
      </c>
      <c r="H139" s="51" t="s">
        <v>340</v>
      </c>
      <c r="I139" s="250">
        <v>483.95400000000001</v>
      </c>
      <c r="J139" s="251"/>
      <c r="K139" s="50" t="s">
        <v>339</v>
      </c>
      <c r="L139" s="50" t="s">
        <v>340</v>
      </c>
      <c r="M139" s="250">
        <v>432.524</v>
      </c>
      <c r="N139" s="251"/>
      <c r="O139" s="50" t="s">
        <v>339</v>
      </c>
      <c r="P139" s="50" t="s">
        <v>340</v>
      </c>
      <c r="Q139" s="250">
        <v>242.95599999999999</v>
      </c>
      <c r="R139" s="251"/>
      <c r="S139" s="50" t="s">
        <v>339</v>
      </c>
      <c r="T139" s="50" t="s">
        <v>340</v>
      </c>
      <c r="U139" s="250">
        <v>366</v>
      </c>
      <c r="V139" s="251"/>
      <c r="W139" s="50" t="s">
        <v>339</v>
      </c>
      <c r="X139" s="50" t="s">
        <v>340</v>
      </c>
      <c r="Y139" s="250">
        <v>337</v>
      </c>
      <c r="Z139" s="251"/>
      <c r="AA139" s="50" t="s">
        <v>339</v>
      </c>
      <c r="AB139" s="50" t="s">
        <v>340</v>
      </c>
      <c r="AC139" s="250">
        <v>348</v>
      </c>
      <c r="AD139" s="251"/>
      <c r="AE139" s="40" t="s">
        <v>339</v>
      </c>
      <c r="AF139" s="40" t="s">
        <v>340</v>
      </c>
      <c r="AG139" s="250">
        <v>356</v>
      </c>
      <c r="AH139" s="251"/>
      <c r="AI139" s="40" t="s">
        <v>339</v>
      </c>
      <c r="AJ139" s="40" t="s">
        <v>340</v>
      </c>
      <c r="AK139" s="250">
        <v>268.71899999999999</v>
      </c>
      <c r="AL139" s="251"/>
      <c r="AM139" s="50" t="s">
        <v>339</v>
      </c>
      <c r="AN139" s="50" t="s">
        <v>340</v>
      </c>
      <c r="AO139" s="250">
        <v>385</v>
      </c>
      <c r="AP139" s="256"/>
      <c r="AR139" s="253"/>
      <c r="AS139" s="253"/>
      <c r="AT139" s="253"/>
      <c r="AU139" s="253"/>
      <c r="AV139" s="253"/>
      <c r="AW139" s="253"/>
      <c r="AX139" s="253"/>
      <c r="AY139" s="253"/>
      <c r="AZ139" s="253"/>
      <c r="BA139" s="253"/>
      <c r="BB139" s="253"/>
      <c r="BC139" s="253"/>
      <c r="BD139" s="253"/>
      <c r="BE139" s="253"/>
      <c r="BF139" s="253"/>
      <c r="BG139" s="253"/>
    </row>
    <row r="140" spans="3:59" ht="16.95" customHeight="1" thickBot="1" x14ac:dyDescent="0.35">
      <c r="C140" s="50" t="s">
        <v>344</v>
      </c>
      <c r="D140" s="50" t="s">
        <v>345</v>
      </c>
      <c r="G140" s="52" t="s">
        <v>344</v>
      </c>
      <c r="H140" s="42" t="s">
        <v>345</v>
      </c>
      <c r="K140" s="50" t="s">
        <v>344</v>
      </c>
      <c r="L140" s="50" t="s">
        <v>345</v>
      </c>
      <c r="O140" s="50" t="s">
        <v>344</v>
      </c>
      <c r="P140" s="50" t="s">
        <v>345</v>
      </c>
      <c r="S140" s="50" t="s">
        <v>344</v>
      </c>
      <c r="T140" s="50" t="s">
        <v>345</v>
      </c>
      <c r="W140" s="50" t="s">
        <v>344</v>
      </c>
      <c r="X140" s="50" t="s">
        <v>345</v>
      </c>
      <c r="AA140" s="50" t="s">
        <v>344</v>
      </c>
      <c r="AB140" s="50" t="s">
        <v>345</v>
      </c>
      <c r="AE140" s="40" t="s">
        <v>344</v>
      </c>
      <c r="AF140" s="40" t="s">
        <v>345</v>
      </c>
      <c r="AI140" s="40" t="s">
        <v>344</v>
      </c>
      <c r="AJ140" s="40" t="s">
        <v>345</v>
      </c>
      <c r="AM140" s="50" t="s">
        <v>344</v>
      </c>
      <c r="AN140" s="50" t="s">
        <v>345</v>
      </c>
      <c r="AR140" s="253"/>
      <c r="AS140" s="253"/>
      <c r="AT140" s="253"/>
      <c r="AU140" s="253"/>
      <c r="AV140" s="253"/>
      <c r="AW140" s="253"/>
      <c r="AX140" s="253"/>
      <c r="AY140" s="253"/>
      <c r="AZ140" s="253"/>
      <c r="BA140" s="253"/>
      <c r="BB140" s="253"/>
      <c r="BC140" s="253"/>
      <c r="BD140" s="253"/>
      <c r="BE140" s="253"/>
      <c r="BF140" s="253"/>
      <c r="BG140" s="253"/>
    </row>
    <row r="141" spans="3:59" ht="16.95" customHeight="1" x14ac:dyDescent="0.3">
      <c r="C141" s="61" t="s">
        <v>37</v>
      </c>
      <c r="D141" s="61"/>
      <c r="E141" s="61"/>
      <c r="F141" s="61"/>
      <c r="G141" s="61" t="s">
        <v>37</v>
      </c>
      <c r="H141" s="61"/>
      <c r="I141" s="61"/>
      <c r="J141" s="61"/>
      <c r="K141" s="61" t="s">
        <v>62</v>
      </c>
      <c r="L141" s="61"/>
      <c r="M141" s="61"/>
      <c r="N141" s="67"/>
      <c r="O141" s="61" t="s">
        <v>377</v>
      </c>
      <c r="P141" s="61"/>
      <c r="Q141" s="61"/>
      <c r="R141" s="67"/>
      <c r="S141" s="61" t="s">
        <v>378</v>
      </c>
      <c r="T141" s="61"/>
      <c r="U141" s="61"/>
      <c r="V141" s="67"/>
      <c r="W141" s="61" t="s">
        <v>26</v>
      </c>
      <c r="X141" s="61"/>
      <c r="Y141" s="61"/>
      <c r="Z141" s="67"/>
      <c r="AA141" s="61" t="s">
        <v>26</v>
      </c>
      <c r="AB141" s="61"/>
      <c r="AC141" s="61"/>
      <c r="AD141" s="67"/>
      <c r="AE141" s="61" t="s">
        <v>26</v>
      </c>
      <c r="AF141" s="61"/>
      <c r="AG141" s="61"/>
      <c r="AH141" s="67"/>
      <c r="AI141" s="61" t="s">
        <v>26</v>
      </c>
      <c r="AJ141" s="61"/>
      <c r="AK141" s="61"/>
      <c r="AL141" s="67"/>
      <c r="AM141" s="61" t="s">
        <v>106</v>
      </c>
      <c r="AR141" s="253"/>
      <c r="AS141" s="253"/>
      <c r="AT141" s="253"/>
      <c r="AU141" s="253"/>
      <c r="AV141" s="253"/>
      <c r="AW141" s="253"/>
      <c r="AX141" s="253"/>
      <c r="AY141" s="253"/>
      <c r="AZ141" s="253"/>
      <c r="BA141" s="253"/>
      <c r="BB141" s="253"/>
      <c r="BC141" s="253"/>
      <c r="BD141" s="253"/>
      <c r="BE141" s="253"/>
      <c r="BF141" s="253"/>
      <c r="BG141" s="253"/>
    </row>
    <row r="142" spans="3:59" ht="16.95" customHeight="1" x14ac:dyDescent="0.3">
      <c r="C142" s="49"/>
      <c r="D142" s="49"/>
      <c r="G142" s="49"/>
      <c r="H142" s="49"/>
      <c r="K142" s="49"/>
      <c r="L142" s="49"/>
      <c r="O142" s="62" t="s">
        <v>379</v>
      </c>
      <c r="P142" s="49"/>
      <c r="S142" s="49"/>
      <c r="T142" s="49"/>
      <c r="W142" s="49"/>
      <c r="X142" s="49"/>
      <c r="AA142" s="49"/>
      <c r="AB142" s="49"/>
      <c r="AE142" s="49"/>
      <c r="AF142" s="49"/>
      <c r="AI142" s="49"/>
      <c r="AJ142" s="49"/>
      <c r="AM142" s="62" t="s">
        <v>380</v>
      </c>
      <c r="AN142" s="49"/>
      <c r="AR142" s="254"/>
      <c r="AS142" s="254"/>
      <c r="AT142" s="254"/>
      <c r="AU142" s="254"/>
      <c r="AV142" s="254"/>
      <c r="AW142" s="254"/>
      <c r="AX142" s="254"/>
      <c r="AY142" s="254"/>
      <c r="AZ142" s="254"/>
      <c r="BA142" s="254"/>
      <c r="BB142" s="254"/>
      <c r="BC142" s="254"/>
      <c r="BD142" s="254"/>
      <c r="BE142" s="254"/>
      <c r="BF142" s="254"/>
      <c r="BG142" s="254"/>
    </row>
    <row r="143" spans="3:59" ht="16.95" customHeight="1" x14ac:dyDescent="0.3">
      <c r="C143" s="63"/>
      <c r="D143" s="63"/>
      <c r="E143" s="63"/>
      <c r="F143" s="63"/>
      <c r="G143" s="63"/>
      <c r="H143" s="63"/>
      <c r="I143" s="63"/>
      <c r="J143" s="63"/>
      <c r="K143" s="63"/>
      <c r="L143" s="63"/>
      <c r="M143" s="63"/>
      <c r="N143" s="63"/>
      <c r="O143" s="63"/>
      <c r="P143" s="63"/>
      <c r="Q143" s="63"/>
      <c r="R143" s="63"/>
      <c r="S143" s="63"/>
      <c r="T143" s="63"/>
      <c r="U143" s="63"/>
      <c r="AR143" s="255">
        <f>E147+I147+M147+Q147+U147+Y147+AC147+AG147+AK147+AO147</f>
        <v>4024.5</v>
      </c>
      <c r="AS143" s="255">
        <f>AR143</f>
        <v>4024.5</v>
      </c>
      <c r="AT143" s="252"/>
      <c r="AU143" s="252">
        <f>COUNTA(C144:AN144)</f>
        <v>10</v>
      </c>
      <c r="AV143" s="252">
        <v>5</v>
      </c>
      <c r="AW143" s="252">
        <f>AU143-AV143</f>
        <v>5</v>
      </c>
      <c r="AX143" s="252">
        <f t="shared" ref="AX143" si="16">AV143</f>
        <v>5</v>
      </c>
      <c r="AY143" s="252">
        <f>AU143</f>
        <v>10</v>
      </c>
      <c r="AZ143" s="252"/>
      <c r="BA143" s="252">
        <f>AY143-AZ143</f>
        <v>10</v>
      </c>
      <c r="BB143" s="252"/>
      <c r="BC143" s="252"/>
      <c r="BD143" s="252"/>
      <c r="BE143" s="252"/>
      <c r="BF143" s="252"/>
      <c r="BG143" s="252"/>
    </row>
    <row r="144" spans="3:59" ht="16.95" customHeight="1" x14ac:dyDescent="0.3">
      <c r="C144" s="61" t="s">
        <v>105</v>
      </c>
      <c r="D144" s="61"/>
      <c r="E144" s="61"/>
      <c r="F144" s="67"/>
      <c r="G144" s="61" t="s">
        <v>104</v>
      </c>
      <c r="H144" s="61"/>
      <c r="I144" s="61"/>
      <c r="J144" s="67"/>
      <c r="K144" s="61" t="s">
        <v>103</v>
      </c>
      <c r="L144" s="61"/>
      <c r="M144" s="61"/>
      <c r="N144" s="67"/>
      <c r="O144" s="61" t="s">
        <v>102</v>
      </c>
      <c r="P144" s="61"/>
      <c r="Q144" s="61"/>
      <c r="R144" s="67"/>
      <c r="S144" s="61" t="s">
        <v>101</v>
      </c>
      <c r="T144" s="61"/>
      <c r="U144" s="61"/>
      <c r="V144" s="67"/>
      <c r="W144" s="61" t="s">
        <v>100</v>
      </c>
      <c r="X144" s="61"/>
      <c r="Y144" s="61"/>
      <c r="Z144" s="67"/>
      <c r="AA144" s="61" t="s">
        <v>99</v>
      </c>
      <c r="AB144" s="61"/>
      <c r="AC144" s="61"/>
      <c r="AD144" s="67"/>
      <c r="AE144" s="61" t="s">
        <v>98</v>
      </c>
      <c r="AF144" s="61"/>
      <c r="AG144" s="61"/>
      <c r="AH144" s="67"/>
      <c r="AI144" s="61" t="s">
        <v>97</v>
      </c>
      <c r="AJ144" s="61"/>
      <c r="AK144" s="61"/>
      <c r="AL144" s="67"/>
      <c r="AM144" s="61" t="s">
        <v>96</v>
      </c>
      <c r="AN144" s="49"/>
      <c r="AR144" s="253"/>
      <c r="AS144" s="253"/>
      <c r="AT144" s="253"/>
      <c r="AU144" s="253"/>
      <c r="AV144" s="253"/>
      <c r="AW144" s="253"/>
      <c r="AX144" s="253"/>
      <c r="AY144" s="253"/>
      <c r="AZ144" s="253"/>
      <c r="BA144" s="253"/>
      <c r="BB144" s="253"/>
      <c r="BC144" s="253"/>
      <c r="BD144" s="253"/>
      <c r="BE144" s="253"/>
      <c r="BF144" s="253"/>
      <c r="BG144" s="253"/>
    </row>
    <row r="145" spans="3:59" ht="16.95" customHeight="1" x14ac:dyDescent="0.3">
      <c r="AR145" s="253"/>
      <c r="AS145" s="253"/>
      <c r="AT145" s="253"/>
      <c r="AU145" s="253"/>
      <c r="AV145" s="253"/>
      <c r="AW145" s="253"/>
      <c r="AX145" s="253"/>
      <c r="AY145" s="253"/>
      <c r="AZ145" s="253"/>
      <c r="BA145" s="253"/>
      <c r="BB145" s="253"/>
      <c r="BC145" s="253"/>
      <c r="BD145" s="253"/>
      <c r="BE145" s="253"/>
      <c r="BF145" s="253"/>
      <c r="BG145" s="253"/>
    </row>
    <row r="146" spans="3:59" ht="16.95" customHeight="1" thickBot="1" x14ac:dyDescent="0.35">
      <c r="AR146" s="253"/>
      <c r="AS146" s="253"/>
      <c r="AT146" s="253"/>
      <c r="AU146" s="253"/>
      <c r="AV146" s="253"/>
      <c r="AW146" s="253"/>
      <c r="AX146" s="253"/>
      <c r="AY146" s="253"/>
      <c r="AZ146" s="253"/>
      <c r="BA146" s="253"/>
      <c r="BB146" s="253"/>
      <c r="BC146" s="253"/>
      <c r="BD146" s="253"/>
      <c r="BE146" s="253"/>
      <c r="BF146" s="253"/>
      <c r="BG146" s="253"/>
    </row>
    <row r="147" spans="3:59" ht="16.95" customHeight="1" thickBot="1" x14ac:dyDescent="0.35">
      <c r="C147" s="50" t="s">
        <v>339</v>
      </c>
      <c r="D147" s="50" t="s">
        <v>340</v>
      </c>
      <c r="E147" s="250">
        <v>377</v>
      </c>
      <c r="F147" s="251"/>
      <c r="G147" s="40" t="s">
        <v>339</v>
      </c>
      <c r="H147" s="40" t="s">
        <v>340</v>
      </c>
      <c r="I147" s="250">
        <v>392</v>
      </c>
      <c r="J147" s="251"/>
      <c r="K147" s="40" t="s">
        <v>339</v>
      </c>
      <c r="L147" s="40" t="s">
        <v>340</v>
      </c>
      <c r="M147" s="250">
        <v>394</v>
      </c>
      <c r="N147" s="251"/>
      <c r="O147" s="40" t="s">
        <v>339</v>
      </c>
      <c r="P147" s="40" t="s">
        <v>340</v>
      </c>
      <c r="Q147" s="250">
        <v>401</v>
      </c>
      <c r="R147" s="251"/>
      <c r="S147" s="40" t="s">
        <v>339</v>
      </c>
      <c r="T147" s="40" t="s">
        <v>340</v>
      </c>
      <c r="U147" s="250">
        <v>411</v>
      </c>
      <c r="V147" s="251"/>
      <c r="W147" s="43" t="s">
        <v>339</v>
      </c>
      <c r="X147" s="43" t="s">
        <v>340</v>
      </c>
      <c r="Y147" s="250">
        <v>419</v>
      </c>
      <c r="Z147" s="251"/>
      <c r="AA147" s="40" t="s">
        <v>339</v>
      </c>
      <c r="AB147" s="40" t="s">
        <v>340</v>
      </c>
      <c r="AC147" s="250">
        <v>421</v>
      </c>
      <c r="AD147" s="251"/>
      <c r="AE147" s="50" t="s">
        <v>339</v>
      </c>
      <c r="AF147" s="50" t="s">
        <v>340</v>
      </c>
      <c r="AG147" s="250">
        <v>415.5</v>
      </c>
      <c r="AH147" s="251"/>
      <c r="AI147" s="50" t="s">
        <v>339</v>
      </c>
      <c r="AJ147" s="50" t="s">
        <v>340</v>
      </c>
      <c r="AK147" s="250">
        <v>394</v>
      </c>
      <c r="AL147" s="251"/>
      <c r="AM147" s="50" t="s">
        <v>339</v>
      </c>
      <c r="AN147" s="50" t="s">
        <v>340</v>
      </c>
      <c r="AO147" s="250">
        <v>400</v>
      </c>
      <c r="AP147" s="256"/>
      <c r="AR147" s="253"/>
      <c r="AS147" s="253"/>
      <c r="AT147" s="253"/>
      <c r="AU147" s="253"/>
      <c r="AV147" s="253"/>
      <c r="AW147" s="253"/>
      <c r="AX147" s="253"/>
      <c r="AY147" s="253"/>
      <c r="AZ147" s="253"/>
      <c r="BA147" s="253"/>
      <c r="BB147" s="253"/>
      <c r="BC147" s="253"/>
      <c r="BD147" s="253"/>
      <c r="BE147" s="253"/>
      <c r="BF147" s="253"/>
      <c r="BG147" s="253"/>
    </row>
    <row r="148" spans="3:59" ht="16.95" customHeight="1" thickBot="1" x14ac:dyDescent="0.35">
      <c r="C148" s="50" t="s">
        <v>344</v>
      </c>
      <c r="D148" s="50" t="s">
        <v>345</v>
      </c>
      <c r="G148" s="40" t="s">
        <v>344</v>
      </c>
      <c r="H148" s="40" t="s">
        <v>345</v>
      </c>
      <c r="K148" s="40" t="s">
        <v>344</v>
      </c>
      <c r="L148" s="40" t="s">
        <v>345</v>
      </c>
      <c r="O148" s="40" t="s">
        <v>344</v>
      </c>
      <c r="P148" s="40" t="s">
        <v>345</v>
      </c>
      <c r="S148" s="40" t="s">
        <v>344</v>
      </c>
      <c r="T148" s="40" t="s">
        <v>345</v>
      </c>
      <c r="W148" s="43" t="s">
        <v>344</v>
      </c>
      <c r="X148" s="43" t="s">
        <v>345</v>
      </c>
      <c r="AA148" s="40" t="s">
        <v>344</v>
      </c>
      <c r="AB148" s="40" t="s">
        <v>345</v>
      </c>
      <c r="AE148" s="50" t="s">
        <v>344</v>
      </c>
      <c r="AF148" s="50" t="s">
        <v>345</v>
      </c>
      <c r="AI148" s="50" t="s">
        <v>344</v>
      </c>
      <c r="AJ148" s="50" t="s">
        <v>345</v>
      </c>
      <c r="AM148" s="50" t="s">
        <v>344</v>
      </c>
      <c r="AN148" s="50" t="s">
        <v>345</v>
      </c>
      <c r="AR148" s="253"/>
      <c r="AS148" s="253"/>
      <c r="AT148" s="253"/>
      <c r="AU148" s="253"/>
      <c r="AV148" s="253"/>
      <c r="AW148" s="253"/>
      <c r="AX148" s="253"/>
      <c r="AY148" s="253"/>
      <c r="AZ148" s="253"/>
      <c r="BA148" s="253"/>
      <c r="BB148" s="253"/>
      <c r="BC148" s="253"/>
      <c r="BD148" s="253"/>
      <c r="BE148" s="253"/>
      <c r="BF148" s="253"/>
      <c r="BG148" s="253"/>
    </row>
    <row r="149" spans="3:59" ht="16.95" customHeight="1" x14ac:dyDescent="0.3">
      <c r="C149" s="61" t="s">
        <v>26</v>
      </c>
      <c r="D149" s="61"/>
      <c r="E149" s="61"/>
      <c r="F149" s="67"/>
      <c r="G149" s="61" t="s">
        <v>26</v>
      </c>
      <c r="H149" s="61"/>
      <c r="I149" s="61"/>
      <c r="J149" s="67"/>
      <c r="K149" s="61" t="s">
        <v>26</v>
      </c>
      <c r="L149" s="61"/>
      <c r="M149" s="61"/>
      <c r="N149" s="67"/>
      <c r="O149" s="61" t="s">
        <v>26</v>
      </c>
      <c r="P149" s="61"/>
      <c r="Q149" s="61"/>
      <c r="R149" s="67"/>
      <c r="S149" s="61" t="s">
        <v>26</v>
      </c>
      <c r="T149" s="61"/>
      <c r="U149" s="61"/>
      <c r="V149" s="67"/>
      <c r="W149" s="61" t="s">
        <v>25</v>
      </c>
      <c r="X149" s="61"/>
      <c r="Y149" s="61"/>
      <c r="Z149" s="67"/>
      <c r="AA149" s="61" t="s">
        <v>26</v>
      </c>
      <c r="AB149" s="61"/>
      <c r="AC149" s="61"/>
      <c r="AD149" s="67"/>
      <c r="AE149" s="61" t="s">
        <v>50</v>
      </c>
      <c r="AF149" s="61"/>
      <c r="AG149" s="61"/>
      <c r="AH149" s="67"/>
      <c r="AI149" s="61" t="s">
        <v>50</v>
      </c>
      <c r="AJ149" s="61"/>
      <c r="AK149" s="61"/>
      <c r="AL149" s="67"/>
      <c r="AM149" s="61" t="s">
        <v>26</v>
      </c>
      <c r="AR149" s="253"/>
      <c r="AS149" s="253"/>
      <c r="AT149" s="253"/>
      <c r="AU149" s="253"/>
      <c r="AV149" s="253"/>
      <c r="AW149" s="253"/>
      <c r="AX149" s="253"/>
      <c r="AY149" s="253"/>
      <c r="AZ149" s="253"/>
      <c r="BA149" s="253"/>
      <c r="BB149" s="253"/>
      <c r="BC149" s="253"/>
      <c r="BD149" s="253"/>
      <c r="BE149" s="253"/>
      <c r="BF149" s="253"/>
      <c r="BG149" s="253"/>
    </row>
    <row r="150" spans="3:59" ht="16.95" customHeight="1" x14ac:dyDescent="0.3">
      <c r="AE150" s="65" t="s">
        <v>381</v>
      </c>
      <c r="AR150" s="254"/>
      <c r="AS150" s="254"/>
      <c r="AT150" s="254"/>
      <c r="AU150" s="254"/>
      <c r="AV150" s="254"/>
      <c r="AW150" s="254"/>
      <c r="AX150" s="254"/>
      <c r="AY150" s="254"/>
      <c r="AZ150" s="254"/>
      <c r="BA150" s="254"/>
      <c r="BB150" s="254"/>
      <c r="BC150" s="254"/>
      <c r="BD150" s="254"/>
      <c r="BE150" s="254"/>
      <c r="BF150" s="254"/>
      <c r="BG150" s="254"/>
    </row>
    <row r="151" spans="3:59" ht="16.95" customHeight="1" x14ac:dyDescent="0.3">
      <c r="D151" s="63"/>
      <c r="E151" s="63"/>
      <c r="F151" s="63"/>
      <c r="G151" s="63"/>
      <c r="H151" s="63"/>
      <c r="I151" s="63"/>
      <c r="J151" s="63"/>
      <c r="K151" s="63"/>
      <c r="L151" s="63"/>
      <c r="M151" s="63"/>
      <c r="N151" s="63"/>
      <c r="O151" s="63"/>
      <c r="P151" s="63"/>
      <c r="Q151" s="63"/>
      <c r="R151" s="63"/>
      <c r="S151" s="63"/>
      <c r="T151" s="63"/>
      <c r="U151" s="63"/>
      <c r="V151" s="63"/>
      <c r="AR151" s="255">
        <f>E155+I155+M155+Q155+U155+Y155+AC155+AG155+AK155+AO155</f>
        <v>3781.4580000000001</v>
      </c>
      <c r="AS151" s="255">
        <f>AR151</f>
        <v>3781.4580000000001</v>
      </c>
      <c r="AT151" s="252"/>
      <c r="AU151" s="252">
        <f>COUNTA(C152:AN152)</f>
        <v>10</v>
      </c>
      <c r="AV151" s="252"/>
      <c r="AW151" s="252">
        <f>AU151-AV151</f>
        <v>10</v>
      </c>
      <c r="AX151" s="252">
        <f t="shared" ref="AX151" si="17">AV151</f>
        <v>0</v>
      </c>
      <c r="AY151" s="252">
        <f>AU151</f>
        <v>10</v>
      </c>
      <c r="AZ151" s="252"/>
      <c r="BA151" s="252">
        <f>AY151-AZ151</f>
        <v>10</v>
      </c>
      <c r="BB151" s="252"/>
      <c r="BC151" s="252"/>
      <c r="BD151" s="252"/>
      <c r="BE151" s="252"/>
      <c r="BF151" s="252"/>
      <c r="BG151" s="252"/>
    </row>
    <row r="152" spans="3:59" ht="16.95" customHeight="1" x14ac:dyDescent="0.3">
      <c r="C152" s="61" t="s">
        <v>95</v>
      </c>
      <c r="D152" s="61"/>
      <c r="E152" s="61"/>
      <c r="F152" s="67"/>
      <c r="G152" s="61" t="s">
        <v>94</v>
      </c>
      <c r="H152" s="61"/>
      <c r="I152" s="61"/>
      <c r="J152" s="61"/>
      <c r="K152" s="61" t="s">
        <v>93</v>
      </c>
      <c r="L152" s="61"/>
      <c r="M152" s="61"/>
      <c r="N152" s="61"/>
      <c r="O152" s="61" t="s">
        <v>92</v>
      </c>
      <c r="P152" s="61"/>
      <c r="Q152" s="61"/>
      <c r="R152" s="61"/>
      <c r="S152" s="61" t="s">
        <v>91</v>
      </c>
      <c r="T152" s="61"/>
      <c r="U152" s="61"/>
      <c r="V152" s="61"/>
      <c r="W152" s="61" t="s">
        <v>90</v>
      </c>
      <c r="X152" s="61"/>
      <c r="Y152" s="61"/>
      <c r="Z152" s="61"/>
      <c r="AA152" s="61" t="s">
        <v>89</v>
      </c>
      <c r="AB152" s="61"/>
      <c r="AC152" s="61"/>
      <c r="AD152" s="61"/>
      <c r="AE152" s="61" t="s">
        <v>88</v>
      </c>
      <c r="AF152" s="61"/>
      <c r="AG152" s="61"/>
      <c r="AH152" s="61"/>
      <c r="AI152" s="61" t="s">
        <v>87</v>
      </c>
      <c r="AJ152" s="61"/>
      <c r="AK152" s="61"/>
      <c r="AL152" s="61"/>
      <c r="AM152" s="61" t="s">
        <v>86</v>
      </c>
      <c r="AN152" s="49"/>
      <c r="AR152" s="253"/>
      <c r="AS152" s="253"/>
      <c r="AT152" s="253"/>
      <c r="AU152" s="253"/>
      <c r="AV152" s="253"/>
      <c r="AW152" s="253"/>
      <c r="AX152" s="253"/>
      <c r="AY152" s="253"/>
      <c r="AZ152" s="253"/>
      <c r="BA152" s="253"/>
      <c r="BB152" s="253"/>
      <c r="BC152" s="253"/>
      <c r="BD152" s="253"/>
      <c r="BE152" s="253"/>
      <c r="BF152" s="253"/>
      <c r="BG152" s="253"/>
    </row>
    <row r="153" spans="3:59" ht="16.95" customHeight="1" x14ac:dyDescent="0.3">
      <c r="AR153" s="253"/>
      <c r="AS153" s="253"/>
      <c r="AT153" s="253"/>
      <c r="AU153" s="253"/>
      <c r="AV153" s="253"/>
      <c r="AW153" s="253"/>
      <c r="AX153" s="253"/>
      <c r="AY153" s="253"/>
      <c r="AZ153" s="253"/>
      <c r="BA153" s="253"/>
      <c r="BB153" s="253"/>
      <c r="BC153" s="253"/>
      <c r="BD153" s="253"/>
      <c r="BE153" s="253"/>
      <c r="BF153" s="253"/>
      <c r="BG153" s="253"/>
    </row>
    <row r="154" spans="3:59" ht="16.95" customHeight="1" thickBot="1" x14ac:dyDescent="0.35">
      <c r="AR154" s="253"/>
      <c r="AS154" s="253"/>
      <c r="AT154" s="253"/>
      <c r="AU154" s="253"/>
      <c r="AV154" s="253"/>
      <c r="AW154" s="253"/>
      <c r="AX154" s="253"/>
      <c r="AY154" s="253"/>
      <c r="AZ154" s="253"/>
      <c r="BA154" s="253"/>
      <c r="BB154" s="253"/>
      <c r="BC154" s="253"/>
      <c r="BD154" s="253"/>
      <c r="BE154" s="253"/>
      <c r="BF154" s="253"/>
      <c r="BG154" s="253"/>
    </row>
    <row r="155" spans="3:59" ht="16.95" customHeight="1" thickBot="1" x14ac:dyDescent="0.35">
      <c r="C155" s="50" t="s">
        <v>339</v>
      </c>
      <c r="D155" s="50" t="s">
        <v>340</v>
      </c>
      <c r="E155" s="250">
        <v>431.37200000000001</v>
      </c>
      <c r="F155" s="251"/>
      <c r="G155" s="50" t="s">
        <v>339</v>
      </c>
      <c r="H155" s="51" t="s">
        <v>340</v>
      </c>
      <c r="I155" s="250">
        <v>247.048</v>
      </c>
      <c r="J155" s="251"/>
      <c r="K155" s="50" t="s">
        <v>339</v>
      </c>
      <c r="L155" s="50" t="s">
        <v>340</v>
      </c>
      <c r="M155" s="250">
        <v>372.04700000000003</v>
      </c>
      <c r="N155" s="251"/>
      <c r="O155" s="50" t="s">
        <v>339</v>
      </c>
      <c r="P155" s="50" t="s">
        <v>340</v>
      </c>
      <c r="Q155" s="250">
        <v>425.99099999999999</v>
      </c>
      <c r="R155" s="251"/>
      <c r="S155" s="50" t="s">
        <v>339</v>
      </c>
      <c r="T155" s="50" t="s">
        <v>340</v>
      </c>
      <c r="U155" s="250">
        <v>410</v>
      </c>
      <c r="V155" s="251"/>
      <c r="W155" s="50" t="s">
        <v>339</v>
      </c>
      <c r="X155" s="50" t="s">
        <v>340</v>
      </c>
      <c r="Y155" s="250">
        <v>409</v>
      </c>
      <c r="Z155" s="251"/>
      <c r="AA155" s="50" t="s">
        <v>339</v>
      </c>
      <c r="AB155" s="50" t="s">
        <v>340</v>
      </c>
      <c r="AC155" s="250">
        <v>383</v>
      </c>
      <c r="AD155" s="251"/>
      <c r="AE155" s="50" t="s">
        <v>339</v>
      </c>
      <c r="AF155" s="50" t="s">
        <v>340</v>
      </c>
      <c r="AG155" s="250">
        <v>390</v>
      </c>
      <c r="AH155" s="251"/>
      <c r="AI155" s="50" t="s">
        <v>339</v>
      </c>
      <c r="AJ155" s="50" t="s">
        <v>340</v>
      </c>
      <c r="AK155" s="250">
        <v>380</v>
      </c>
      <c r="AL155" s="251"/>
      <c r="AM155" s="50" t="s">
        <v>339</v>
      </c>
      <c r="AN155" s="50" t="s">
        <v>340</v>
      </c>
      <c r="AO155" s="250">
        <v>333</v>
      </c>
      <c r="AP155" s="256"/>
      <c r="AR155" s="253"/>
      <c r="AS155" s="253"/>
      <c r="AT155" s="253"/>
      <c r="AU155" s="253"/>
      <c r="AV155" s="253"/>
      <c r="AW155" s="253"/>
      <c r="AX155" s="253"/>
      <c r="AY155" s="253"/>
      <c r="AZ155" s="253"/>
      <c r="BA155" s="253"/>
      <c r="BB155" s="253"/>
      <c r="BC155" s="253"/>
      <c r="BD155" s="253"/>
      <c r="BE155" s="253"/>
      <c r="BF155" s="253"/>
      <c r="BG155" s="253"/>
    </row>
    <row r="156" spans="3:59" ht="16.95" customHeight="1" thickBot="1" x14ac:dyDescent="0.35">
      <c r="C156" s="50" t="s">
        <v>344</v>
      </c>
      <c r="D156" s="50" t="s">
        <v>345</v>
      </c>
      <c r="G156" s="52" t="s">
        <v>344</v>
      </c>
      <c r="H156" s="42" t="s">
        <v>345</v>
      </c>
      <c r="K156" s="50" t="s">
        <v>344</v>
      </c>
      <c r="L156" s="50" t="s">
        <v>345</v>
      </c>
      <c r="O156" s="50" t="s">
        <v>344</v>
      </c>
      <c r="P156" s="50" t="s">
        <v>345</v>
      </c>
      <c r="S156" s="50" t="s">
        <v>344</v>
      </c>
      <c r="T156" s="50" t="s">
        <v>345</v>
      </c>
      <c r="W156" s="50" t="s">
        <v>344</v>
      </c>
      <c r="X156" s="50" t="s">
        <v>345</v>
      </c>
      <c r="AA156" s="50" t="s">
        <v>344</v>
      </c>
      <c r="AB156" s="50" t="s">
        <v>345</v>
      </c>
      <c r="AE156" s="50" t="s">
        <v>344</v>
      </c>
      <c r="AF156" s="50" t="s">
        <v>345</v>
      </c>
      <c r="AI156" s="50" t="s">
        <v>344</v>
      </c>
      <c r="AJ156" s="50" t="s">
        <v>345</v>
      </c>
      <c r="AM156" s="50" t="s">
        <v>344</v>
      </c>
      <c r="AN156" s="50" t="s">
        <v>345</v>
      </c>
      <c r="AR156" s="253"/>
      <c r="AS156" s="253"/>
      <c r="AT156" s="253"/>
      <c r="AU156" s="253"/>
      <c r="AV156" s="253"/>
      <c r="AW156" s="253"/>
      <c r="AX156" s="253"/>
      <c r="AY156" s="253"/>
      <c r="AZ156" s="253"/>
      <c r="BA156" s="253"/>
      <c r="BB156" s="253"/>
      <c r="BC156" s="253"/>
      <c r="BD156" s="253"/>
      <c r="BE156" s="253"/>
      <c r="BF156" s="253"/>
      <c r="BG156" s="253"/>
    </row>
    <row r="157" spans="3:59" ht="16.95" customHeight="1" x14ac:dyDescent="0.3">
      <c r="C157" s="61" t="s">
        <v>26</v>
      </c>
      <c r="D157" s="61"/>
      <c r="E157" s="61"/>
      <c r="F157" s="67"/>
      <c r="G157" s="61" t="s">
        <v>364</v>
      </c>
      <c r="H157" s="61"/>
      <c r="I157" s="61"/>
      <c r="J157" s="61"/>
      <c r="K157" s="61" t="s">
        <v>85</v>
      </c>
      <c r="L157" s="61"/>
      <c r="M157" s="61"/>
      <c r="N157" s="61"/>
      <c r="O157" s="61" t="s">
        <v>382</v>
      </c>
      <c r="P157" s="61"/>
      <c r="Q157" s="61"/>
      <c r="R157" s="61"/>
      <c r="S157" s="61" t="s">
        <v>84</v>
      </c>
      <c r="T157" s="61"/>
      <c r="U157" s="61"/>
      <c r="V157" s="61"/>
      <c r="W157" s="61" t="s">
        <v>25</v>
      </c>
      <c r="X157" s="61"/>
      <c r="Y157" s="61"/>
      <c r="Z157" s="61"/>
      <c r="AA157" s="61" t="s">
        <v>26</v>
      </c>
      <c r="AB157" s="61"/>
      <c r="AC157" s="61"/>
      <c r="AD157" s="61"/>
      <c r="AE157" s="61" t="s">
        <v>26</v>
      </c>
      <c r="AF157" s="61"/>
      <c r="AG157" s="61"/>
      <c r="AH157" s="61"/>
      <c r="AI157" s="61" t="s">
        <v>26</v>
      </c>
      <c r="AJ157" s="61"/>
      <c r="AK157" s="61"/>
      <c r="AL157" s="61"/>
      <c r="AM157" s="61" t="s">
        <v>26</v>
      </c>
      <c r="AR157" s="253"/>
      <c r="AS157" s="253"/>
      <c r="AT157" s="253"/>
      <c r="AU157" s="253"/>
      <c r="AV157" s="253"/>
      <c r="AW157" s="253"/>
      <c r="AX157" s="253"/>
      <c r="AY157" s="253"/>
      <c r="AZ157" s="253"/>
      <c r="BA157" s="253"/>
      <c r="BB157" s="253"/>
      <c r="BC157" s="253"/>
      <c r="BD157" s="253"/>
      <c r="BE157" s="253"/>
      <c r="BF157" s="253"/>
      <c r="BG157" s="253"/>
    </row>
    <row r="158" spans="3:59" ht="16.95" customHeight="1" x14ac:dyDescent="0.3">
      <c r="C158" s="49"/>
      <c r="D158" s="49"/>
      <c r="G158" s="64" t="s">
        <v>383</v>
      </c>
      <c r="H158" s="49"/>
      <c r="K158" s="62"/>
      <c r="L158" s="62" t="s">
        <v>384</v>
      </c>
      <c r="O158" s="49"/>
      <c r="P158" s="49"/>
      <c r="S158" s="49"/>
      <c r="T158" s="49"/>
      <c r="W158" s="49"/>
      <c r="X158" s="49"/>
      <c r="AA158" s="49"/>
      <c r="AB158" s="49"/>
      <c r="AE158" s="49"/>
      <c r="AF158" s="49"/>
      <c r="AI158" s="49"/>
      <c r="AJ158" s="49"/>
      <c r="AM158" s="49"/>
      <c r="AN158" s="49"/>
      <c r="AR158" s="254"/>
      <c r="AS158" s="254"/>
      <c r="AT158" s="254"/>
      <c r="AU158" s="254"/>
      <c r="AV158" s="254"/>
      <c r="AW158" s="254"/>
      <c r="AX158" s="254"/>
      <c r="AY158" s="254"/>
      <c r="AZ158" s="254"/>
      <c r="BA158" s="254"/>
      <c r="BB158" s="254"/>
      <c r="BC158" s="254"/>
      <c r="BD158" s="254"/>
      <c r="BE158" s="254"/>
      <c r="BF158" s="254"/>
      <c r="BG158" s="254"/>
    </row>
    <row r="159" spans="3:59" ht="16.95" customHeight="1" x14ac:dyDescent="0.3">
      <c r="D159" s="63"/>
      <c r="E159" s="63"/>
      <c r="F159" s="63"/>
      <c r="G159" s="63"/>
      <c r="H159" s="63"/>
      <c r="I159" s="63"/>
      <c r="J159" s="63"/>
      <c r="K159" s="63"/>
      <c r="L159" s="63"/>
      <c r="M159" s="63"/>
      <c r="N159" s="63"/>
      <c r="O159" s="63"/>
      <c r="P159" s="63"/>
      <c r="Q159" s="63"/>
      <c r="R159" s="63"/>
      <c r="S159" s="63"/>
      <c r="T159" s="63"/>
      <c r="U159" s="63"/>
      <c r="V159" s="63"/>
      <c r="AR159" s="255">
        <f>E163+I163+M163+Q163+U163+Y163+AC163+AG163+AK163+AO163</f>
        <v>3810.0310000000004</v>
      </c>
      <c r="AS159" s="255">
        <f>AR159</f>
        <v>3810.0310000000004</v>
      </c>
      <c r="AT159" s="252"/>
      <c r="AU159" s="252">
        <f>COUNTA(C160:AN160)</f>
        <v>10</v>
      </c>
      <c r="AV159" s="252">
        <v>1</v>
      </c>
      <c r="AW159" s="252">
        <f>AU159-AV159</f>
        <v>9</v>
      </c>
      <c r="AX159" s="252">
        <f t="shared" ref="AX159" si="18">AV159</f>
        <v>1</v>
      </c>
      <c r="AY159" s="252">
        <f>AU159</f>
        <v>10</v>
      </c>
      <c r="AZ159" s="252"/>
      <c r="BA159" s="252">
        <f>AY159-AZ159</f>
        <v>10</v>
      </c>
      <c r="BB159" s="252"/>
      <c r="BC159" s="252"/>
      <c r="BD159" s="252"/>
      <c r="BE159" s="252"/>
      <c r="BF159" s="252"/>
      <c r="BG159" s="252"/>
    </row>
    <row r="160" spans="3:59" ht="16.95" customHeight="1" x14ac:dyDescent="0.3">
      <c r="C160" s="61" t="s">
        <v>83</v>
      </c>
      <c r="D160" s="61"/>
      <c r="E160" s="61"/>
      <c r="F160" s="61"/>
      <c r="G160" s="61" t="s">
        <v>82</v>
      </c>
      <c r="H160" s="61"/>
      <c r="I160" s="61"/>
      <c r="J160" s="61"/>
      <c r="K160" s="61" t="s">
        <v>81</v>
      </c>
      <c r="L160" s="61"/>
      <c r="M160" s="61"/>
      <c r="N160" s="61"/>
      <c r="O160" s="61" t="s">
        <v>80</v>
      </c>
      <c r="P160" s="61"/>
      <c r="Q160" s="61"/>
      <c r="R160" s="61"/>
      <c r="S160" s="61" t="s">
        <v>79</v>
      </c>
      <c r="T160" s="61"/>
      <c r="U160" s="61"/>
      <c r="V160" s="61"/>
      <c r="W160" s="61" t="s">
        <v>78</v>
      </c>
      <c r="X160" s="61"/>
      <c r="Y160" s="61"/>
      <c r="Z160" s="61"/>
      <c r="AA160" s="61" t="s">
        <v>77</v>
      </c>
      <c r="AB160" s="61"/>
      <c r="AC160" s="61"/>
      <c r="AD160" s="61"/>
      <c r="AE160" s="61" t="s">
        <v>76</v>
      </c>
      <c r="AF160" s="61"/>
      <c r="AG160" s="61"/>
      <c r="AH160" s="61"/>
      <c r="AI160" s="61" t="s">
        <v>75</v>
      </c>
      <c r="AJ160" s="61"/>
      <c r="AK160" s="61"/>
      <c r="AL160" s="61"/>
      <c r="AM160" s="61" t="s">
        <v>74</v>
      </c>
      <c r="AN160" s="49"/>
      <c r="AR160" s="253"/>
      <c r="AS160" s="253"/>
      <c r="AT160" s="253"/>
      <c r="AU160" s="253"/>
      <c r="AV160" s="253"/>
      <c r="AW160" s="253"/>
      <c r="AX160" s="253"/>
      <c r="AY160" s="253"/>
      <c r="AZ160" s="253"/>
      <c r="BA160" s="253"/>
      <c r="BB160" s="253"/>
      <c r="BC160" s="253"/>
      <c r="BD160" s="253"/>
      <c r="BE160" s="253"/>
      <c r="BF160" s="253"/>
      <c r="BG160" s="253"/>
    </row>
    <row r="161" spans="3:59" ht="16.95" customHeight="1" x14ac:dyDescent="0.3">
      <c r="AR161" s="253"/>
      <c r="AS161" s="253"/>
      <c r="AT161" s="253"/>
      <c r="AU161" s="253"/>
      <c r="AV161" s="253"/>
      <c r="AW161" s="253"/>
      <c r="AX161" s="253"/>
      <c r="AY161" s="253"/>
      <c r="AZ161" s="253"/>
      <c r="BA161" s="253"/>
      <c r="BB161" s="253"/>
      <c r="BC161" s="253"/>
      <c r="BD161" s="253"/>
      <c r="BE161" s="253"/>
      <c r="BF161" s="253"/>
      <c r="BG161" s="253"/>
    </row>
    <row r="162" spans="3:59" ht="16.95" customHeight="1" thickBot="1" x14ac:dyDescent="0.35">
      <c r="AR162" s="253"/>
      <c r="AS162" s="253"/>
      <c r="AT162" s="253"/>
      <c r="AU162" s="253"/>
      <c r="AV162" s="253"/>
      <c r="AW162" s="253"/>
      <c r="AX162" s="253"/>
      <c r="AY162" s="253"/>
      <c r="AZ162" s="253"/>
      <c r="BA162" s="253"/>
      <c r="BB162" s="253"/>
      <c r="BC162" s="253"/>
      <c r="BD162" s="253"/>
      <c r="BE162" s="253"/>
      <c r="BF162" s="253"/>
      <c r="BG162" s="253"/>
    </row>
    <row r="163" spans="3:59" ht="16.95" customHeight="1" thickBot="1" x14ac:dyDescent="0.35">
      <c r="C163" s="50" t="s">
        <v>339</v>
      </c>
      <c r="D163" s="50" t="s">
        <v>340</v>
      </c>
      <c r="E163" s="250">
        <v>384</v>
      </c>
      <c r="F163" s="251"/>
      <c r="G163" s="50" t="s">
        <v>339</v>
      </c>
      <c r="H163" s="51" t="s">
        <v>340</v>
      </c>
      <c r="I163" s="250">
        <v>412</v>
      </c>
      <c r="J163" s="251"/>
      <c r="K163" s="50" t="s">
        <v>339</v>
      </c>
      <c r="L163" s="50" t="s">
        <v>340</v>
      </c>
      <c r="M163" s="250">
        <v>426</v>
      </c>
      <c r="N163" s="251"/>
      <c r="O163" s="50" t="s">
        <v>339</v>
      </c>
      <c r="P163" s="50" t="s">
        <v>340</v>
      </c>
      <c r="Q163" s="250">
        <v>415</v>
      </c>
      <c r="R163" s="251"/>
      <c r="S163" s="50" t="s">
        <v>339</v>
      </c>
      <c r="T163" s="50" t="s">
        <v>340</v>
      </c>
      <c r="U163" s="250">
        <v>425</v>
      </c>
      <c r="V163" s="251"/>
      <c r="W163" s="50" t="s">
        <v>339</v>
      </c>
      <c r="X163" s="50" t="s">
        <v>340</v>
      </c>
      <c r="Y163" s="250">
        <v>380.76900000000001</v>
      </c>
      <c r="Z163" s="251"/>
      <c r="AA163" s="50" t="s">
        <v>339</v>
      </c>
      <c r="AB163" s="50" t="s">
        <v>340</v>
      </c>
      <c r="AC163" s="250">
        <v>228.262</v>
      </c>
      <c r="AD163" s="251"/>
      <c r="AE163" s="50" t="s">
        <v>339</v>
      </c>
      <c r="AF163" s="50" t="s">
        <v>340</v>
      </c>
      <c r="AG163" s="250">
        <v>421</v>
      </c>
      <c r="AH163" s="251"/>
      <c r="AI163" s="50" t="s">
        <v>339</v>
      </c>
      <c r="AJ163" s="50" t="s">
        <v>340</v>
      </c>
      <c r="AK163" s="250">
        <v>391</v>
      </c>
      <c r="AL163" s="251"/>
      <c r="AM163" s="40" t="s">
        <v>339</v>
      </c>
      <c r="AN163" s="40" t="s">
        <v>340</v>
      </c>
      <c r="AO163" s="250">
        <v>327</v>
      </c>
      <c r="AP163" s="256"/>
      <c r="AR163" s="253"/>
      <c r="AS163" s="253"/>
      <c r="AT163" s="253"/>
      <c r="AU163" s="253"/>
      <c r="AV163" s="253"/>
      <c r="AW163" s="253"/>
      <c r="AX163" s="253"/>
      <c r="AY163" s="253"/>
      <c r="AZ163" s="253"/>
      <c r="BA163" s="253"/>
      <c r="BB163" s="253"/>
      <c r="BC163" s="253"/>
      <c r="BD163" s="253"/>
      <c r="BE163" s="253"/>
      <c r="BF163" s="253"/>
      <c r="BG163" s="253"/>
    </row>
    <row r="164" spans="3:59" ht="16.95" customHeight="1" thickBot="1" x14ac:dyDescent="0.35">
      <c r="C164" s="50" t="s">
        <v>344</v>
      </c>
      <c r="D164" s="50" t="s">
        <v>345</v>
      </c>
      <c r="G164" s="52" t="s">
        <v>344</v>
      </c>
      <c r="H164" s="42" t="s">
        <v>345</v>
      </c>
      <c r="K164" s="50" t="s">
        <v>344</v>
      </c>
      <c r="L164" s="50" t="s">
        <v>345</v>
      </c>
      <c r="O164" s="50" t="s">
        <v>344</v>
      </c>
      <c r="P164" s="50" t="s">
        <v>345</v>
      </c>
      <c r="S164" s="50" t="s">
        <v>344</v>
      </c>
      <c r="T164" s="50" t="s">
        <v>345</v>
      </c>
      <c r="W164" s="50" t="s">
        <v>344</v>
      </c>
      <c r="X164" s="50" t="s">
        <v>345</v>
      </c>
      <c r="AA164" s="50" t="s">
        <v>344</v>
      </c>
      <c r="AB164" s="50" t="s">
        <v>345</v>
      </c>
      <c r="AE164" s="50" t="s">
        <v>344</v>
      </c>
      <c r="AF164" s="50" t="s">
        <v>345</v>
      </c>
      <c r="AI164" s="50" t="s">
        <v>344</v>
      </c>
      <c r="AJ164" s="50" t="s">
        <v>345</v>
      </c>
      <c r="AM164" s="40" t="s">
        <v>344</v>
      </c>
      <c r="AN164" s="40" t="s">
        <v>345</v>
      </c>
      <c r="AR164" s="253"/>
      <c r="AS164" s="253"/>
      <c r="AT164" s="253"/>
      <c r="AU164" s="253"/>
      <c r="AV164" s="253"/>
      <c r="AW164" s="253"/>
      <c r="AX164" s="253"/>
      <c r="AY164" s="253"/>
      <c r="AZ164" s="253"/>
      <c r="BA164" s="253"/>
      <c r="BB164" s="253"/>
      <c r="BC164" s="253"/>
      <c r="BD164" s="253"/>
      <c r="BE164" s="253"/>
      <c r="BF164" s="253"/>
      <c r="BG164" s="253"/>
    </row>
    <row r="165" spans="3:59" ht="16.95" customHeight="1" x14ac:dyDescent="0.3">
      <c r="C165" s="61" t="s">
        <v>26</v>
      </c>
      <c r="D165" s="61"/>
      <c r="E165" s="61"/>
      <c r="F165" s="61"/>
      <c r="G165" s="61" t="s">
        <v>26</v>
      </c>
      <c r="H165" s="61"/>
      <c r="I165" s="61"/>
      <c r="J165" s="61"/>
      <c r="K165" s="61" t="s">
        <v>27</v>
      </c>
      <c r="L165" s="61"/>
      <c r="M165" s="61"/>
      <c r="N165" s="61"/>
      <c r="O165" s="61" t="s">
        <v>26</v>
      </c>
      <c r="P165" s="61"/>
      <c r="Q165" s="61"/>
      <c r="R165" s="61"/>
      <c r="S165" s="61" t="s">
        <v>27</v>
      </c>
      <c r="T165" s="61"/>
      <c r="U165" s="61"/>
      <c r="V165" s="61"/>
      <c r="W165" s="61" t="s">
        <v>26</v>
      </c>
      <c r="X165" s="61"/>
      <c r="Y165" s="61"/>
      <c r="Z165" s="61"/>
      <c r="AA165" s="61" t="s">
        <v>385</v>
      </c>
      <c r="AB165" s="61"/>
      <c r="AC165" s="61"/>
      <c r="AD165" s="61"/>
      <c r="AE165" s="61" t="s">
        <v>360</v>
      </c>
      <c r="AF165" s="61"/>
      <c r="AG165" s="61"/>
      <c r="AH165" s="61"/>
      <c r="AI165" s="61" t="s">
        <v>26</v>
      </c>
      <c r="AJ165" s="61"/>
      <c r="AK165" s="61"/>
      <c r="AL165" s="61"/>
      <c r="AM165" s="61" t="s">
        <v>26</v>
      </c>
      <c r="AR165" s="253"/>
      <c r="AS165" s="253"/>
      <c r="AT165" s="253"/>
      <c r="AU165" s="253"/>
      <c r="AV165" s="253"/>
      <c r="AW165" s="253"/>
      <c r="AX165" s="253"/>
      <c r="AY165" s="253"/>
      <c r="AZ165" s="253"/>
      <c r="BA165" s="253"/>
      <c r="BB165" s="253"/>
      <c r="BC165" s="253"/>
      <c r="BD165" s="253"/>
      <c r="BE165" s="253"/>
      <c r="BF165" s="253"/>
      <c r="BG165" s="253"/>
    </row>
    <row r="166" spans="3:59" ht="16.95" customHeight="1" x14ac:dyDescent="0.3">
      <c r="C166" s="49"/>
      <c r="D166" s="49"/>
      <c r="G166" s="49"/>
      <c r="H166" s="49"/>
      <c r="K166" s="49"/>
      <c r="L166" s="49"/>
      <c r="O166" s="49"/>
      <c r="P166" s="49"/>
      <c r="S166" s="49"/>
      <c r="T166" s="49"/>
      <c r="W166" s="49"/>
      <c r="X166" s="49"/>
      <c r="AA166" s="62" t="s">
        <v>386</v>
      </c>
      <c r="AB166" s="49"/>
      <c r="AE166" s="49"/>
      <c r="AF166" s="49"/>
      <c r="AI166" s="49"/>
      <c r="AJ166" s="49"/>
      <c r="AM166" s="49"/>
      <c r="AN166" s="49"/>
      <c r="AR166" s="254"/>
      <c r="AS166" s="254"/>
      <c r="AT166" s="254"/>
      <c r="AU166" s="254"/>
      <c r="AV166" s="254"/>
      <c r="AW166" s="254"/>
      <c r="AX166" s="254"/>
      <c r="AY166" s="254"/>
      <c r="AZ166" s="254"/>
      <c r="BA166" s="254"/>
      <c r="BB166" s="254"/>
      <c r="BC166" s="254"/>
      <c r="BD166" s="254"/>
      <c r="BE166" s="254"/>
      <c r="BF166" s="254"/>
      <c r="BG166" s="254"/>
    </row>
    <row r="167" spans="3:59" ht="16.95" customHeight="1" x14ac:dyDescent="0.3">
      <c r="C167" s="63"/>
      <c r="D167" s="63"/>
      <c r="E167" s="63"/>
      <c r="F167" s="63"/>
      <c r="G167" s="63"/>
      <c r="H167" s="63"/>
      <c r="I167" s="63"/>
      <c r="J167" s="63"/>
      <c r="K167" s="63"/>
      <c r="L167" s="63"/>
      <c r="M167" s="63"/>
      <c r="N167" s="63"/>
      <c r="O167" s="63"/>
      <c r="P167" s="63"/>
      <c r="Q167" s="63"/>
      <c r="R167" s="63"/>
      <c r="S167" s="63"/>
      <c r="T167" s="63"/>
      <c r="U167" s="63"/>
      <c r="AR167" s="255">
        <f>E171+I171+M171+Q171+U171+Y171+AC171+AG171+AK171+AO171</f>
        <v>3395.9710000000005</v>
      </c>
      <c r="AS167" s="255">
        <f>AR167</f>
        <v>3395.9710000000005</v>
      </c>
      <c r="AT167" s="252"/>
      <c r="AU167" s="252">
        <f>COUNTA(C168:AN168)</f>
        <v>10</v>
      </c>
      <c r="AV167" s="252">
        <v>4</v>
      </c>
      <c r="AW167" s="252">
        <f>AU167-AV167</f>
        <v>6</v>
      </c>
      <c r="AX167" s="252">
        <v>4</v>
      </c>
      <c r="AY167" s="252">
        <f>AU167</f>
        <v>10</v>
      </c>
      <c r="AZ167" s="252">
        <v>0</v>
      </c>
      <c r="BA167" s="252">
        <f>AY167-AZ167</f>
        <v>10</v>
      </c>
      <c r="BB167" s="252"/>
      <c r="BC167" s="252"/>
      <c r="BD167" s="252"/>
      <c r="BE167" s="252"/>
      <c r="BF167" s="252"/>
      <c r="BG167" s="252"/>
    </row>
    <row r="168" spans="3:59" ht="16.95" customHeight="1" x14ac:dyDescent="0.3">
      <c r="C168" s="61" t="s">
        <v>72</v>
      </c>
      <c r="D168" s="61"/>
      <c r="E168" s="61"/>
      <c r="F168" s="61"/>
      <c r="G168" s="61" t="s">
        <v>71</v>
      </c>
      <c r="H168" s="61"/>
      <c r="I168" s="61"/>
      <c r="J168" s="61"/>
      <c r="K168" s="61" t="s">
        <v>70</v>
      </c>
      <c r="L168" s="61"/>
      <c r="M168" s="61"/>
      <c r="N168" s="61"/>
      <c r="O168" s="61" t="s">
        <v>69</v>
      </c>
      <c r="P168" s="61"/>
      <c r="Q168" s="61"/>
      <c r="R168" s="61"/>
      <c r="S168" s="61" t="s">
        <v>68</v>
      </c>
      <c r="T168" s="61"/>
      <c r="U168" s="61"/>
      <c r="V168" s="61"/>
      <c r="W168" s="61" t="s">
        <v>67</v>
      </c>
      <c r="X168" s="61"/>
      <c r="Y168" s="61"/>
      <c r="Z168" s="61"/>
      <c r="AA168" s="61" t="s">
        <v>66</v>
      </c>
      <c r="AB168" s="61"/>
      <c r="AC168" s="61"/>
      <c r="AD168" s="61"/>
      <c r="AE168" s="61" t="s">
        <v>65</v>
      </c>
      <c r="AF168" s="61"/>
      <c r="AG168" s="61"/>
      <c r="AH168" s="61"/>
      <c r="AI168" s="61" t="s">
        <v>64</v>
      </c>
      <c r="AJ168" s="61"/>
      <c r="AK168" s="61"/>
      <c r="AL168" s="61"/>
      <c r="AM168" s="61" t="s">
        <v>63</v>
      </c>
      <c r="AN168" s="49"/>
      <c r="AR168" s="253"/>
      <c r="AS168" s="253"/>
      <c r="AT168" s="253"/>
      <c r="AU168" s="253"/>
      <c r="AV168" s="253"/>
      <c r="AW168" s="253"/>
      <c r="AX168" s="253"/>
      <c r="AY168" s="253"/>
      <c r="AZ168" s="253"/>
      <c r="BA168" s="253"/>
      <c r="BB168" s="253"/>
      <c r="BC168" s="253"/>
      <c r="BD168" s="253"/>
      <c r="BE168" s="253"/>
      <c r="BF168" s="253"/>
      <c r="BG168" s="253"/>
    </row>
    <row r="169" spans="3:59" ht="16.95" customHeight="1" x14ac:dyDescent="0.3">
      <c r="AR169" s="253"/>
      <c r="AS169" s="253"/>
      <c r="AT169" s="253"/>
      <c r="AU169" s="253"/>
      <c r="AV169" s="253"/>
      <c r="AW169" s="253"/>
      <c r="AX169" s="253"/>
      <c r="AY169" s="253"/>
      <c r="AZ169" s="253"/>
      <c r="BA169" s="253"/>
      <c r="BB169" s="253"/>
      <c r="BC169" s="253"/>
      <c r="BD169" s="253"/>
      <c r="BE169" s="253"/>
      <c r="BF169" s="253"/>
      <c r="BG169" s="253"/>
    </row>
    <row r="170" spans="3:59" ht="16.95" customHeight="1" thickBot="1" x14ac:dyDescent="0.35">
      <c r="AR170" s="253"/>
      <c r="AS170" s="253"/>
      <c r="AT170" s="253"/>
      <c r="AU170" s="253"/>
      <c r="AV170" s="253"/>
      <c r="AW170" s="253"/>
      <c r="AX170" s="253"/>
      <c r="AY170" s="253"/>
      <c r="AZ170" s="253"/>
      <c r="BA170" s="253"/>
      <c r="BB170" s="253"/>
      <c r="BC170" s="253"/>
      <c r="BD170" s="253"/>
      <c r="BE170" s="253"/>
      <c r="BF170" s="253"/>
      <c r="BG170" s="253"/>
    </row>
    <row r="171" spans="3:59" ht="16.95" customHeight="1" thickBot="1" x14ac:dyDescent="0.35">
      <c r="C171" s="40" t="s">
        <v>339</v>
      </c>
      <c r="D171" s="40" t="s">
        <v>340</v>
      </c>
      <c r="E171" s="250">
        <v>503.11099999999999</v>
      </c>
      <c r="F171" s="251"/>
      <c r="G171" s="50" t="s">
        <v>339</v>
      </c>
      <c r="H171" s="51" t="s">
        <v>340</v>
      </c>
      <c r="I171" s="250">
        <v>297.12</v>
      </c>
      <c r="J171" s="251"/>
      <c r="K171" s="50" t="s">
        <v>339</v>
      </c>
      <c r="L171" s="50" t="s">
        <v>340</v>
      </c>
      <c r="M171" s="250">
        <v>471</v>
      </c>
      <c r="N171" s="251"/>
      <c r="O171" s="40" t="s">
        <v>339</v>
      </c>
      <c r="P171" s="40" t="s">
        <v>340</v>
      </c>
      <c r="Q171" s="250">
        <v>311</v>
      </c>
      <c r="R171" s="251"/>
      <c r="S171" s="40" t="s">
        <v>339</v>
      </c>
      <c r="T171" s="40" t="s">
        <v>340</v>
      </c>
      <c r="U171" s="250">
        <v>319.16899999999998</v>
      </c>
      <c r="V171" s="251"/>
      <c r="W171" s="50" t="s">
        <v>339</v>
      </c>
      <c r="X171" s="50" t="s">
        <v>340</v>
      </c>
      <c r="Y171" s="250">
        <v>202.06100000000001</v>
      </c>
      <c r="Z171" s="251"/>
      <c r="AA171" s="50" t="s">
        <v>339</v>
      </c>
      <c r="AB171" s="50" t="s">
        <v>340</v>
      </c>
      <c r="AC171" s="250">
        <v>298.00099999999998</v>
      </c>
      <c r="AD171" s="251"/>
      <c r="AE171" s="50" t="s">
        <v>339</v>
      </c>
      <c r="AF171" s="50" t="s">
        <v>340</v>
      </c>
      <c r="AG171" s="250">
        <v>352</v>
      </c>
      <c r="AH171" s="251"/>
      <c r="AI171" s="40" t="s">
        <v>339</v>
      </c>
      <c r="AJ171" s="40" t="s">
        <v>340</v>
      </c>
      <c r="AK171" s="250">
        <v>408.13900000000001</v>
      </c>
      <c r="AL171" s="251"/>
      <c r="AM171" s="50" t="s">
        <v>339</v>
      </c>
      <c r="AN171" s="50" t="s">
        <v>340</v>
      </c>
      <c r="AO171" s="250">
        <v>234.37</v>
      </c>
      <c r="AP171" s="256"/>
      <c r="AR171" s="253"/>
      <c r="AS171" s="253"/>
      <c r="AT171" s="253"/>
      <c r="AU171" s="253"/>
      <c r="AV171" s="253"/>
      <c r="AW171" s="253"/>
      <c r="AX171" s="253"/>
      <c r="AY171" s="253"/>
      <c r="AZ171" s="253"/>
      <c r="BA171" s="253"/>
      <c r="BB171" s="253"/>
      <c r="BC171" s="253"/>
      <c r="BD171" s="253"/>
      <c r="BE171" s="253"/>
      <c r="BF171" s="253"/>
      <c r="BG171" s="253"/>
    </row>
    <row r="172" spans="3:59" ht="16.95" customHeight="1" thickBot="1" x14ac:dyDescent="0.35">
      <c r="C172" s="40" t="s">
        <v>344</v>
      </c>
      <c r="D172" s="40" t="s">
        <v>345</v>
      </c>
      <c r="G172" s="52" t="s">
        <v>344</v>
      </c>
      <c r="H172" s="42" t="s">
        <v>345</v>
      </c>
      <c r="K172" s="50" t="s">
        <v>344</v>
      </c>
      <c r="L172" s="50" t="s">
        <v>345</v>
      </c>
      <c r="O172" s="40" t="s">
        <v>344</v>
      </c>
      <c r="P172" s="40" t="s">
        <v>345</v>
      </c>
      <c r="S172" s="40" t="s">
        <v>344</v>
      </c>
      <c r="T172" s="40" t="s">
        <v>345</v>
      </c>
      <c r="W172" s="50" t="s">
        <v>344</v>
      </c>
      <c r="X172" s="50" t="s">
        <v>345</v>
      </c>
      <c r="AA172" s="50" t="s">
        <v>344</v>
      </c>
      <c r="AB172" s="50" t="s">
        <v>345</v>
      </c>
      <c r="AE172" s="50" t="s">
        <v>344</v>
      </c>
      <c r="AF172" s="50" t="s">
        <v>345</v>
      </c>
      <c r="AI172" s="40" t="s">
        <v>344</v>
      </c>
      <c r="AJ172" s="40" t="s">
        <v>345</v>
      </c>
      <c r="AM172" s="50" t="s">
        <v>344</v>
      </c>
      <c r="AN172" s="50" t="s">
        <v>345</v>
      </c>
      <c r="AR172" s="253"/>
      <c r="AS172" s="253"/>
      <c r="AT172" s="253"/>
      <c r="AU172" s="253"/>
      <c r="AV172" s="253"/>
      <c r="AW172" s="253"/>
      <c r="AX172" s="253"/>
      <c r="AY172" s="253"/>
      <c r="AZ172" s="253"/>
      <c r="BA172" s="253"/>
      <c r="BB172" s="253"/>
      <c r="BC172" s="253"/>
      <c r="BD172" s="253"/>
      <c r="BE172" s="253"/>
      <c r="BF172" s="253"/>
      <c r="BG172" s="253"/>
    </row>
    <row r="173" spans="3:59" ht="16.95" customHeight="1" x14ac:dyDescent="0.3">
      <c r="C173" s="249" t="s">
        <v>26</v>
      </c>
      <c r="D173" s="249"/>
      <c r="E173" s="61"/>
      <c r="F173" s="61"/>
      <c r="G173" s="249" t="s">
        <v>375</v>
      </c>
      <c r="H173" s="249"/>
      <c r="I173" s="61"/>
      <c r="J173" s="61"/>
      <c r="K173" s="249" t="s">
        <v>375</v>
      </c>
      <c r="L173" s="249"/>
      <c r="M173" s="61"/>
      <c r="N173" s="61"/>
      <c r="O173" s="249" t="s">
        <v>26</v>
      </c>
      <c r="P173" s="249"/>
      <c r="Q173" s="61"/>
      <c r="R173" s="61"/>
      <c r="S173" s="249" t="s">
        <v>26</v>
      </c>
      <c r="T173" s="249"/>
      <c r="U173" s="61"/>
      <c r="V173" s="61"/>
      <c r="W173" s="249" t="s">
        <v>62</v>
      </c>
      <c r="X173" s="249"/>
      <c r="Y173" s="61"/>
      <c r="Z173" s="61"/>
      <c r="AA173" s="249" t="s">
        <v>106</v>
      </c>
      <c r="AB173" s="249"/>
      <c r="AC173" s="61"/>
      <c r="AD173" s="61"/>
      <c r="AE173" s="249" t="s">
        <v>26</v>
      </c>
      <c r="AF173" s="249"/>
      <c r="AG173" s="61"/>
      <c r="AH173" s="61"/>
      <c r="AI173" s="249" t="s">
        <v>25</v>
      </c>
      <c r="AJ173" s="249"/>
      <c r="AK173" s="61"/>
      <c r="AL173" s="61"/>
      <c r="AM173" s="249" t="s">
        <v>375</v>
      </c>
      <c r="AN173" s="249"/>
      <c r="AR173" s="253"/>
      <c r="AS173" s="253"/>
      <c r="AT173" s="253"/>
      <c r="AU173" s="253"/>
      <c r="AV173" s="253"/>
      <c r="AW173" s="253"/>
      <c r="AX173" s="253"/>
      <c r="AY173" s="253"/>
      <c r="AZ173" s="253"/>
      <c r="BA173" s="253"/>
      <c r="BB173" s="253"/>
      <c r="BC173" s="253"/>
      <c r="BD173" s="253"/>
      <c r="BE173" s="253"/>
      <c r="BF173" s="253"/>
      <c r="BG173" s="253"/>
    </row>
    <row r="174" spans="3:59" ht="16.95" customHeight="1" x14ac:dyDescent="0.3">
      <c r="G174" s="65" t="s">
        <v>387</v>
      </c>
      <c r="S174" s="65" t="s">
        <v>388</v>
      </c>
      <c r="W174" s="65"/>
      <c r="X174" s="65" t="s">
        <v>389</v>
      </c>
      <c r="AM174" s="65" t="s">
        <v>390</v>
      </c>
      <c r="AR174" s="254"/>
      <c r="AS174" s="254"/>
      <c r="AT174" s="254"/>
      <c r="AU174" s="254"/>
      <c r="AV174" s="254"/>
      <c r="AW174" s="254"/>
      <c r="AX174" s="254"/>
      <c r="AY174" s="254"/>
      <c r="AZ174" s="254"/>
      <c r="BA174" s="254"/>
      <c r="BB174" s="254"/>
      <c r="BC174" s="254"/>
      <c r="BD174" s="254"/>
      <c r="BE174" s="254"/>
      <c r="BF174" s="254"/>
      <c r="BG174" s="254"/>
    </row>
    <row r="175" spans="3:59" ht="16.95" customHeight="1" x14ac:dyDescent="0.3">
      <c r="C175" s="63"/>
      <c r="D175" s="63"/>
      <c r="E175" s="63"/>
      <c r="F175" s="63"/>
      <c r="G175" s="63"/>
      <c r="H175" s="63"/>
      <c r="I175" s="63"/>
      <c r="J175" s="63"/>
      <c r="K175" s="63"/>
      <c r="L175" s="63"/>
      <c r="M175" s="63"/>
      <c r="N175" s="63"/>
      <c r="O175" s="63"/>
      <c r="P175" s="63"/>
      <c r="Q175" s="63"/>
      <c r="R175" s="63"/>
      <c r="S175" s="63"/>
      <c r="T175" s="63"/>
      <c r="U175" s="63"/>
      <c r="AR175" s="255">
        <f>E179+I179+M179+Q179+U179+Y179+AC179+AG179+AK179+AO179</f>
        <v>4046.145</v>
      </c>
      <c r="AS175" s="255">
        <f>AR175</f>
        <v>4046.145</v>
      </c>
      <c r="AT175" s="252"/>
      <c r="AU175" s="252">
        <f>COUNTA(C176:AN176)</f>
        <v>10</v>
      </c>
      <c r="AV175" s="252"/>
      <c r="AW175" s="252">
        <f>AU175-AV175</f>
        <v>10</v>
      </c>
      <c r="AX175" s="252">
        <f t="shared" ref="AX175" si="19">AV175</f>
        <v>0</v>
      </c>
      <c r="AY175" s="252">
        <f>AU175</f>
        <v>10</v>
      </c>
      <c r="AZ175" s="252">
        <v>0</v>
      </c>
      <c r="BA175" s="252">
        <f>AY175-AZ175</f>
        <v>10</v>
      </c>
      <c r="BB175" s="252"/>
      <c r="BC175" s="252"/>
      <c r="BD175" s="252"/>
      <c r="BE175" s="252"/>
      <c r="BF175" s="252"/>
      <c r="BG175" s="252"/>
    </row>
    <row r="176" spans="3:59" ht="16.95" customHeight="1" x14ac:dyDescent="0.3">
      <c r="C176" s="61" t="s">
        <v>60</v>
      </c>
      <c r="D176" s="61"/>
      <c r="E176" s="61"/>
      <c r="F176" s="61"/>
      <c r="G176" s="61" t="s">
        <v>59</v>
      </c>
      <c r="H176" s="61"/>
      <c r="I176" s="61"/>
      <c r="J176" s="61"/>
      <c r="K176" s="61" t="s">
        <v>58</v>
      </c>
      <c r="L176" s="61"/>
      <c r="M176" s="61"/>
      <c r="N176" s="28"/>
      <c r="O176" s="28" t="s">
        <v>57</v>
      </c>
      <c r="P176" s="28"/>
      <c r="Q176" s="28"/>
      <c r="R176" s="28"/>
      <c r="S176" s="28" t="s">
        <v>56</v>
      </c>
      <c r="T176" s="28"/>
      <c r="U176" s="28"/>
      <c r="V176" s="28"/>
      <c r="W176" s="28" t="s">
        <v>55</v>
      </c>
      <c r="X176" s="28"/>
      <c r="Y176" s="28"/>
      <c r="Z176" s="28"/>
      <c r="AA176" s="28" t="s">
        <v>54</v>
      </c>
      <c r="AB176" s="28"/>
      <c r="AC176" s="28"/>
      <c r="AD176" s="28"/>
      <c r="AE176" s="28" t="s">
        <v>53</v>
      </c>
      <c r="AF176" s="28"/>
      <c r="AG176" s="28"/>
      <c r="AH176" s="28"/>
      <c r="AI176" s="28" t="s">
        <v>52</v>
      </c>
      <c r="AJ176" s="28"/>
      <c r="AK176" s="28"/>
      <c r="AL176" s="28"/>
      <c r="AM176" s="28" t="s">
        <v>51</v>
      </c>
      <c r="AN176" s="49"/>
      <c r="AR176" s="253"/>
      <c r="AS176" s="253"/>
      <c r="AT176" s="253"/>
      <c r="AU176" s="253"/>
      <c r="AV176" s="253"/>
      <c r="AW176" s="253"/>
      <c r="AX176" s="253"/>
      <c r="AY176" s="253"/>
      <c r="AZ176" s="253"/>
      <c r="BA176" s="253"/>
      <c r="BB176" s="253"/>
      <c r="BC176" s="253"/>
      <c r="BD176" s="253"/>
      <c r="BE176" s="253"/>
      <c r="BF176" s="253"/>
      <c r="BG176" s="253"/>
    </row>
    <row r="177" spans="3:59" ht="16.95" customHeight="1" x14ac:dyDescent="0.3">
      <c r="AR177" s="253"/>
      <c r="AS177" s="253"/>
      <c r="AT177" s="253"/>
      <c r="AU177" s="253"/>
      <c r="AV177" s="253"/>
      <c r="AW177" s="253"/>
      <c r="AX177" s="253"/>
      <c r="AY177" s="253"/>
      <c r="AZ177" s="253"/>
      <c r="BA177" s="253"/>
      <c r="BB177" s="253"/>
      <c r="BC177" s="253"/>
      <c r="BD177" s="253"/>
      <c r="BE177" s="253"/>
      <c r="BF177" s="253"/>
      <c r="BG177" s="253"/>
    </row>
    <row r="178" spans="3:59" ht="16.95" customHeight="1" thickBot="1" x14ac:dyDescent="0.35">
      <c r="AR178" s="253"/>
      <c r="AS178" s="253"/>
      <c r="AT178" s="253"/>
      <c r="AU178" s="253"/>
      <c r="AV178" s="253"/>
      <c r="AW178" s="253"/>
      <c r="AX178" s="253"/>
      <c r="AY178" s="253"/>
      <c r="AZ178" s="253"/>
      <c r="BA178" s="253"/>
      <c r="BB178" s="253"/>
      <c r="BC178" s="253"/>
      <c r="BD178" s="253"/>
      <c r="BE178" s="253"/>
      <c r="BF178" s="253"/>
      <c r="BG178" s="253"/>
    </row>
    <row r="179" spans="3:59" ht="16.95" customHeight="1" thickBot="1" x14ac:dyDescent="0.35">
      <c r="C179" s="50" t="s">
        <v>339</v>
      </c>
      <c r="D179" s="50" t="s">
        <v>340</v>
      </c>
      <c r="E179" s="250">
        <v>440</v>
      </c>
      <c r="F179" s="251"/>
      <c r="G179" s="50" t="s">
        <v>339</v>
      </c>
      <c r="H179" s="51" t="s">
        <v>340</v>
      </c>
      <c r="I179" s="250">
        <v>460.649</v>
      </c>
      <c r="J179" s="251"/>
      <c r="K179" s="50" t="s">
        <v>339</v>
      </c>
      <c r="L179" s="50" t="s">
        <v>340</v>
      </c>
      <c r="M179" s="250">
        <v>242.49600000000001</v>
      </c>
      <c r="N179" s="251"/>
      <c r="O179" s="50" t="s">
        <v>339</v>
      </c>
      <c r="P179" s="50" t="s">
        <v>340</v>
      </c>
      <c r="Q179" s="250">
        <v>444</v>
      </c>
      <c r="R179" s="251"/>
      <c r="S179" s="50" t="s">
        <v>339</v>
      </c>
      <c r="T179" s="50" t="s">
        <v>340</v>
      </c>
      <c r="U179" s="250">
        <v>369</v>
      </c>
      <c r="V179" s="251"/>
      <c r="W179" s="50" t="s">
        <v>339</v>
      </c>
      <c r="X179" s="50" t="s">
        <v>340</v>
      </c>
      <c r="Y179" s="250">
        <v>455</v>
      </c>
      <c r="Z179" s="251"/>
      <c r="AA179" s="50" t="s">
        <v>339</v>
      </c>
      <c r="AB179" s="50" t="s">
        <v>340</v>
      </c>
      <c r="AC179" s="250">
        <v>378</v>
      </c>
      <c r="AD179" s="251"/>
      <c r="AE179" s="50" t="s">
        <v>339</v>
      </c>
      <c r="AF179" s="50" t="s">
        <v>340</v>
      </c>
      <c r="AG179" s="250">
        <v>421</v>
      </c>
      <c r="AH179" s="251"/>
      <c r="AI179" s="50" t="s">
        <v>339</v>
      </c>
      <c r="AJ179" s="50" t="s">
        <v>340</v>
      </c>
      <c r="AK179" s="250">
        <v>417</v>
      </c>
      <c r="AL179" s="251"/>
      <c r="AM179" s="50" t="s">
        <v>339</v>
      </c>
      <c r="AN179" s="50" t="s">
        <v>340</v>
      </c>
      <c r="AO179" s="250">
        <v>419</v>
      </c>
      <c r="AP179" s="256"/>
      <c r="AR179" s="253"/>
      <c r="AS179" s="253"/>
      <c r="AT179" s="253"/>
      <c r="AU179" s="253"/>
      <c r="AV179" s="253"/>
      <c r="AW179" s="253"/>
      <c r="AX179" s="253"/>
      <c r="AY179" s="253"/>
      <c r="AZ179" s="253"/>
      <c r="BA179" s="253"/>
      <c r="BB179" s="253"/>
      <c r="BC179" s="253"/>
      <c r="BD179" s="253"/>
      <c r="BE179" s="253"/>
      <c r="BF179" s="253"/>
      <c r="BG179" s="253"/>
    </row>
    <row r="180" spans="3:59" ht="16.95" customHeight="1" thickBot="1" x14ac:dyDescent="0.35">
      <c r="C180" s="50" t="s">
        <v>344</v>
      </c>
      <c r="D180" s="50" t="s">
        <v>345</v>
      </c>
      <c r="G180" s="52" t="s">
        <v>344</v>
      </c>
      <c r="H180" s="42" t="s">
        <v>345</v>
      </c>
      <c r="K180" s="50" t="s">
        <v>344</v>
      </c>
      <c r="L180" s="50" t="s">
        <v>345</v>
      </c>
      <c r="O180" s="50" t="s">
        <v>344</v>
      </c>
      <c r="P180" s="50" t="s">
        <v>345</v>
      </c>
      <c r="S180" s="50" t="s">
        <v>344</v>
      </c>
      <c r="T180" s="50" t="s">
        <v>345</v>
      </c>
      <c r="W180" s="50" t="s">
        <v>344</v>
      </c>
      <c r="X180" s="50" t="s">
        <v>345</v>
      </c>
      <c r="AA180" s="50" t="s">
        <v>344</v>
      </c>
      <c r="AB180" s="50" t="s">
        <v>345</v>
      </c>
      <c r="AE180" s="50" t="s">
        <v>344</v>
      </c>
      <c r="AF180" s="50" t="s">
        <v>345</v>
      </c>
      <c r="AI180" s="50" t="s">
        <v>344</v>
      </c>
      <c r="AJ180" s="50" t="s">
        <v>345</v>
      </c>
      <c r="AM180" s="50" t="s">
        <v>344</v>
      </c>
      <c r="AN180" s="50" t="s">
        <v>345</v>
      </c>
      <c r="AR180" s="253"/>
      <c r="AS180" s="253"/>
      <c r="AT180" s="253"/>
      <c r="AU180" s="253"/>
      <c r="AV180" s="253"/>
      <c r="AW180" s="253"/>
      <c r="AX180" s="253"/>
      <c r="AY180" s="253"/>
      <c r="AZ180" s="253"/>
      <c r="BA180" s="253"/>
      <c r="BB180" s="253"/>
      <c r="BC180" s="253"/>
      <c r="BD180" s="253"/>
      <c r="BE180" s="253"/>
      <c r="BF180" s="253"/>
      <c r="BG180" s="253"/>
    </row>
    <row r="181" spans="3:59" ht="16.95" customHeight="1" x14ac:dyDescent="0.3">
      <c r="C181" s="61" t="s">
        <v>375</v>
      </c>
      <c r="D181" s="61"/>
      <c r="E181" s="61"/>
      <c r="F181" s="61"/>
      <c r="G181" s="61" t="s">
        <v>24</v>
      </c>
      <c r="H181" s="61"/>
      <c r="I181" s="61"/>
      <c r="J181" s="61"/>
      <c r="K181" s="61" t="s">
        <v>50</v>
      </c>
      <c r="L181" s="61"/>
      <c r="M181" s="61"/>
      <c r="N181" s="28"/>
      <c r="O181" s="28" t="s">
        <v>49</v>
      </c>
      <c r="P181" s="28"/>
      <c r="Q181" s="28"/>
      <c r="R181" s="28"/>
      <c r="S181" s="28" t="s">
        <v>26</v>
      </c>
      <c r="T181" s="28"/>
      <c r="U181" s="28"/>
      <c r="V181" s="28"/>
      <c r="W181" s="28" t="s">
        <v>27</v>
      </c>
      <c r="X181" s="28"/>
      <c r="Y181" s="28"/>
      <c r="Z181" s="28"/>
      <c r="AA181" s="28" t="s">
        <v>25</v>
      </c>
      <c r="AB181" s="28"/>
      <c r="AC181" s="28"/>
      <c r="AD181" s="28"/>
      <c r="AE181" s="28" t="s">
        <v>25</v>
      </c>
      <c r="AF181" s="28"/>
      <c r="AG181" s="28"/>
      <c r="AH181" s="28"/>
      <c r="AI181" s="28" t="s">
        <v>25</v>
      </c>
      <c r="AJ181" s="28"/>
      <c r="AK181" s="28"/>
      <c r="AL181" s="28"/>
      <c r="AM181" s="28" t="s">
        <v>28</v>
      </c>
      <c r="AR181" s="253"/>
      <c r="AS181" s="253"/>
      <c r="AT181" s="253"/>
      <c r="AU181" s="253"/>
      <c r="AV181" s="253"/>
      <c r="AW181" s="253"/>
      <c r="AX181" s="253"/>
      <c r="AY181" s="253"/>
      <c r="AZ181" s="253"/>
      <c r="BA181" s="253"/>
      <c r="BB181" s="253"/>
      <c r="BC181" s="253"/>
      <c r="BD181" s="253"/>
      <c r="BE181" s="253"/>
      <c r="BF181" s="253"/>
      <c r="BG181" s="253"/>
    </row>
    <row r="182" spans="3:59" ht="16.95" customHeight="1" x14ac:dyDescent="0.3">
      <c r="C182" s="63"/>
      <c r="D182" s="63"/>
      <c r="E182" s="63"/>
      <c r="F182" s="63"/>
      <c r="G182" s="56"/>
      <c r="H182" s="68"/>
      <c r="I182" s="68"/>
      <c r="J182" s="68"/>
      <c r="K182" s="69" t="s">
        <v>391</v>
      </c>
      <c r="L182" s="68"/>
      <c r="M182" s="68"/>
      <c r="N182" s="68"/>
      <c r="O182" s="68"/>
      <c r="P182" s="68"/>
      <c r="Q182" s="68"/>
      <c r="R182" s="68"/>
      <c r="S182" s="68"/>
      <c r="T182" s="68"/>
      <c r="U182" s="68"/>
      <c r="AR182" s="254"/>
      <c r="AS182" s="254"/>
      <c r="AT182" s="254"/>
      <c r="AU182" s="254"/>
      <c r="AV182" s="254"/>
      <c r="AW182" s="254"/>
      <c r="AX182" s="254"/>
      <c r="AY182" s="254"/>
      <c r="AZ182" s="254"/>
      <c r="BA182" s="254"/>
      <c r="BB182" s="254"/>
      <c r="BC182" s="254"/>
      <c r="BD182" s="254"/>
      <c r="BE182" s="254"/>
      <c r="BF182" s="254"/>
      <c r="BG182" s="254"/>
    </row>
    <row r="183" spans="3:59" ht="16.95" customHeight="1" x14ac:dyDescent="0.3">
      <c r="AR183" s="255">
        <f>E187+I187+M187+Q187+U187+Y187+AC187+AG187+AK187+AO187</f>
        <v>4157.723</v>
      </c>
      <c r="AS183" s="255">
        <f>AR183</f>
        <v>4157.723</v>
      </c>
      <c r="AT183" s="252"/>
      <c r="AU183" s="252">
        <f>COUNTA(C184:AN184)</f>
        <v>10</v>
      </c>
      <c r="AV183" s="252"/>
      <c r="AW183" s="252">
        <f>AU183-AV183</f>
        <v>10</v>
      </c>
      <c r="AX183" s="252">
        <f t="shared" ref="AX183" si="20">AV183</f>
        <v>0</v>
      </c>
      <c r="AY183" s="252">
        <f>AU183</f>
        <v>10</v>
      </c>
      <c r="AZ183" s="252"/>
      <c r="BA183" s="252">
        <f>AY183-AZ183</f>
        <v>10</v>
      </c>
      <c r="BB183" s="252"/>
      <c r="BC183" s="252"/>
      <c r="BD183" s="252"/>
      <c r="BE183" s="252"/>
      <c r="BF183" s="252"/>
      <c r="BG183" s="252"/>
    </row>
    <row r="184" spans="3:59" ht="16.95" customHeight="1" x14ac:dyDescent="0.3">
      <c r="C184" s="28" t="s">
        <v>48</v>
      </c>
      <c r="D184" s="28"/>
      <c r="E184" s="28"/>
      <c r="F184" s="28"/>
      <c r="G184" s="28" t="s">
        <v>47</v>
      </c>
      <c r="H184" s="28"/>
      <c r="I184" s="28"/>
      <c r="J184" s="28"/>
      <c r="K184" s="28" t="s">
        <v>46</v>
      </c>
      <c r="L184" s="28"/>
      <c r="M184" s="28"/>
      <c r="N184" s="28"/>
      <c r="O184" s="28" t="s">
        <v>45</v>
      </c>
      <c r="P184" s="28"/>
      <c r="Q184" s="28"/>
      <c r="R184" s="28"/>
      <c r="S184" s="28" t="s">
        <v>44</v>
      </c>
      <c r="T184" s="28"/>
      <c r="U184" s="28"/>
      <c r="V184" s="28"/>
      <c r="W184" s="28" t="s">
        <v>43</v>
      </c>
      <c r="X184" s="28"/>
      <c r="Y184" s="28"/>
      <c r="Z184" s="28"/>
      <c r="AA184" s="28" t="s">
        <v>42</v>
      </c>
      <c r="AB184" s="28"/>
      <c r="AC184" s="28"/>
      <c r="AD184" s="28"/>
      <c r="AE184" s="28" t="s">
        <v>41</v>
      </c>
      <c r="AF184" s="28"/>
      <c r="AG184" s="28"/>
      <c r="AH184" s="28"/>
      <c r="AI184" s="28" t="s">
        <v>40</v>
      </c>
      <c r="AJ184" s="28"/>
      <c r="AK184" s="28"/>
      <c r="AL184" s="28"/>
      <c r="AM184" s="28" t="s">
        <v>39</v>
      </c>
      <c r="AN184" s="49"/>
      <c r="AR184" s="253"/>
      <c r="AS184" s="253"/>
      <c r="AT184" s="253"/>
      <c r="AU184" s="253"/>
      <c r="AV184" s="253"/>
      <c r="AW184" s="253"/>
      <c r="AX184" s="253"/>
      <c r="AY184" s="253"/>
      <c r="AZ184" s="253"/>
      <c r="BA184" s="253"/>
      <c r="BB184" s="253"/>
      <c r="BC184" s="253"/>
      <c r="BD184" s="253"/>
      <c r="BE184" s="253"/>
      <c r="BF184" s="253"/>
      <c r="BG184" s="253"/>
    </row>
    <row r="185" spans="3:59" ht="16.95" customHeight="1" x14ac:dyDescent="0.3">
      <c r="AR185" s="253"/>
      <c r="AS185" s="253"/>
      <c r="AT185" s="253"/>
      <c r="AU185" s="253"/>
      <c r="AV185" s="253"/>
      <c r="AW185" s="253"/>
      <c r="AX185" s="253"/>
      <c r="AY185" s="253"/>
      <c r="AZ185" s="253"/>
      <c r="BA185" s="253"/>
      <c r="BB185" s="253"/>
      <c r="BC185" s="253"/>
      <c r="BD185" s="253"/>
      <c r="BE185" s="253"/>
      <c r="BF185" s="253"/>
      <c r="BG185" s="253"/>
    </row>
    <row r="186" spans="3:59" ht="16.95" customHeight="1" thickBot="1" x14ac:dyDescent="0.35">
      <c r="AR186" s="253"/>
      <c r="AS186" s="253"/>
      <c r="AT186" s="253"/>
      <c r="AU186" s="253"/>
      <c r="AV186" s="253"/>
      <c r="AW186" s="253"/>
      <c r="AX186" s="253"/>
      <c r="AY186" s="253"/>
      <c r="AZ186" s="253"/>
      <c r="BA186" s="253"/>
      <c r="BB186" s="253"/>
      <c r="BC186" s="253"/>
      <c r="BD186" s="253"/>
      <c r="BE186" s="253"/>
      <c r="BF186" s="253"/>
      <c r="BG186" s="253"/>
    </row>
    <row r="187" spans="3:59" ht="16.95" customHeight="1" thickBot="1" x14ac:dyDescent="0.35">
      <c r="C187" s="50" t="s">
        <v>339</v>
      </c>
      <c r="D187" s="50" t="s">
        <v>340</v>
      </c>
      <c r="E187" s="250">
        <v>421</v>
      </c>
      <c r="F187" s="251"/>
      <c r="G187" s="50" t="s">
        <v>339</v>
      </c>
      <c r="H187" s="51" t="s">
        <v>340</v>
      </c>
      <c r="I187" s="250">
        <v>418</v>
      </c>
      <c r="J187" s="251"/>
      <c r="K187" s="50" t="s">
        <v>339</v>
      </c>
      <c r="L187" s="50" t="s">
        <v>340</v>
      </c>
      <c r="M187" s="250">
        <v>409</v>
      </c>
      <c r="N187" s="251"/>
      <c r="O187" s="50" t="s">
        <v>339</v>
      </c>
      <c r="P187" s="50" t="s">
        <v>340</v>
      </c>
      <c r="Q187" s="250">
        <v>402</v>
      </c>
      <c r="R187" s="251"/>
      <c r="S187" s="50" t="s">
        <v>339</v>
      </c>
      <c r="T187" s="50" t="s">
        <v>340</v>
      </c>
      <c r="U187" s="250">
        <v>418.72199999999998</v>
      </c>
      <c r="V187" s="251"/>
      <c r="W187" s="50" t="s">
        <v>339</v>
      </c>
      <c r="X187" s="50" t="s">
        <v>340</v>
      </c>
      <c r="Y187" s="250">
        <v>457.00099999999998</v>
      </c>
      <c r="Z187" s="251"/>
      <c r="AA187" s="50" t="s">
        <v>339</v>
      </c>
      <c r="AB187" s="50" t="s">
        <v>340</v>
      </c>
      <c r="AC187" s="250">
        <v>382</v>
      </c>
      <c r="AD187" s="251"/>
      <c r="AE187" s="50" t="s">
        <v>339</v>
      </c>
      <c r="AF187" s="50" t="s">
        <v>340</v>
      </c>
      <c r="AG187" s="250">
        <v>456</v>
      </c>
      <c r="AH187" s="251"/>
      <c r="AI187" s="50" t="s">
        <v>339</v>
      </c>
      <c r="AJ187" s="50" t="s">
        <v>340</v>
      </c>
      <c r="AK187" s="250">
        <v>374</v>
      </c>
      <c r="AL187" s="251"/>
      <c r="AM187" s="50" t="s">
        <v>339</v>
      </c>
      <c r="AN187" s="50" t="s">
        <v>340</v>
      </c>
      <c r="AO187" s="250">
        <v>420</v>
      </c>
      <c r="AP187" s="256"/>
      <c r="AR187" s="253"/>
      <c r="AS187" s="253"/>
      <c r="AT187" s="253"/>
      <c r="AU187" s="253"/>
      <c r="AV187" s="253"/>
      <c r="AW187" s="253"/>
      <c r="AX187" s="253"/>
      <c r="AY187" s="253"/>
      <c r="AZ187" s="253"/>
      <c r="BA187" s="253"/>
      <c r="BB187" s="253"/>
      <c r="BC187" s="253"/>
      <c r="BD187" s="253"/>
      <c r="BE187" s="253"/>
      <c r="BF187" s="253"/>
      <c r="BG187" s="253"/>
    </row>
    <row r="188" spans="3:59" ht="16.95" customHeight="1" thickBot="1" x14ac:dyDescent="0.35">
      <c r="C188" s="50" t="s">
        <v>344</v>
      </c>
      <c r="D188" s="50" t="s">
        <v>345</v>
      </c>
      <c r="G188" s="52" t="s">
        <v>344</v>
      </c>
      <c r="H188" s="42" t="s">
        <v>345</v>
      </c>
      <c r="K188" s="50" t="s">
        <v>344</v>
      </c>
      <c r="L188" s="50" t="s">
        <v>345</v>
      </c>
      <c r="O188" s="50" t="s">
        <v>344</v>
      </c>
      <c r="P188" s="50" t="s">
        <v>345</v>
      </c>
      <c r="S188" s="50" t="s">
        <v>344</v>
      </c>
      <c r="T188" s="50" t="s">
        <v>345</v>
      </c>
      <c r="W188" s="50" t="s">
        <v>344</v>
      </c>
      <c r="X188" s="50" t="s">
        <v>345</v>
      </c>
      <c r="AA188" s="50" t="s">
        <v>344</v>
      </c>
      <c r="AB188" s="50" t="s">
        <v>345</v>
      </c>
      <c r="AE188" s="50" t="s">
        <v>344</v>
      </c>
      <c r="AF188" s="50" t="s">
        <v>345</v>
      </c>
      <c r="AI188" s="50" t="s">
        <v>344</v>
      </c>
      <c r="AJ188" s="50" t="s">
        <v>345</v>
      </c>
      <c r="AM188" s="50" t="s">
        <v>344</v>
      </c>
      <c r="AN188" s="50" t="s">
        <v>345</v>
      </c>
      <c r="AR188" s="253"/>
      <c r="AS188" s="253"/>
      <c r="AT188" s="253"/>
      <c r="AU188" s="253"/>
      <c r="AV188" s="253"/>
      <c r="AW188" s="253"/>
      <c r="AX188" s="253"/>
      <c r="AY188" s="253"/>
      <c r="AZ188" s="253"/>
      <c r="BA188" s="253"/>
      <c r="BB188" s="253"/>
      <c r="BC188" s="253"/>
      <c r="BD188" s="253"/>
      <c r="BE188" s="253"/>
      <c r="BF188" s="253"/>
      <c r="BG188" s="253"/>
    </row>
    <row r="189" spans="3:59" ht="16.95" customHeight="1" x14ac:dyDescent="0.3">
      <c r="C189" s="28" t="s">
        <v>25</v>
      </c>
      <c r="D189" s="28"/>
      <c r="E189" s="28"/>
      <c r="F189" s="28"/>
      <c r="G189" s="28" t="s">
        <v>25</v>
      </c>
      <c r="H189" s="28"/>
      <c r="I189" s="28"/>
      <c r="J189" s="28"/>
      <c r="K189" s="28" t="s">
        <v>25</v>
      </c>
      <c r="L189" s="28"/>
      <c r="M189" s="28"/>
      <c r="N189" s="28"/>
      <c r="O189" s="28" t="s">
        <v>26</v>
      </c>
      <c r="P189" s="28"/>
      <c r="Q189" s="28"/>
      <c r="R189" s="28"/>
      <c r="S189" s="28" t="s">
        <v>26</v>
      </c>
      <c r="T189" s="28"/>
      <c r="U189" s="28"/>
      <c r="V189" s="28"/>
      <c r="W189" s="28" t="s">
        <v>24</v>
      </c>
      <c r="X189" s="28"/>
      <c r="Y189" s="28"/>
      <c r="Z189" s="28"/>
      <c r="AA189" s="61" t="s">
        <v>27</v>
      </c>
      <c r="AB189" s="61"/>
      <c r="AC189" s="61"/>
      <c r="AD189" s="28"/>
      <c r="AE189" s="28" t="s">
        <v>25</v>
      </c>
      <c r="AF189" s="28"/>
      <c r="AG189" s="28"/>
      <c r="AH189" s="28"/>
      <c r="AI189" s="28" t="s">
        <v>27</v>
      </c>
      <c r="AJ189" s="28"/>
      <c r="AK189" s="28"/>
      <c r="AL189" s="28"/>
      <c r="AM189" s="28" t="s">
        <v>26</v>
      </c>
      <c r="AR189" s="253"/>
      <c r="AS189" s="253"/>
      <c r="AT189" s="253"/>
      <c r="AU189" s="253"/>
      <c r="AV189" s="253"/>
      <c r="AW189" s="253"/>
      <c r="AX189" s="253"/>
      <c r="AY189" s="253"/>
      <c r="AZ189" s="253"/>
      <c r="BA189" s="253"/>
      <c r="BB189" s="253"/>
      <c r="BC189" s="253"/>
      <c r="BD189" s="253"/>
      <c r="BE189" s="253"/>
      <c r="BF189" s="253"/>
      <c r="BG189" s="253"/>
    </row>
    <row r="190" spans="3:59" ht="16.95" customHeight="1" x14ac:dyDescent="0.3">
      <c r="C190" s="68"/>
      <c r="D190" s="68"/>
      <c r="E190" s="68"/>
      <c r="F190" s="68"/>
      <c r="G190" s="68"/>
      <c r="H190" s="68"/>
      <c r="I190" s="68"/>
      <c r="J190" s="68"/>
      <c r="K190" s="68"/>
      <c r="L190" s="68"/>
      <c r="M190" s="68"/>
      <c r="N190" s="68"/>
      <c r="O190" s="68"/>
      <c r="P190" s="68"/>
      <c r="Q190" s="68"/>
      <c r="R190" s="68"/>
      <c r="S190" s="68"/>
      <c r="T190" s="68"/>
      <c r="U190" s="68"/>
      <c r="AR190" s="254"/>
      <c r="AS190" s="254"/>
      <c r="AT190" s="254"/>
      <c r="AU190" s="254"/>
      <c r="AV190" s="254"/>
      <c r="AW190" s="254"/>
      <c r="AX190" s="254"/>
      <c r="AY190" s="254"/>
      <c r="AZ190" s="254"/>
      <c r="BA190" s="254"/>
      <c r="BB190" s="254"/>
      <c r="BC190" s="254"/>
      <c r="BD190" s="254"/>
      <c r="BE190" s="254"/>
      <c r="BF190" s="254"/>
      <c r="BG190" s="254"/>
    </row>
    <row r="191" spans="3:59" ht="16.95" customHeight="1" x14ac:dyDescent="0.3">
      <c r="AE191" s="70" t="s">
        <v>392</v>
      </c>
      <c r="AR191" s="255">
        <f>E195+I195+M195+Q195+U195+Y195+AC195</f>
        <v>2913</v>
      </c>
      <c r="AS191" s="255">
        <f>AR191</f>
        <v>2913</v>
      </c>
      <c r="AT191" s="252"/>
      <c r="AU191" s="252">
        <f>COUNTA(C192:AB192)</f>
        <v>7</v>
      </c>
      <c r="AV191" s="252"/>
      <c r="AW191" s="252">
        <f>AU191-AV191</f>
        <v>7</v>
      </c>
      <c r="AX191" s="252">
        <f t="shared" ref="AX191" si="21">AV191</f>
        <v>0</v>
      </c>
      <c r="AY191" s="252">
        <f>AU191</f>
        <v>7</v>
      </c>
      <c r="AZ191" s="252"/>
      <c r="BA191" s="252">
        <f>AY191-AZ191</f>
        <v>7</v>
      </c>
      <c r="BB191" s="252"/>
      <c r="BC191" s="252"/>
      <c r="BD191" s="252"/>
      <c r="BE191" s="252"/>
      <c r="BF191" s="252"/>
      <c r="BG191" s="252"/>
    </row>
    <row r="192" spans="3:59" ht="16.95" customHeight="1" x14ac:dyDescent="0.3">
      <c r="C192" s="28" t="s">
        <v>36</v>
      </c>
      <c r="D192" s="28"/>
      <c r="E192" s="28"/>
      <c r="F192" s="28"/>
      <c r="G192" s="28" t="s">
        <v>35</v>
      </c>
      <c r="H192" s="28"/>
      <c r="I192" s="28"/>
      <c r="J192" s="28"/>
      <c r="K192" s="28" t="s">
        <v>34</v>
      </c>
      <c r="L192" s="28"/>
      <c r="M192" s="28"/>
      <c r="N192" s="28"/>
      <c r="O192" s="28" t="s">
        <v>33</v>
      </c>
      <c r="P192" s="28"/>
      <c r="Q192" s="28"/>
      <c r="R192" s="28"/>
      <c r="S192" s="28" t="s">
        <v>32</v>
      </c>
      <c r="T192" s="28"/>
      <c r="U192" s="28"/>
      <c r="V192" s="28"/>
      <c r="W192" s="28" t="s">
        <v>31</v>
      </c>
      <c r="X192" s="28"/>
      <c r="Y192" s="28"/>
      <c r="Z192" s="28"/>
      <c r="AA192" s="28" t="s">
        <v>30</v>
      </c>
      <c r="AB192" s="28"/>
      <c r="AC192" s="28"/>
      <c r="AD192" s="28"/>
      <c r="AE192" s="28" t="s">
        <v>29</v>
      </c>
      <c r="AR192" s="253"/>
      <c r="AS192" s="253"/>
      <c r="AT192" s="253"/>
      <c r="AU192" s="253"/>
      <c r="AV192" s="253"/>
      <c r="AW192" s="253"/>
      <c r="AX192" s="253"/>
      <c r="AY192" s="253"/>
      <c r="AZ192" s="253"/>
      <c r="BA192" s="253"/>
      <c r="BB192" s="253"/>
      <c r="BC192" s="253"/>
      <c r="BD192" s="253"/>
      <c r="BE192" s="253"/>
      <c r="BF192" s="253"/>
      <c r="BG192" s="253"/>
    </row>
    <row r="193" spans="3:59" ht="16.95" customHeight="1" x14ac:dyDescent="0.3">
      <c r="AR193" s="253"/>
      <c r="AS193" s="253"/>
      <c r="AT193" s="253"/>
      <c r="AU193" s="253"/>
      <c r="AV193" s="253"/>
      <c r="AW193" s="253"/>
      <c r="AX193" s="253"/>
      <c r="AY193" s="253"/>
      <c r="AZ193" s="253"/>
      <c r="BA193" s="253"/>
      <c r="BB193" s="253"/>
      <c r="BC193" s="253"/>
      <c r="BD193" s="253"/>
      <c r="BE193" s="253"/>
      <c r="BF193" s="253"/>
      <c r="BG193" s="253"/>
    </row>
    <row r="194" spans="3:59" ht="16.95" customHeight="1" thickBot="1" x14ac:dyDescent="0.35">
      <c r="AR194" s="253"/>
      <c r="AS194" s="253"/>
      <c r="AT194" s="253"/>
      <c r="AU194" s="253"/>
      <c r="AV194" s="253"/>
      <c r="AW194" s="253"/>
      <c r="AX194" s="253"/>
      <c r="AY194" s="253"/>
      <c r="AZ194" s="253"/>
      <c r="BA194" s="253"/>
      <c r="BB194" s="253"/>
      <c r="BC194" s="253"/>
      <c r="BD194" s="253"/>
      <c r="BE194" s="253"/>
      <c r="BF194" s="253"/>
      <c r="BG194" s="253"/>
    </row>
    <row r="195" spans="3:59" ht="16.95" customHeight="1" thickBot="1" x14ac:dyDescent="0.35">
      <c r="C195" s="50" t="s">
        <v>339</v>
      </c>
      <c r="D195" s="50" t="s">
        <v>340</v>
      </c>
      <c r="E195" s="250">
        <v>415</v>
      </c>
      <c r="F195" s="251"/>
      <c r="G195" s="50" t="s">
        <v>339</v>
      </c>
      <c r="H195" s="51" t="s">
        <v>340</v>
      </c>
      <c r="I195" s="250">
        <v>424</v>
      </c>
      <c r="J195" s="251"/>
      <c r="K195" s="50" t="s">
        <v>339</v>
      </c>
      <c r="L195" s="50" t="s">
        <v>340</v>
      </c>
      <c r="M195" s="250">
        <v>390</v>
      </c>
      <c r="N195" s="251"/>
      <c r="O195" s="50" t="s">
        <v>339</v>
      </c>
      <c r="P195" s="50" t="s">
        <v>340</v>
      </c>
      <c r="Q195" s="250">
        <v>451</v>
      </c>
      <c r="R195" s="251"/>
      <c r="S195" s="50" t="s">
        <v>339</v>
      </c>
      <c r="T195" s="50" t="s">
        <v>340</v>
      </c>
      <c r="U195" s="250">
        <v>391</v>
      </c>
      <c r="V195" s="251"/>
      <c r="W195" s="50" t="s">
        <v>339</v>
      </c>
      <c r="X195" s="50" t="s">
        <v>340</v>
      </c>
      <c r="Y195" s="250">
        <v>422.15800000000002</v>
      </c>
      <c r="Z195" s="251"/>
      <c r="AA195" s="50" t="s">
        <v>339</v>
      </c>
      <c r="AB195" s="50" t="s">
        <v>340</v>
      </c>
      <c r="AC195" s="250">
        <v>419.84199999999998</v>
      </c>
      <c r="AD195" s="251"/>
      <c r="AE195" s="50" t="s">
        <v>339</v>
      </c>
      <c r="AF195" s="50" t="s">
        <v>340</v>
      </c>
      <c r="AR195" s="253"/>
      <c r="AS195" s="253"/>
      <c r="AT195" s="253"/>
      <c r="AU195" s="253"/>
      <c r="AV195" s="253"/>
      <c r="AW195" s="253"/>
      <c r="AX195" s="253"/>
      <c r="AY195" s="253"/>
      <c r="AZ195" s="253"/>
      <c r="BA195" s="253"/>
      <c r="BB195" s="253"/>
      <c r="BC195" s="253"/>
      <c r="BD195" s="253"/>
      <c r="BE195" s="253"/>
      <c r="BF195" s="253"/>
      <c r="BG195" s="253"/>
    </row>
    <row r="196" spans="3:59" ht="16.95" customHeight="1" thickBot="1" x14ac:dyDescent="0.35">
      <c r="C196" s="50" t="s">
        <v>344</v>
      </c>
      <c r="D196" s="50" t="s">
        <v>345</v>
      </c>
      <c r="G196" s="52" t="s">
        <v>344</v>
      </c>
      <c r="H196" s="42" t="s">
        <v>345</v>
      </c>
      <c r="K196" s="50" t="s">
        <v>344</v>
      </c>
      <c r="L196" s="50" t="s">
        <v>345</v>
      </c>
      <c r="O196" s="50" t="s">
        <v>344</v>
      </c>
      <c r="P196" s="50" t="s">
        <v>345</v>
      </c>
      <c r="S196" s="50" t="s">
        <v>344</v>
      </c>
      <c r="T196" s="50" t="s">
        <v>345</v>
      </c>
      <c r="W196" s="50" t="s">
        <v>344</v>
      </c>
      <c r="X196" s="50" t="s">
        <v>345</v>
      </c>
      <c r="AA196" s="50" t="s">
        <v>344</v>
      </c>
      <c r="AB196" s="50" t="s">
        <v>345</v>
      </c>
      <c r="AE196" s="50" t="s">
        <v>344</v>
      </c>
      <c r="AF196" s="50" t="s">
        <v>345</v>
      </c>
      <c r="AR196" s="253"/>
      <c r="AS196" s="253"/>
      <c r="AT196" s="253"/>
      <c r="AU196" s="253"/>
      <c r="AV196" s="253"/>
      <c r="AW196" s="253"/>
      <c r="AX196" s="253"/>
      <c r="AY196" s="253"/>
      <c r="AZ196" s="253"/>
      <c r="BA196" s="253"/>
      <c r="BB196" s="253"/>
      <c r="BC196" s="253"/>
      <c r="BD196" s="253"/>
      <c r="BE196" s="253"/>
      <c r="BF196" s="253"/>
      <c r="BG196" s="253"/>
    </row>
    <row r="197" spans="3:59" ht="16.95" customHeight="1" x14ac:dyDescent="0.3">
      <c r="C197" s="28" t="s">
        <v>25</v>
      </c>
      <c r="D197" s="28"/>
      <c r="E197" s="28"/>
      <c r="F197" s="28"/>
      <c r="G197" s="28" t="s">
        <v>26</v>
      </c>
      <c r="H197" s="28"/>
      <c r="I197" s="28"/>
      <c r="J197" s="28"/>
      <c r="K197" s="28" t="s">
        <v>38</v>
      </c>
      <c r="L197" s="28"/>
      <c r="M197" s="28"/>
      <c r="N197" s="28"/>
      <c r="O197" s="28" t="s">
        <v>27</v>
      </c>
      <c r="P197" s="28"/>
      <c r="Q197" s="28"/>
      <c r="R197" s="28"/>
      <c r="S197" s="28" t="s">
        <v>26</v>
      </c>
      <c r="T197" s="28"/>
      <c r="U197" s="28"/>
      <c r="V197" s="28"/>
      <c r="W197" s="28" t="s">
        <v>26</v>
      </c>
      <c r="X197" s="28"/>
      <c r="Y197" s="28"/>
      <c r="Z197" s="28"/>
      <c r="AA197" s="28" t="s">
        <v>25</v>
      </c>
      <c r="AB197" s="28"/>
      <c r="AC197" s="28"/>
      <c r="AD197" s="28"/>
      <c r="AE197" s="71" t="s">
        <v>6</v>
      </c>
      <c r="AR197" s="253"/>
      <c r="AS197" s="253"/>
      <c r="AT197" s="253"/>
      <c r="AU197" s="253"/>
      <c r="AV197" s="253"/>
      <c r="AW197" s="253"/>
      <c r="AX197" s="253"/>
      <c r="AY197" s="253"/>
      <c r="AZ197" s="253"/>
      <c r="BA197" s="253"/>
      <c r="BB197" s="253"/>
      <c r="BC197" s="253"/>
      <c r="BD197" s="253"/>
      <c r="BE197" s="253"/>
      <c r="BF197" s="253"/>
      <c r="BG197" s="253"/>
    </row>
    <row r="198" spans="3:59" ht="16.95" customHeight="1" x14ac:dyDescent="0.3">
      <c r="AR198" s="254"/>
      <c r="AS198" s="254"/>
      <c r="AT198" s="254"/>
      <c r="AU198" s="254"/>
      <c r="AV198" s="254"/>
      <c r="AW198" s="254"/>
      <c r="AX198" s="254"/>
      <c r="AY198" s="254"/>
      <c r="AZ198" s="254"/>
      <c r="BA198" s="254"/>
      <c r="BB198" s="254"/>
      <c r="BC198" s="254"/>
      <c r="BD198" s="254"/>
      <c r="BE198" s="254"/>
      <c r="BF198" s="254"/>
      <c r="BG198" s="254"/>
    </row>
    <row r="199" spans="3:59" ht="16.95" customHeight="1" x14ac:dyDescent="0.3">
      <c r="C199" s="68"/>
      <c r="D199" s="68"/>
      <c r="E199" s="68"/>
      <c r="F199" s="68"/>
      <c r="G199" s="68"/>
      <c r="H199" s="68"/>
      <c r="I199" s="68"/>
      <c r="J199" s="68"/>
      <c r="K199" s="68"/>
      <c r="L199" s="68"/>
      <c r="M199" s="68"/>
      <c r="N199" s="68"/>
      <c r="O199" s="68"/>
      <c r="AR199" s="72">
        <f>SUM(AR23:AR198)/1000</f>
        <v>83.330939999999998</v>
      </c>
      <c r="AS199" s="72">
        <f>SUM(AS23:AS198)/1000</f>
        <v>83.330939999999998</v>
      </c>
      <c r="AT199" s="73"/>
      <c r="AU199" s="73">
        <f>SUM(AU23:AU198)</f>
        <v>217</v>
      </c>
      <c r="AV199" s="73">
        <f t="shared" ref="AV199:BA199" si="22">SUM(AV23:AV198)</f>
        <v>18</v>
      </c>
      <c r="AW199" s="73">
        <f t="shared" si="22"/>
        <v>199</v>
      </c>
      <c r="AX199" s="73">
        <f t="shared" si="22"/>
        <v>18</v>
      </c>
      <c r="AY199" s="73">
        <f t="shared" si="22"/>
        <v>217</v>
      </c>
      <c r="AZ199" s="73">
        <f t="shared" si="22"/>
        <v>2</v>
      </c>
      <c r="BA199" s="73">
        <f t="shared" si="22"/>
        <v>215</v>
      </c>
      <c r="BB199" s="73"/>
      <c r="BC199" s="73"/>
      <c r="BD199" s="73"/>
      <c r="BE199" s="73"/>
      <c r="BF199" s="73"/>
      <c r="BG199" s="73"/>
    </row>
    <row r="200" spans="3:59" ht="16.95" customHeight="1" x14ac:dyDescent="0.3"/>
    <row r="201" spans="3:59" ht="16.95" customHeight="1" x14ac:dyDescent="0.3"/>
  </sheetData>
  <mergeCells count="713">
    <mergeCell ref="A1:AQ1"/>
    <mergeCell ref="C6:T6"/>
    <mergeCell ref="U6:AE6"/>
    <mergeCell ref="AF6:AQ6"/>
    <mergeCell ref="C7:C8"/>
    <mergeCell ref="D7:I8"/>
    <mergeCell ref="J7:K8"/>
    <mergeCell ref="L7:N8"/>
    <mergeCell ref="O7:Q8"/>
    <mergeCell ref="R7:T8"/>
    <mergeCell ref="U7:V8"/>
    <mergeCell ref="W7:Y8"/>
    <mergeCell ref="Z7:AA8"/>
    <mergeCell ref="AB7:AC8"/>
    <mergeCell ref="AD7:AE8"/>
    <mergeCell ref="J9:K9"/>
    <mergeCell ref="L9:N9"/>
    <mergeCell ref="O9:Q9"/>
    <mergeCell ref="R9:T9"/>
    <mergeCell ref="U9:V9"/>
    <mergeCell ref="W9:Y9"/>
    <mergeCell ref="Z9:AA9"/>
    <mergeCell ref="AB9:AC9"/>
    <mergeCell ref="AD9:AE9"/>
    <mergeCell ref="J10:K10"/>
    <mergeCell ref="L10:N10"/>
    <mergeCell ref="O10:Q10"/>
    <mergeCell ref="R10:T10"/>
    <mergeCell ref="U10:V10"/>
    <mergeCell ref="W10:Y10"/>
    <mergeCell ref="Z10:AA10"/>
    <mergeCell ref="AB10:AC10"/>
    <mergeCell ref="AD10:AE10"/>
    <mergeCell ref="J11:K11"/>
    <mergeCell ref="L11:N11"/>
    <mergeCell ref="O11:Q11"/>
    <mergeCell ref="R11:T11"/>
    <mergeCell ref="U11:V11"/>
    <mergeCell ref="W11:Y11"/>
    <mergeCell ref="Z11:AA11"/>
    <mergeCell ref="AB11:AC11"/>
    <mergeCell ref="AD11:AE11"/>
    <mergeCell ref="J12:K12"/>
    <mergeCell ref="L12:N12"/>
    <mergeCell ref="O12:Q12"/>
    <mergeCell ref="R12:T12"/>
    <mergeCell ref="U12:V12"/>
    <mergeCell ref="W12:Y12"/>
    <mergeCell ref="Z12:AA12"/>
    <mergeCell ref="AB12:AC12"/>
    <mergeCell ref="AD12:AE12"/>
    <mergeCell ref="AF13:AH14"/>
    <mergeCell ref="AO13:AQ14"/>
    <mergeCell ref="J14:K14"/>
    <mergeCell ref="L14:N14"/>
    <mergeCell ref="O14:Q14"/>
    <mergeCell ref="R14:T14"/>
    <mergeCell ref="U14:V14"/>
    <mergeCell ref="W14:Y14"/>
    <mergeCell ref="Z14:AA14"/>
    <mergeCell ref="AB14:AC14"/>
    <mergeCell ref="AD14:AE14"/>
    <mergeCell ref="J13:K13"/>
    <mergeCell ref="L13:N13"/>
    <mergeCell ref="O13:Q13"/>
    <mergeCell ref="R13:T13"/>
    <mergeCell ref="U13:V13"/>
    <mergeCell ref="W13:Y13"/>
    <mergeCell ref="Z13:AA13"/>
    <mergeCell ref="AB13:AC13"/>
    <mergeCell ref="AD13:AE13"/>
    <mergeCell ref="J15:K15"/>
    <mergeCell ref="L15:N15"/>
    <mergeCell ref="O15:Q15"/>
    <mergeCell ref="R15:T15"/>
    <mergeCell ref="U15:V15"/>
    <mergeCell ref="W15:Y15"/>
    <mergeCell ref="Z15:AA15"/>
    <mergeCell ref="AB15:AC15"/>
    <mergeCell ref="AD15:AE15"/>
    <mergeCell ref="Z16:AA16"/>
    <mergeCell ref="AB16:AC16"/>
    <mergeCell ref="AD16:AE16"/>
    <mergeCell ref="J17:K17"/>
    <mergeCell ref="L17:N17"/>
    <mergeCell ref="O17:Q17"/>
    <mergeCell ref="R17:T17"/>
    <mergeCell ref="U17:V17"/>
    <mergeCell ref="W17:Y17"/>
    <mergeCell ref="Z17:AA17"/>
    <mergeCell ref="J16:K16"/>
    <mergeCell ref="L16:N16"/>
    <mergeCell ref="O16:Q16"/>
    <mergeCell ref="R16:T16"/>
    <mergeCell ref="U16:V16"/>
    <mergeCell ref="W16:Y16"/>
    <mergeCell ref="AB17:AC17"/>
    <mergeCell ref="AD17:AE17"/>
    <mergeCell ref="J18:K18"/>
    <mergeCell ref="L18:N18"/>
    <mergeCell ref="O18:Q18"/>
    <mergeCell ref="R18:T18"/>
    <mergeCell ref="U18:V18"/>
    <mergeCell ref="W18:Y18"/>
    <mergeCell ref="Z18:AA18"/>
    <mergeCell ref="AB18:AC18"/>
    <mergeCell ref="BF23:BF30"/>
    <mergeCell ref="S28:T28"/>
    <mergeCell ref="O28:P28"/>
    <mergeCell ref="K28:L28"/>
    <mergeCell ref="BG23:BG30"/>
    <mergeCell ref="BA23:BA30"/>
    <mergeCell ref="BB23:BB30"/>
    <mergeCell ref="BC23:BC30"/>
    <mergeCell ref="BD23:BD30"/>
    <mergeCell ref="BE23:BE30"/>
    <mergeCell ref="AD18:AE18"/>
    <mergeCell ref="AF18:AG18"/>
    <mergeCell ref="AH18:AI18"/>
    <mergeCell ref="AJ18:AK18"/>
    <mergeCell ref="AL18:AN18"/>
    <mergeCell ref="AO18:AQ18"/>
    <mergeCell ref="AR19:BG19"/>
    <mergeCell ref="AR20:AR22"/>
    <mergeCell ref="AS20:AS22"/>
    <mergeCell ref="AT20:AT22"/>
    <mergeCell ref="AU20:AW21"/>
    <mergeCell ref="AX20:BA21"/>
    <mergeCell ref="BB20:BB22"/>
    <mergeCell ref="BC20:BC22"/>
    <mergeCell ref="BD20:BD22"/>
    <mergeCell ref="BE20:BE22"/>
    <mergeCell ref="BF20:BF22"/>
    <mergeCell ref="BG20:BG22"/>
    <mergeCell ref="E26:F26"/>
    <mergeCell ref="I26:J26"/>
    <mergeCell ref="M26:N26"/>
    <mergeCell ref="Q26:R26"/>
    <mergeCell ref="U26:V26"/>
    <mergeCell ref="Y26:Z26"/>
    <mergeCell ref="AC26:AD26"/>
    <mergeCell ref="AG26:AH26"/>
    <mergeCell ref="AZ23:AZ30"/>
    <mergeCell ref="AR23:AR30"/>
    <mergeCell ref="AS23:AS30"/>
    <mergeCell ref="AT23:AT30"/>
    <mergeCell ref="AU23:AU30"/>
    <mergeCell ref="AV23:AV30"/>
    <mergeCell ref="AW23:AW30"/>
    <mergeCell ref="AX23:AX30"/>
    <mergeCell ref="AY23:AY30"/>
    <mergeCell ref="AK26:AL26"/>
    <mergeCell ref="AO26:AP26"/>
    <mergeCell ref="AM28:AN28"/>
    <mergeCell ref="AI28:AJ28"/>
    <mergeCell ref="AE28:AF28"/>
    <mergeCell ref="AA28:AB28"/>
    <mergeCell ref="W28:X28"/>
    <mergeCell ref="BG31:BG38"/>
    <mergeCell ref="AV31:AV38"/>
    <mergeCell ref="AW31:AW38"/>
    <mergeCell ref="AX31:AX38"/>
    <mergeCell ref="AY31:AY38"/>
    <mergeCell ref="AZ31:AZ38"/>
    <mergeCell ref="BA31:BA38"/>
    <mergeCell ref="AC35:AD35"/>
    <mergeCell ref="AG35:AH35"/>
    <mergeCell ref="AK35:AL35"/>
    <mergeCell ref="AO35:AP35"/>
    <mergeCell ref="AR31:AR38"/>
    <mergeCell ref="AS31:AS38"/>
    <mergeCell ref="AT31:AT38"/>
    <mergeCell ref="AU31:AU38"/>
    <mergeCell ref="BB31:BB38"/>
    <mergeCell ref="BC31:BC38"/>
    <mergeCell ref="BD31:BD38"/>
    <mergeCell ref="BE31:BE38"/>
    <mergeCell ref="AO43:AP43"/>
    <mergeCell ref="E35:F35"/>
    <mergeCell ref="I35:J35"/>
    <mergeCell ref="M35:N35"/>
    <mergeCell ref="Q35:R35"/>
    <mergeCell ref="U35:V35"/>
    <mergeCell ref="Y35:Z35"/>
    <mergeCell ref="BF31:BF38"/>
    <mergeCell ref="BF39:BF46"/>
    <mergeCell ref="BG39:BG46"/>
    <mergeCell ref="E43:F43"/>
    <mergeCell ref="I43:J43"/>
    <mergeCell ref="M43:N43"/>
    <mergeCell ref="Q43:R43"/>
    <mergeCell ref="U43:V43"/>
    <mergeCell ref="Y43:Z43"/>
    <mergeCell ref="AC43:AD43"/>
    <mergeCell ref="AG43:AH43"/>
    <mergeCell ref="AZ39:AZ46"/>
    <mergeCell ref="BA39:BA46"/>
    <mergeCell ref="BB39:BB46"/>
    <mergeCell ref="BC39:BC46"/>
    <mergeCell ref="BD39:BD46"/>
    <mergeCell ref="BE39:BE46"/>
    <mergeCell ref="AT39:AT46"/>
    <mergeCell ref="AU39:AU46"/>
    <mergeCell ref="AV39:AV46"/>
    <mergeCell ref="AW39:AW46"/>
    <mergeCell ref="AX39:AX46"/>
    <mergeCell ref="AY39:AY46"/>
    <mergeCell ref="AR39:AR46"/>
    <mergeCell ref="AS39:AS46"/>
    <mergeCell ref="AK43:AL43"/>
    <mergeCell ref="BE47:BE54"/>
    <mergeCell ref="BF47:BF54"/>
    <mergeCell ref="BG47:BG54"/>
    <mergeCell ref="E51:F51"/>
    <mergeCell ref="I51:J51"/>
    <mergeCell ref="M51:N51"/>
    <mergeCell ref="Q51:R51"/>
    <mergeCell ref="U51:V51"/>
    <mergeCell ref="Y51:Z51"/>
    <mergeCell ref="AX47:AX54"/>
    <mergeCell ref="AY47:AY54"/>
    <mergeCell ref="AZ47:AZ54"/>
    <mergeCell ref="BA47:BA54"/>
    <mergeCell ref="BB47:BB54"/>
    <mergeCell ref="BC47:BC54"/>
    <mergeCell ref="AR47:AR54"/>
    <mergeCell ref="AS47:AS54"/>
    <mergeCell ref="AT47:AT54"/>
    <mergeCell ref="AU47:AU54"/>
    <mergeCell ref="AV47:AV54"/>
    <mergeCell ref="AW47:AW54"/>
    <mergeCell ref="AC51:AD51"/>
    <mergeCell ref="AG51:AH51"/>
    <mergeCell ref="AK51:AL51"/>
    <mergeCell ref="AO51:AP51"/>
    <mergeCell ref="AR55:AR62"/>
    <mergeCell ref="AS55:AS62"/>
    <mergeCell ref="AK59:AL59"/>
    <mergeCell ref="AO59:AP59"/>
    <mergeCell ref="BD47:BD54"/>
    <mergeCell ref="BF55:BF62"/>
    <mergeCell ref="BG55:BG62"/>
    <mergeCell ref="E59:F59"/>
    <mergeCell ref="I59:J59"/>
    <mergeCell ref="M59:N59"/>
    <mergeCell ref="Q59:R59"/>
    <mergeCell ref="U59:V59"/>
    <mergeCell ref="Y59:Z59"/>
    <mergeCell ref="AC59:AD59"/>
    <mergeCell ref="AG59:AH59"/>
    <mergeCell ref="AZ55:AZ62"/>
    <mergeCell ref="BA55:BA62"/>
    <mergeCell ref="BB55:BB62"/>
    <mergeCell ref="BC55:BC62"/>
    <mergeCell ref="BD55:BD62"/>
    <mergeCell ref="BE55:BE62"/>
    <mergeCell ref="AT55:AT62"/>
    <mergeCell ref="AU55:AU62"/>
    <mergeCell ref="BG63:BG70"/>
    <mergeCell ref="E67:F67"/>
    <mergeCell ref="I67:J67"/>
    <mergeCell ref="M67:N67"/>
    <mergeCell ref="Q67:R67"/>
    <mergeCell ref="U67:V67"/>
    <mergeCell ref="Y67:Z67"/>
    <mergeCell ref="AX63:AX70"/>
    <mergeCell ref="AY63:AY70"/>
    <mergeCell ref="AZ63:AZ70"/>
    <mergeCell ref="BA63:BA70"/>
    <mergeCell ref="BB63:BB70"/>
    <mergeCell ref="BC63:BC70"/>
    <mergeCell ref="AR63:AR70"/>
    <mergeCell ref="AS63:AS70"/>
    <mergeCell ref="AT63:AT70"/>
    <mergeCell ref="AU63:AU70"/>
    <mergeCell ref="AV63:AV70"/>
    <mergeCell ref="AC67:AD67"/>
    <mergeCell ref="AG67:AH67"/>
    <mergeCell ref="AK67:AL67"/>
    <mergeCell ref="AO67:AP67"/>
    <mergeCell ref="AV55:AV62"/>
    <mergeCell ref="BD63:BD70"/>
    <mergeCell ref="AW63:AW70"/>
    <mergeCell ref="AW55:AW62"/>
    <mergeCell ref="AX55:AX62"/>
    <mergeCell ref="AY55:AY62"/>
    <mergeCell ref="BE63:BE70"/>
    <mergeCell ref="BF63:BF70"/>
    <mergeCell ref="BF71:BF78"/>
    <mergeCell ref="BG71:BG78"/>
    <mergeCell ref="E75:F75"/>
    <mergeCell ref="I75:J75"/>
    <mergeCell ref="M75:N75"/>
    <mergeCell ref="Q75:R75"/>
    <mergeCell ref="U75:V75"/>
    <mergeCell ref="Y75:Z75"/>
    <mergeCell ref="AC75:AD75"/>
    <mergeCell ref="AG75:AH75"/>
    <mergeCell ref="AZ71:AZ78"/>
    <mergeCell ref="BA71:BA78"/>
    <mergeCell ref="BB71:BB78"/>
    <mergeCell ref="BC71:BC78"/>
    <mergeCell ref="BD71:BD78"/>
    <mergeCell ref="BE71:BE78"/>
    <mergeCell ref="AT71:AT78"/>
    <mergeCell ref="AU71:AU78"/>
    <mergeCell ref="AV71:AV78"/>
    <mergeCell ref="AW71:AW78"/>
    <mergeCell ref="AX71:AX78"/>
    <mergeCell ref="AY71:AY78"/>
    <mergeCell ref="AR71:AR78"/>
    <mergeCell ref="AS71:AS78"/>
    <mergeCell ref="AO75:AP75"/>
    <mergeCell ref="BE79:BE86"/>
    <mergeCell ref="BF79:BF86"/>
    <mergeCell ref="BG79:BG86"/>
    <mergeCell ref="E83:F83"/>
    <mergeCell ref="I83:J83"/>
    <mergeCell ref="M83:N83"/>
    <mergeCell ref="Q83:R83"/>
    <mergeCell ref="U83:V83"/>
    <mergeCell ref="Y83:Z83"/>
    <mergeCell ref="AX79:AX86"/>
    <mergeCell ref="AY79:AY86"/>
    <mergeCell ref="AZ79:AZ86"/>
    <mergeCell ref="BA79:BA86"/>
    <mergeCell ref="BB79:BB86"/>
    <mergeCell ref="BC79:BC86"/>
    <mergeCell ref="AR79:AR86"/>
    <mergeCell ref="AS79:AS86"/>
    <mergeCell ref="AT79:AT86"/>
    <mergeCell ref="AU79:AU86"/>
    <mergeCell ref="AV79:AV86"/>
    <mergeCell ref="AW79:AW86"/>
    <mergeCell ref="AC83:AD83"/>
    <mergeCell ref="AG83:AH83"/>
    <mergeCell ref="AK83:AL83"/>
    <mergeCell ref="AO83:AP83"/>
    <mergeCell ref="AR87:AR94"/>
    <mergeCell ref="AS87:AS94"/>
    <mergeCell ref="AK91:AL91"/>
    <mergeCell ref="AO91:AP91"/>
    <mergeCell ref="BD79:BD86"/>
    <mergeCell ref="BF87:BF94"/>
    <mergeCell ref="BG87:BG94"/>
    <mergeCell ref="E91:F91"/>
    <mergeCell ref="I91:J91"/>
    <mergeCell ref="M91:N91"/>
    <mergeCell ref="Q91:R91"/>
    <mergeCell ref="U91:V91"/>
    <mergeCell ref="Y91:Z91"/>
    <mergeCell ref="AC91:AD91"/>
    <mergeCell ref="AG91:AH91"/>
    <mergeCell ref="AZ87:AZ94"/>
    <mergeCell ref="BA87:BA94"/>
    <mergeCell ref="BB87:BB94"/>
    <mergeCell ref="BC87:BC94"/>
    <mergeCell ref="BD87:BD94"/>
    <mergeCell ref="BE87:BE94"/>
    <mergeCell ref="AT87:AT94"/>
    <mergeCell ref="AU87:AU94"/>
    <mergeCell ref="BG95:BG102"/>
    <mergeCell ref="E99:F99"/>
    <mergeCell ref="I99:J99"/>
    <mergeCell ref="M99:N99"/>
    <mergeCell ref="Q99:R99"/>
    <mergeCell ref="U99:V99"/>
    <mergeCell ref="Y99:Z99"/>
    <mergeCell ref="AX95:AX102"/>
    <mergeCell ref="AY95:AY102"/>
    <mergeCell ref="AZ95:AZ102"/>
    <mergeCell ref="BA95:BA102"/>
    <mergeCell ref="BB95:BB102"/>
    <mergeCell ref="BC95:BC102"/>
    <mergeCell ref="AR95:AR102"/>
    <mergeCell ref="AS95:AS102"/>
    <mergeCell ref="AT95:AT102"/>
    <mergeCell ref="AU95:AU102"/>
    <mergeCell ref="AV95:AV102"/>
    <mergeCell ref="AC99:AD99"/>
    <mergeCell ref="AG99:AH99"/>
    <mergeCell ref="AK99:AL99"/>
    <mergeCell ref="AO99:AP99"/>
    <mergeCell ref="AV87:AV94"/>
    <mergeCell ref="BD95:BD102"/>
    <mergeCell ref="AW95:AW102"/>
    <mergeCell ref="AW87:AW94"/>
    <mergeCell ref="AX87:AX94"/>
    <mergeCell ref="AY87:AY94"/>
    <mergeCell ref="BE95:BE102"/>
    <mergeCell ref="BF95:BF102"/>
    <mergeCell ref="BF103:BF110"/>
    <mergeCell ref="BG103:BG110"/>
    <mergeCell ref="E107:F107"/>
    <mergeCell ref="I107:J107"/>
    <mergeCell ref="M107:N107"/>
    <mergeCell ref="Q107:R107"/>
    <mergeCell ref="U107:V107"/>
    <mergeCell ref="Y107:Z107"/>
    <mergeCell ref="AC107:AD107"/>
    <mergeCell ref="AG107:AH107"/>
    <mergeCell ref="AZ103:AZ110"/>
    <mergeCell ref="BA103:BA110"/>
    <mergeCell ref="BB103:BB110"/>
    <mergeCell ref="BC103:BC110"/>
    <mergeCell ref="BD103:BD110"/>
    <mergeCell ref="BE103:BE110"/>
    <mergeCell ref="AT103:AT110"/>
    <mergeCell ref="AU103:AU110"/>
    <mergeCell ref="AV103:AV110"/>
    <mergeCell ref="AW103:AW110"/>
    <mergeCell ref="AX103:AX110"/>
    <mergeCell ref="AY103:AY110"/>
    <mergeCell ref="AR103:AR110"/>
    <mergeCell ref="AS103:AS110"/>
    <mergeCell ref="AO107:AP107"/>
    <mergeCell ref="BE111:BE118"/>
    <mergeCell ref="BF111:BF118"/>
    <mergeCell ref="BG111:BG118"/>
    <mergeCell ref="E115:F115"/>
    <mergeCell ref="I115:J115"/>
    <mergeCell ref="M115:N115"/>
    <mergeCell ref="Q115:R115"/>
    <mergeCell ref="U115:V115"/>
    <mergeCell ref="Y115:Z115"/>
    <mergeCell ref="AX111:AX118"/>
    <mergeCell ref="AY111:AY118"/>
    <mergeCell ref="AZ111:AZ118"/>
    <mergeCell ref="BA111:BA118"/>
    <mergeCell ref="BB111:BB118"/>
    <mergeCell ref="BC111:BC118"/>
    <mergeCell ref="AR111:AR118"/>
    <mergeCell ref="AS111:AS118"/>
    <mergeCell ref="AT111:AT118"/>
    <mergeCell ref="AU111:AU118"/>
    <mergeCell ref="AV111:AV118"/>
    <mergeCell ref="AW111:AW118"/>
    <mergeCell ref="AC115:AD115"/>
    <mergeCell ref="AG115:AH115"/>
    <mergeCell ref="AK115:AL115"/>
    <mergeCell ref="AO115:AP115"/>
    <mergeCell ref="AR119:AR126"/>
    <mergeCell ref="AS119:AS126"/>
    <mergeCell ref="AK123:AL123"/>
    <mergeCell ref="AO123:AP123"/>
    <mergeCell ref="BD111:BD118"/>
    <mergeCell ref="BF119:BF126"/>
    <mergeCell ref="BG119:BG126"/>
    <mergeCell ref="E123:F123"/>
    <mergeCell ref="I123:J123"/>
    <mergeCell ref="M123:N123"/>
    <mergeCell ref="Q123:R123"/>
    <mergeCell ref="U123:V123"/>
    <mergeCell ref="Y123:Z123"/>
    <mergeCell ref="AC123:AD123"/>
    <mergeCell ref="AG123:AH123"/>
    <mergeCell ref="AZ119:AZ126"/>
    <mergeCell ref="BA119:BA126"/>
    <mergeCell ref="BB119:BB126"/>
    <mergeCell ref="BC119:BC126"/>
    <mergeCell ref="BD119:BD126"/>
    <mergeCell ref="BE119:BE126"/>
    <mergeCell ref="AT119:AT126"/>
    <mergeCell ref="AU119:AU126"/>
    <mergeCell ref="BG127:BG134"/>
    <mergeCell ref="E131:F131"/>
    <mergeCell ref="I131:J131"/>
    <mergeCell ref="M131:N131"/>
    <mergeCell ref="Q131:R131"/>
    <mergeCell ref="U131:V131"/>
    <mergeCell ref="Y131:Z131"/>
    <mergeCell ref="AX127:AX134"/>
    <mergeCell ref="AY127:AY134"/>
    <mergeCell ref="AZ127:AZ134"/>
    <mergeCell ref="BA127:BA134"/>
    <mergeCell ref="BB127:BB134"/>
    <mergeCell ref="BC127:BC134"/>
    <mergeCell ref="AR127:AR134"/>
    <mergeCell ref="AS127:AS134"/>
    <mergeCell ref="AT127:AT134"/>
    <mergeCell ref="AU127:AU134"/>
    <mergeCell ref="AV127:AV134"/>
    <mergeCell ref="AC131:AD131"/>
    <mergeCell ref="AG131:AH131"/>
    <mergeCell ref="AK131:AL131"/>
    <mergeCell ref="AO131:AP131"/>
    <mergeCell ref="AV119:AV126"/>
    <mergeCell ref="BD127:BD134"/>
    <mergeCell ref="AW127:AW134"/>
    <mergeCell ref="AW119:AW126"/>
    <mergeCell ref="AX119:AX126"/>
    <mergeCell ref="AY119:AY126"/>
    <mergeCell ref="BE127:BE134"/>
    <mergeCell ref="BF127:BF134"/>
    <mergeCell ref="BF135:BF142"/>
    <mergeCell ref="BG135:BG142"/>
    <mergeCell ref="E139:F139"/>
    <mergeCell ref="I139:J139"/>
    <mergeCell ref="M139:N139"/>
    <mergeCell ref="Q139:R139"/>
    <mergeCell ref="U139:V139"/>
    <mergeCell ref="Y139:Z139"/>
    <mergeCell ref="AC139:AD139"/>
    <mergeCell ref="AG139:AH139"/>
    <mergeCell ref="AZ135:AZ142"/>
    <mergeCell ref="BA135:BA142"/>
    <mergeCell ref="BB135:BB142"/>
    <mergeCell ref="BC135:BC142"/>
    <mergeCell ref="BD135:BD142"/>
    <mergeCell ref="BE135:BE142"/>
    <mergeCell ref="AT135:AT142"/>
    <mergeCell ref="AU135:AU142"/>
    <mergeCell ref="AV135:AV142"/>
    <mergeCell ref="AW135:AW142"/>
    <mergeCell ref="AX135:AX142"/>
    <mergeCell ref="AY135:AY142"/>
    <mergeCell ref="AR135:AR142"/>
    <mergeCell ref="AS135:AS142"/>
    <mergeCell ref="AO139:AP139"/>
    <mergeCell ref="BE143:BE150"/>
    <mergeCell ref="BF143:BF150"/>
    <mergeCell ref="BG143:BG150"/>
    <mergeCell ref="E147:F147"/>
    <mergeCell ref="I147:J147"/>
    <mergeCell ref="M147:N147"/>
    <mergeCell ref="Q147:R147"/>
    <mergeCell ref="U147:V147"/>
    <mergeCell ref="Y147:Z147"/>
    <mergeCell ref="AX143:AX150"/>
    <mergeCell ref="AY143:AY150"/>
    <mergeCell ref="AZ143:AZ150"/>
    <mergeCell ref="BA143:BA150"/>
    <mergeCell ref="BB143:BB150"/>
    <mergeCell ref="BC143:BC150"/>
    <mergeCell ref="AR143:AR150"/>
    <mergeCell ref="AS143:AS150"/>
    <mergeCell ref="AT143:AT150"/>
    <mergeCell ref="AU143:AU150"/>
    <mergeCell ref="AV143:AV150"/>
    <mergeCell ref="AW143:AW150"/>
    <mergeCell ref="AC147:AD147"/>
    <mergeCell ref="AG147:AH147"/>
    <mergeCell ref="AK147:AL147"/>
    <mergeCell ref="AO147:AP147"/>
    <mergeCell ref="AR151:AR158"/>
    <mergeCell ref="AS151:AS158"/>
    <mergeCell ref="AK155:AL155"/>
    <mergeCell ref="AO155:AP155"/>
    <mergeCell ref="BD143:BD150"/>
    <mergeCell ref="BF151:BF158"/>
    <mergeCell ref="BG151:BG158"/>
    <mergeCell ref="E155:F155"/>
    <mergeCell ref="I155:J155"/>
    <mergeCell ref="M155:N155"/>
    <mergeCell ref="Q155:R155"/>
    <mergeCell ref="U155:V155"/>
    <mergeCell ref="Y155:Z155"/>
    <mergeCell ref="AC155:AD155"/>
    <mergeCell ref="AG155:AH155"/>
    <mergeCell ref="AZ151:AZ158"/>
    <mergeCell ref="BA151:BA158"/>
    <mergeCell ref="BB151:BB158"/>
    <mergeCell ref="BC151:BC158"/>
    <mergeCell ref="BD151:BD158"/>
    <mergeCell ref="BE151:BE158"/>
    <mergeCell ref="AT151:AT158"/>
    <mergeCell ref="AU151:AU158"/>
    <mergeCell ref="BG159:BG166"/>
    <mergeCell ref="E163:F163"/>
    <mergeCell ref="I163:J163"/>
    <mergeCell ref="M163:N163"/>
    <mergeCell ref="Q163:R163"/>
    <mergeCell ref="U163:V163"/>
    <mergeCell ref="Y163:Z163"/>
    <mergeCell ref="AX159:AX166"/>
    <mergeCell ref="AY159:AY166"/>
    <mergeCell ref="AZ159:AZ166"/>
    <mergeCell ref="BA159:BA166"/>
    <mergeCell ref="BB159:BB166"/>
    <mergeCell ref="BC159:BC166"/>
    <mergeCell ref="AR159:AR166"/>
    <mergeCell ref="AS159:AS166"/>
    <mergeCell ref="AT159:AT166"/>
    <mergeCell ref="AU159:AU166"/>
    <mergeCell ref="AV159:AV166"/>
    <mergeCell ref="AC163:AD163"/>
    <mergeCell ref="AG163:AH163"/>
    <mergeCell ref="AK163:AL163"/>
    <mergeCell ref="AO163:AP163"/>
    <mergeCell ref="AV151:AV158"/>
    <mergeCell ref="BD159:BD166"/>
    <mergeCell ref="AW159:AW166"/>
    <mergeCell ref="AW151:AW158"/>
    <mergeCell ref="AX151:AX158"/>
    <mergeCell ref="AY151:AY158"/>
    <mergeCell ref="BE159:BE166"/>
    <mergeCell ref="BF159:BF166"/>
    <mergeCell ref="BF167:BF174"/>
    <mergeCell ref="BG167:BG174"/>
    <mergeCell ref="E171:F171"/>
    <mergeCell ref="I171:J171"/>
    <mergeCell ref="M171:N171"/>
    <mergeCell ref="Q171:R171"/>
    <mergeCell ref="U171:V171"/>
    <mergeCell ref="Y171:Z171"/>
    <mergeCell ref="AC171:AD171"/>
    <mergeCell ref="AG171:AH171"/>
    <mergeCell ref="AZ167:AZ174"/>
    <mergeCell ref="BA167:BA174"/>
    <mergeCell ref="BB167:BB174"/>
    <mergeCell ref="BC167:BC174"/>
    <mergeCell ref="BD167:BD174"/>
    <mergeCell ref="BE167:BE174"/>
    <mergeCell ref="AT167:AT174"/>
    <mergeCell ref="AU167:AU174"/>
    <mergeCell ref="AV167:AV174"/>
    <mergeCell ref="AW167:AW174"/>
    <mergeCell ref="AX167:AX174"/>
    <mergeCell ref="AY167:AY174"/>
    <mergeCell ref="AR167:AR174"/>
    <mergeCell ref="AS167:AS174"/>
    <mergeCell ref="AO171:AP171"/>
    <mergeCell ref="BE175:BE182"/>
    <mergeCell ref="BF175:BF182"/>
    <mergeCell ref="BG175:BG182"/>
    <mergeCell ref="E179:F179"/>
    <mergeCell ref="I179:J179"/>
    <mergeCell ref="M179:N179"/>
    <mergeCell ref="Q179:R179"/>
    <mergeCell ref="U179:V179"/>
    <mergeCell ref="Y179:Z179"/>
    <mergeCell ref="AX175:AX182"/>
    <mergeCell ref="AY175:AY182"/>
    <mergeCell ref="AZ175:AZ182"/>
    <mergeCell ref="BA175:BA182"/>
    <mergeCell ref="BB175:BB182"/>
    <mergeCell ref="BC175:BC182"/>
    <mergeCell ref="AR175:AR182"/>
    <mergeCell ref="AS175:AS182"/>
    <mergeCell ref="AT175:AT182"/>
    <mergeCell ref="AU175:AU182"/>
    <mergeCell ref="AV175:AV182"/>
    <mergeCell ref="AW175:AW182"/>
    <mergeCell ref="AC179:AD179"/>
    <mergeCell ref="AG179:AH179"/>
    <mergeCell ref="AK179:AL179"/>
    <mergeCell ref="AO179:AP179"/>
    <mergeCell ref="AR183:AR190"/>
    <mergeCell ref="AS183:AS190"/>
    <mergeCell ref="AK187:AL187"/>
    <mergeCell ref="AO187:AP187"/>
    <mergeCell ref="BD175:BD182"/>
    <mergeCell ref="BF183:BF190"/>
    <mergeCell ref="BG183:BG190"/>
    <mergeCell ref="E187:F187"/>
    <mergeCell ref="I187:J187"/>
    <mergeCell ref="M187:N187"/>
    <mergeCell ref="Q187:R187"/>
    <mergeCell ref="U187:V187"/>
    <mergeCell ref="Y187:Z187"/>
    <mergeCell ref="AC187:AD187"/>
    <mergeCell ref="AG187:AH187"/>
    <mergeCell ref="AZ183:AZ190"/>
    <mergeCell ref="BA183:BA190"/>
    <mergeCell ref="BB183:BB190"/>
    <mergeCell ref="BC183:BC190"/>
    <mergeCell ref="BD183:BD190"/>
    <mergeCell ref="BE183:BE190"/>
    <mergeCell ref="AT183:AT190"/>
    <mergeCell ref="AU183:AU190"/>
    <mergeCell ref="AV183:AV190"/>
    <mergeCell ref="AW183:AW190"/>
    <mergeCell ref="AX183:AX190"/>
    <mergeCell ref="AY183:AY190"/>
    <mergeCell ref="AC195:AD195"/>
    <mergeCell ref="BD191:BD198"/>
    <mergeCell ref="BE191:BE198"/>
    <mergeCell ref="BF191:BF198"/>
    <mergeCell ref="BG191:BG198"/>
    <mergeCell ref="BA191:BA198"/>
    <mergeCell ref="BB191:BB198"/>
    <mergeCell ref="BC191:BC198"/>
    <mergeCell ref="E195:F195"/>
    <mergeCell ref="I195:J195"/>
    <mergeCell ref="M195:N195"/>
    <mergeCell ref="Q195:R195"/>
    <mergeCell ref="U195:V195"/>
    <mergeCell ref="Y195:Z195"/>
    <mergeCell ref="AX191:AX198"/>
    <mergeCell ref="AY191:AY198"/>
    <mergeCell ref="AZ191:AZ198"/>
    <mergeCell ref="AR191:AR198"/>
    <mergeCell ref="AS191:AS198"/>
    <mergeCell ref="AT191:AT198"/>
    <mergeCell ref="AU191:AU198"/>
    <mergeCell ref="AV191:AV198"/>
    <mergeCell ref="AW191:AW198"/>
    <mergeCell ref="G28:H28"/>
    <mergeCell ref="C28:D28"/>
    <mergeCell ref="AI173:AJ173"/>
    <mergeCell ref="AM173:AN173"/>
    <mergeCell ref="AE173:AF173"/>
    <mergeCell ref="G173:H173"/>
    <mergeCell ref="C173:D173"/>
    <mergeCell ref="AA173:AB173"/>
    <mergeCell ref="W173:X173"/>
    <mergeCell ref="S173:T173"/>
    <mergeCell ref="O173:P173"/>
    <mergeCell ref="K173:L173"/>
    <mergeCell ref="AK171:AL171"/>
    <mergeCell ref="AK139:AL139"/>
    <mergeCell ref="AK107:AL107"/>
    <mergeCell ref="AK75:AL75"/>
  </mergeCells>
  <printOptions horizontalCentered="1"/>
  <pageMargins left="0.39370078740157483" right="0.39370078740157483" top="0.39370078740157483" bottom="0.39370078740157483" header="0.19685039370078741" footer="0.19685039370078741"/>
  <pageSetup paperSize="9" scale="84" fitToHeight="0" orientation="landscape" r:id="rId1"/>
  <rowBreaks count="6" manualBreakCount="6">
    <brk id="38" max="42" man="1"/>
    <brk id="70" max="42" man="1"/>
    <brk id="102" max="42" man="1"/>
    <brk id="134" max="42" man="1"/>
    <brk id="166" max="42" man="1"/>
    <brk id="199" max="4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DPR</vt:lpstr>
      <vt:lpstr>Foundation Compiled</vt:lpstr>
      <vt:lpstr>Earthing</vt:lpstr>
      <vt:lpstr>Erection Compiled</vt:lpstr>
      <vt:lpstr>Store Stock</vt:lpstr>
      <vt:lpstr>Visual chart</vt:lpstr>
      <vt:lpstr>'Erection Compiled'!Print_Area</vt:lpstr>
      <vt:lpstr>'Visual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Amarjyoti Kodali</dc:creator>
  <cp:lastModifiedBy>Rutvik Gulalkari</cp:lastModifiedBy>
  <cp:lastPrinted>2026-03-09T09:01:24Z</cp:lastPrinted>
  <dcterms:created xsi:type="dcterms:W3CDTF">2025-07-18T09:40:58Z</dcterms:created>
  <dcterms:modified xsi:type="dcterms:W3CDTF">2026-06-18T06:19:52Z</dcterms:modified>
</cp:coreProperties>
</file>