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6A212FF0-D610-45A9-8200-AA6EEA80BDD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roject Details" sheetId="22" r:id="rId1"/>
    <sheet name="Master Sheet" sheetId="2" r:id="rId2"/>
    <sheet name="ProGress Sheet " sheetId="8" r:id="rId3"/>
    <sheet name="Erection Compiled " sheetId="24" r:id="rId4"/>
    <sheet name="SuPPLY " sheetId="9" r:id="rId5"/>
    <sheet name="Visual Chart " sheetId="13" r:id="rId6"/>
    <sheet name="X-ing Details " sheetId="14" r:id="rId7"/>
    <sheet name="Tack Welding " sheetId="16" r:id="rId8"/>
    <sheet name="Tower Tightening " sheetId="19" r:id="rId9"/>
    <sheet name="Stubs and Towers " sheetId="20" r:id="rId10"/>
    <sheet name="Hardwares &amp; Tower Accessories 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\0" localSheetId="5">#REF!</definedName>
    <definedName name="\0">#REF!</definedName>
    <definedName name="\A" localSheetId="5">#REF!</definedName>
    <definedName name="\A">#REF!</definedName>
    <definedName name="\B" localSheetId="5">#REF!</definedName>
    <definedName name="\B">#REF!</definedName>
    <definedName name="\C" localSheetId="5">#REF!</definedName>
    <definedName name="\C">#REF!</definedName>
    <definedName name="\c1" localSheetId="5">#REF!</definedName>
    <definedName name="\c1">#REF!</definedName>
    <definedName name="\dd" localSheetId="5">#REF!</definedName>
    <definedName name="\dd">#REF!</definedName>
    <definedName name="\g" localSheetId="5">'[1]B-Chart'!#REF!</definedName>
    <definedName name="\g">'[1]B-Chart'!#REF!</definedName>
    <definedName name="\H" localSheetId="5">#REF!</definedName>
    <definedName name="\H">#REF!</definedName>
    <definedName name="\i" localSheetId="5">#REF!</definedName>
    <definedName name="\i">#REF!</definedName>
    <definedName name="\M" localSheetId="5">#REF!</definedName>
    <definedName name="\M">#REF!</definedName>
    <definedName name="\N" localSheetId="5">#REF!</definedName>
    <definedName name="\N">#REF!</definedName>
    <definedName name="\P" localSheetId="5">#REF!</definedName>
    <definedName name="\P">#REF!</definedName>
    <definedName name="\R" localSheetId="5">#REF!</definedName>
    <definedName name="\R">#REF!</definedName>
    <definedName name="\s" localSheetId="5">'[1]B-Chart'!#REF!</definedName>
    <definedName name="\s">'[1]B-Chart'!#REF!</definedName>
    <definedName name="\U" localSheetId="5">#REF!</definedName>
    <definedName name="\U">#REF!</definedName>
    <definedName name="\V" localSheetId="5">#REF!</definedName>
    <definedName name="\V">#REF!</definedName>
    <definedName name="\z" localSheetId="5">#REF!</definedName>
    <definedName name="\z">#REF!</definedName>
    <definedName name="\z1" localSheetId="5">#REF!</definedName>
    <definedName name="\z1">#REF!</definedName>
    <definedName name="_">"tcap"</definedName>
    <definedName name="__________________________b111121" localSheetId="5">'[2]PACK (B)'!#REF!</definedName>
    <definedName name="__________________________b111121">'[2]PACK (B)'!#REF!</definedName>
    <definedName name="_________________________b111121" localSheetId="5">'[2]PACK (B)'!#REF!</definedName>
    <definedName name="_________________________b111121">'[2]PACK (B)'!#REF!</definedName>
    <definedName name="________________________b111121" localSheetId="5">'[2]PACK (B)'!#REF!</definedName>
    <definedName name="________________________b111121">'[2]PACK (B)'!#REF!</definedName>
    <definedName name="_______________________b111121" localSheetId="5">'[2]PACK (B)'!#REF!</definedName>
    <definedName name="_______________________b111121">'[2]PACK (B)'!#REF!</definedName>
    <definedName name="______________________b111121" localSheetId="5">'[2]PACK (B)'!#REF!</definedName>
    <definedName name="______________________b111121">'[2]PACK (B)'!#REF!</definedName>
    <definedName name="______________________TAB1">[3]TABLES!$A$2:$C$16</definedName>
    <definedName name="_____________________b111121" localSheetId="5">'[2]PACK (B)'!#REF!</definedName>
    <definedName name="_____________________b111121">'[2]PACK (B)'!#REF!</definedName>
    <definedName name="_____________________TAB1">[3]TABLES!$A$2:$C$16</definedName>
    <definedName name="____________________b111121" localSheetId="5">'[2]PACK (B)'!#REF!</definedName>
    <definedName name="____________________b111121">'[2]PACK (B)'!#REF!</definedName>
    <definedName name="____________________KEY3" localSheetId="5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5">'[2]PACK (B)'!#REF!</definedName>
    <definedName name="___________________b111121">'[2]PACK (B)'!#REF!</definedName>
    <definedName name="___________________KEY3" localSheetId="5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5">'[2]PACK (B)'!#REF!</definedName>
    <definedName name="__________________b111121">'[2]PACK (B)'!#REF!</definedName>
    <definedName name="__________________KEY3" localSheetId="5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5">'[2]PACK (B)'!#REF!</definedName>
    <definedName name="_________________b111121">'[2]PACK (B)'!#REF!</definedName>
    <definedName name="_________________KEY3" localSheetId="5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5">'[2]PACK (B)'!#REF!</definedName>
    <definedName name="________________b111121">'[2]PACK (B)'!#REF!</definedName>
    <definedName name="________________KEY3" localSheetId="5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5">'[2]PACK (B)'!#REF!</definedName>
    <definedName name="_______________b111121">'[2]PACK (B)'!#REF!</definedName>
    <definedName name="_______________KEY3" localSheetId="5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5">'[2]PACK (B)'!#REF!</definedName>
    <definedName name="______________b111121">'[2]PACK (B)'!#REF!</definedName>
    <definedName name="______________TAB1">[7]TABLES!$A$2:$C$16</definedName>
    <definedName name="_____________A65537" localSheetId="5">#REF!</definedName>
    <definedName name="_____________A65537">#REF!</definedName>
    <definedName name="_____________b111121" localSheetId="5">'[2]PACK (B)'!#REF!</definedName>
    <definedName name="_____________b111121">'[2]PACK (B)'!#REF!</definedName>
    <definedName name="_____________TAB1">[7]TABLES!$A$2:$C$16</definedName>
    <definedName name="____________A655600" localSheetId="5">#REF!</definedName>
    <definedName name="____________A655600">#REF!</definedName>
    <definedName name="____________b111121" localSheetId="5">'[2]PACK (B)'!#REF!</definedName>
    <definedName name="____________b111121">'[2]PACK (B)'!#REF!</definedName>
    <definedName name="____________KEY3" localSheetId="5" hidden="1">'[5]SC Cost FEB 03'!#REF!</definedName>
    <definedName name="____________KEY3" hidden="1">'[5]SC Cost FEB 03'!#REF!</definedName>
    <definedName name="____________TAB1">[7]TABLES!$A$2:$C$16</definedName>
    <definedName name="___________A65537" localSheetId="5">#REF!</definedName>
    <definedName name="___________A65537">#REF!</definedName>
    <definedName name="___________A655600" localSheetId="5">#REF!</definedName>
    <definedName name="___________A655600">#REF!</definedName>
    <definedName name="___________a655601" localSheetId="5">#REF!</definedName>
    <definedName name="___________a655601">#REF!</definedName>
    <definedName name="___________b111121" localSheetId="5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5">#REF!</definedName>
    <definedName name="__________A65537">#REF!</definedName>
    <definedName name="__________A655600" localSheetId="5">#REF!</definedName>
    <definedName name="__________A655600">#REF!</definedName>
    <definedName name="__________a655601" localSheetId="5">#REF!</definedName>
    <definedName name="__________a655601">#REF!</definedName>
    <definedName name="__________a999999" localSheetId="5">#REF!</definedName>
    <definedName name="__________a999999">#REF!</definedName>
    <definedName name="__________b111121" localSheetId="5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5">#REF!</definedName>
    <definedName name="_________A65537">#REF!</definedName>
    <definedName name="_________A655600" localSheetId="5">#REF!</definedName>
    <definedName name="_________A655600">#REF!</definedName>
    <definedName name="_________a655601" localSheetId="5">#REF!</definedName>
    <definedName name="_________a655601">#REF!</definedName>
    <definedName name="_________a999999" localSheetId="5">#REF!</definedName>
    <definedName name="_________a999999">#REF!</definedName>
    <definedName name="_________b111121" localSheetId="5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5">#REF!</definedName>
    <definedName name="________A65537">#REF!</definedName>
    <definedName name="________A655600" localSheetId="5">#REF!</definedName>
    <definedName name="________A655600">#REF!</definedName>
    <definedName name="________a655601" localSheetId="5">#REF!</definedName>
    <definedName name="________a655601">#REF!</definedName>
    <definedName name="________a999999" localSheetId="5">#REF!</definedName>
    <definedName name="________a999999">#REF!</definedName>
    <definedName name="________b111121" localSheetId="5">'[2]PACK (B)'!#REF!</definedName>
    <definedName name="________b111121">'[2]PACK (B)'!#REF!</definedName>
    <definedName name="________KEY3" localSheetId="5" hidden="1">'[5]SC Cost FEB 03'!#REF!</definedName>
    <definedName name="________KEY3" hidden="1">'[5]SC Cost FEB 03'!#REF!</definedName>
    <definedName name="________Ki1" localSheetId="5">#REF!</definedName>
    <definedName name="________Ki1">#REF!</definedName>
    <definedName name="________Ki2" localSheetId="5">#REF!</definedName>
    <definedName name="________Ki2">#REF!</definedName>
    <definedName name="________TAB1">[6]TABLES!$A$2:$C$16</definedName>
    <definedName name="________Xl1" localSheetId="5">#REF!</definedName>
    <definedName name="________Xl1">#REF!</definedName>
    <definedName name="_______a1" localSheetId="5">#REF!</definedName>
    <definedName name="_______a1">#REF!</definedName>
    <definedName name="_______A2" localSheetId="5">#REF!</definedName>
    <definedName name="_______A2">#REF!</definedName>
    <definedName name="_______A65537" localSheetId="5">#REF!</definedName>
    <definedName name="_______A65537">#REF!</definedName>
    <definedName name="_______A655600" localSheetId="5">#REF!</definedName>
    <definedName name="_______A655600">#REF!</definedName>
    <definedName name="_______a655601" localSheetId="5">#REF!</definedName>
    <definedName name="_______a655601">#REF!</definedName>
    <definedName name="_______a999999" localSheetId="5">#REF!</definedName>
    <definedName name="_______a999999">#REF!</definedName>
    <definedName name="_______b111121" localSheetId="5">'[2]PACK (B)'!#REF!</definedName>
    <definedName name="_______b111121">'[2]PACK (B)'!#REF!</definedName>
    <definedName name="_______col33" localSheetId="5">'[9]A1-Continuous'!#REF!</definedName>
    <definedName name="_______col33">'[9]A1-Continuous'!#REF!</definedName>
    <definedName name="_______del1" localSheetId="5">#REF!</definedName>
    <definedName name="_______del1">#REF!</definedName>
    <definedName name="_______Ki1" localSheetId="5">#REF!</definedName>
    <definedName name="_______Ki1">#REF!</definedName>
    <definedName name="_______Ki2" localSheetId="5">#REF!</definedName>
    <definedName name="_______Ki2">#REF!</definedName>
    <definedName name="_______mcl132" localSheetId="5">'[9]A1-Continuous'!#REF!</definedName>
    <definedName name="_______mcl132">'[9]A1-Continuous'!#REF!</definedName>
    <definedName name="_______ml3" localSheetId="5">'[9]A1-Continuous'!#REF!</definedName>
    <definedName name="_______ml3">'[9]A1-Continuous'!#REF!</definedName>
    <definedName name="_______ml33" localSheetId="5">'[9]A1-Continuous'!#REF!</definedName>
    <definedName name="_______ml33">'[9]A1-Continuous'!#REF!</definedName>
    <definedName name="_______mlc33" localSheetId="5">'[9]A1-Continuous'!#REF!</definedName>
    <definedName name="_______mlc33">'[9]A1-Continuous'!#REF!</definedName>
    <definedName name="_______mnk1" localSheetId="5">#REF!</definedName>
    <definedName name="_______mnk1">#REF!</definedName>
    <definedName name="_______Re1" localSheetId="5">#REF!</definedName>
    <definedName name="_______Re1">#REF!</definedName>
    <definedName name="_______Rl1" localSheetId="5">#REF!</definedName>
    <definedName name="_______Rl1">#REF!</definedName>
    <definedName name="_______Rs1" localSheetId="5">#REF!</definedName>
    <definedName name="_______Rs1">#REF!</definedName>
    <definedName name="_______TAB1">[7]TABLES!$A$2:$C$16</definedName>
    <definedName name="_______Tk1" localSheetId="5">#REF!</definedName>
    <definedName name="_______Tk1">#REF!</definedName>
    <definedName name="_______Tkl1" localSheetId="5">#REF!</definedName>
    <definedName name="_______Tkl1">#REF!</definedName>
    <definedName name="_______wp1" localSheetId="5">#REF!</definedName>
    <definedName name="_______wp1">#REF!</definedName>
    <definedName name="_______Xl1" localSheetId="5">#REF!</definedName>
    <definedName name="_______Xl1">#REF!</definedName>
    <definedName name="______a1" localSheetId="5">#REF!</definedName>
    <definedName name="______a1">#REF!</definedName>
    <definedName name="______A2" localSheetId="5">#REF!</definedName>
    <definedName name="______A2">#REF!</definedName>
    <definedName name="______A65537" localSheetId="5">#REF!</definedName>
    <definedName name="______A65537">#REF!</definedName>
    <definedName name="______A655600" localSheetId="5">#REF!</definedName>
    <definedName name="______A655600">#REF!</definedName>
    <definedName name="______a655601" localSheetId="5">#REF!</definedName>
    <definedName name="______a655601">#REF!</definedName>
    <definedName name="______a999999" localSheetId="5">#REF!</definedName>
    <definedName name="______a999999">#REF!</definedName>
    <definedName name="______axx2" localSheetId="5">[10]Report!#REF!</definedName>
    <definedName name="______axx2">[10]Report!#REF!</definedName>
    <definedName name="______AXX4" localSheetId="5">[11]Sheet1!#REF!</definedName>
    <definedName name="______AXX4">[11]Sheet1!#REF!</definedName>
    <definedName name="______axx5" localSheetId="5">[11]Sheet1!#REF!</definedName>
    <definedName name="______axx5">[11]Sheet1!#REF!</definedName>
    <definedName name="______axx6" localSheetId="5">[11]Sheet1!#REF!</definedName>
    <definedName name="______axx6">[11]Sheet1!#REF!</definedName>
    <definedName name="______AXX7" localSheetId="5">[11]Sheet1!#REF!</definedName>
    <definedName name="______AXX7">[11]Sheet1!#REF!</definedName>
    <definedName name="______axx8" localSheetId="5">[11]Sheet1!#REF!</definedName>
    <definedName name="______axx8">[11]Sheet1!#REF!</definedName>
    <definedName name="______b111121" localSheetId="5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5">'[13]A1-Continuous'!#REF!</definedName>
    <definedName name="______col33">'[13]A1-Continuous'!#REF!</definedName>
    <definedName name="______del1" localSheetId="5">#REF!</definedName>
    <definedName name="______del1">#REF!</definedName>
    <definedName name="______HCO2" localSheetId="5">[14]Design!#REF!</definedName>
    <definedName name="______HCO2">[14]Design!#REF!</definedName>
    <definedName name="______hfi2" localSheetId="5">[11]Sheet1!#REF!</definedName>
    <definedName name="______hfi2">[11]Sheet1!#REF!</definedName>
    <definedName name="______hfi3" localSheetId="5">[10]Report!#REF!</definedName>
    <definedName name="______hfi3">[10]Report!#REF!</definedName>
    <definedName name="______hfi4" localSheetId="5">[11]Sheet1!#REF!</definedName>
    <definedName name="______hfi4">[11]Sheet1!#REF!</definedName>
    <definedName name="______hfi5" localSheetId="5">[11]Sheet1!#REF!</definedName>
    <definedName name="______hfi5">[11]Sheet1!#REF!</definedName>
    <definedName name="______hfi6" localSheetId="5">[11]Sheet1!#REF!</definedName>
    <definedName name="______hfi6">[11]Sheet1!#REF!</definedName>
    <definedName name="______HFI7" localSheetId="5">[11]Sheet1!#REF!</definedName>
    <definedName name="______HFI7">[11]Sheet1!#REF!</definedName>
    <definedName name="______hfi8" localSheetId="5">[11]Sheet1!#REF!</definedName>
    <definedName name="______hfi8">[11]Sheet1!#REF!</definedName>
    <definedName name="______Hra2" localSheetId="5">[14]Design!#REF!</definedName>
    <definedName name="______Hra2">[14]Design!#REF!</definedName>
    <definedName name="______Hso2" localSheetId="5">[14]Design!#REF!</definedName>
    <definedName name="______Hso2">[14]Design!#REF!</definedName>
    <definedName name="______Hso3" localSheetId="5">[14]Design!#REF!</definedName>
    <definedName name="______Hso3">[14]Design!#REF!</definedName>
    <definedName name="______Ism3" localSheetId="5">[14]Design!#REF!</definedName>
    <definedName name="______Ism3">[14]Design!#REF!</definedName>
    <definedName name="______kd1" localSheetId="5">[14]Design!#REF!</definedName>
    <definedName name="______kd1">[14]Design!#REF!</definedName>
    <definedName name="______kd2" localSheetId="5">[14]Design!#REF!</definedName>
    <definedName name="______kd2">[14]Design!#REF!</definedName>
    <definedName name="______kd3" localSheetId="5">[14]Design!#REF!</definedName>
    <definedName name="______kd3">[14]Design!#REF!</definedName>
    <definedName name="______Ki1" localSheetId="5">#REF!</definedName>
    <definedName name="______Ki1">#REF!</definedName>
    <definedName name="______Ki2" localSheetId="5">#REF!</definedName>
    <definedName name="______Ki2">#REF!</definedName>
    <definedName name="______mcl132" localSheetId="5">'[13]A1-Continuous'!#REF!</definedName>
    <definedName name="______mcl132">'[13]A1-Continuous'!#REF!</definedName>
    <definedName name="______ml3" localSheetId="5">'[13]A1-Continuous'!#REF!</definedName>
    <definedName name="______ml3">'[13]A1-Continuous'!#REF!</definedName>
    <definedName name="______ml33" localSheetId="5">'[13]A1-Continuous'!#REF!</definedName>
    <definedName name="______ml33">'[13]A1-Continuous'!#REF!</definedName>
    <definedName name="______mlc33" localSheetId="5">'[13]A1-Continuous'!#REF!</definedName>
    <definedName name="______mlc33">'[13]A1-Continuous'!#REF!</definedName>
    <definedName name="______mnk1" localSheetId="5">#REF!</definedName>
    <definedName name="______mnk1">#REF!</definedName>
    <definedName name="______pan1" localSheetId="5">#REF!</definedName>
    <definedName name="______pan1">#REF!</definedName>
    <definedName name="______PAN2" localSheetId="5">#REF!</definedName>
    <definedName name="______PAN2">#REF!</definedName>
    <definedName name="______Re1" localSheetId="5">#REF!</definedName>
    <definedName name="______Re1">#REF!</definedName>
    <definedName name="______Rl1" localSheetId="5">#REF!</definedName>
    <definedName name="______Rl1">#REF!</definedName>
    <definedName name="______Rs1" localSheetId="5">#REF!</definedName>
    <definedName name="______Rs1">#REF!</definedName>
    <definedName name="______run1" localSheetId="5">[14]Design!#REF!</definedName>
    <definedName name="______run1">[14]Design!#REF!</definedName>
    <definedName name="______run2" localSheetId="5">[14]Design!#REF!</definedName>
    <definedName name="______run2">[14]Design!#REF!</definedName>
    <definedName name="______run3" localSheetId="5">[14]Design!#REF!</definedName>
    <definedName name="______run3">[14]Design!#REF!</definedName>
    <definedName name="______TAB1">[6]TABLES!$A$2:$C$16</definedName>
    <definedName name="______Tk1" localSheetId="5">#REF!</definedName>
    <definedName name="______Tk1">#REF!</definedName>
    <definedName name="______Tkl1" localSheetId="5">#REF!</definedName>
    <definedName name="______Tkl1">#REF!</definedName>
    <definedName name="______Vf1" localSheetId="5">#REF!</definedName>
    <definedName name="______Vf1">#REF!</definedName>
    <definedName name="______Vf2" localSheetId="5">#REF!</definedName>
    <definedName name="______Vf2">#REF!</definedName>
    <definedName name="______Wc1" localSheetId="5">[14]Design!#REF!</definedName>
    <definedName name="______Wc1">[14]Design!#REF!</definedName>
    <definedName name="______WC3" localSheetId="5">[14]Design!#REF!</definedName>
    <definedName name="______WC3">[14]Design!#REF!</definedName>
    <definedName name="______wp1" localSheetId="5">#REF!</definedName>
    <definedName name="______wp1">#REF!</definedName>
    <definedName name="______Wr1" localSheetId="5">[14]Design!#REF!</definedName>
    <definedName name="______Wr1">[14]Design!#REF!</definedName>
    <definedName name="______Wr3" localSheetId="5">[14]Design!#REF!</definedName>
    <definedName name="______Wr3">[14]Design!#REF!</definedName>
    <definedName name="______Xl1" localSheetId="5">#REF!</definedName>
    <definedName name="______Xl1">#REF!</definedName>
    <definedName name="_____a1" localSheetId="5">#REF!</definedName>
    <definedName name="_____a1">#REF!</definedName>
    <definedName name="_____A2" localSheetId="5">#REF!</definedName>
    <definedName name="_____A2">#REF!</definedName>
    <definedName name="_____A65537" localSheetId="5">#REF!</definedName>
    <definedName name="_____A65537">#REF!</definedName>
    <definedName name="_____A655600" localSheetId="5">#REF!</definedName>
    <definedName name="_____A655600">#REF!</definedName>
    <definedName name="_____a655601" localSheetId="5">#REF!</definedName>
    <definedName name="_____a655601">#REF!</definedName>
    <definedName name="_____a999999" localSheetId="5">#REF!</definedName>
    <definedName name="_____a999999">#REF!</definedName>
    <definedName name="_____acs1" localSheetId="5">#REF!</definedName>
    <definedName name="_____acs1">#REF!</definedName>
    <definedName name="_____acs2" localSheetId="5">#REF!</definedName>
    <definedName name="_____acs2">#REF!</definedName>
    <definedName name="_____axx1" localSheetId="5">[10]Report!#REF!</definedName>
    <definedName name="_____axx1">[10]Report!#REF!</definedName>
    <definedName name="_____axx2" localSheetId="5">[15]Report!#REF!</definedName>
    <definedName name="_____axx2">[15]Report!#REF!</definedName>
    <definedName name="_____axx3" localSheetId="5">[10]Report!#REF!</definedName>
    <definedName name="_____axx3">[10]Report!#REF!</definedName>
    <definedName name="_____AXX4" localSheetId="5">[11]Sheet1!#REF!</definedName>
    <definedName name="_____AXX4">[11]Sheet1!#REF!</definedName>
    <definedName name="_____axx5" localSheetId="5">[11]Sheet1!#REF!</definedName>
    <definedName name="_____axx5">[11]Sheet1!#REF!</definedName>
    <definedName name="_____axx6" localSheetId="5">[11]Sheet1!#REF!</definedName>
    <definedName name="_____axx6">[11]Sheet1!#REF!</definedName>
    <definedName name="_____AXX7" localSheetId="5">[11]Sheet1!#REF!</definedName>
    <definedName name="_____AXX7">[11]Sheet1!#REF!</definedName>
    <definedName name="_____axx8" localSheetId="5">[11]Sheet1!#REF!</definedName>
    <definedName name="_____axx8">[11]Sheet1!#REF!</definedName>
    <definedName name="_____b111121" localSheetId="5">'[2]PACK (B)'!#REF!</definedName>
    <definedName name="_____b111121">'[2]PACK (B)'!#REF!</definedName>
    <definedName name="_____bhh2" localSheetId="5">#REF!</definedName>
    <definedName name="_____bhh2">#REF!</definedName>
    <definedName name="_____cdd2" localSheetId="5">#REF!</definedName>
    <definedName name="_____cdd2">#REF!</definedName>
    <definedName name="_____cff2" localSheetId="5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5">'[17]A1-Continuous'!#REF!</definedName>
    <definedName name="_____col33">'[17]A1-Continuous'!#REF!</definedName>
    <definedName name="_____cth2" localSheetId="5">#REF!</definedName>
    <definedName name="_____cth2">#REF!</definedName>
    <definedName name="_____del1" localSheetId="5">#REF!</definedName>
    <definedName name="_____del1">#REF!</definedName>
    <definedName name="_____drg1" localSheetId="5">#REF!</definedName>
    <definedName name="_____drg1">#REF!</definedName>
    <definedName name="_____eth2" localSheetId="5">#REF!</definedName>
    <definedName name="_____eth2">#REF!</definedName>
    <definedName name="_____Fpi1" localSheetId="5">#REF!</definedName>
    <definedName name="_____Fpi1">#REF!</definedName>
    <definedName name="_____HCO2" localSheetId="5">[14]Design!#REF!</definedName>
    <definedName name="_____HCO2">[14]Design!#REF!</definedName>
    <definedName name="_____hfi1" localSheetId="5">[10]Report!#REF!</definedName>
    <definedName name="_____hfi1">[10]Report!#REF!</definedName>
    <definedName name="_____hfi2" localSheetId="5">[15]Report!#REF!</definedName>
    <definedName name="_____hfi2">[15]Report!#REF!</definedName>
    <definedName name="_____hfi3" localSheetId="5">[15]Report!#REF!</definedName>
    <definedName name="_____hfi3">[15]Report!#REF!</definedName>
    <definedName name="_____hfi4" localSheetId="5">[11]Sheet1!#REF!</definedName>
    <definedName name="_____hfi4">[11]Sheet1!#REF!</definedName>
    <definedName name="_____hfi5" localSheetId="5">[11]Sheet1!#REF!</definedName>
    <definedName name="_____hfi5">[11]Sheet1!#REF!</definedName>
    <definedName name="_____hfi6" localSheetId="5">[11]Sheet1!#REF!</definedName>
    <definedName name="_____hfi6">[11]Sheet1!#REF!</definedName>
    <definedName name="_____HFI7" localSheetId="5">[11]Sheet1!#REF!</definedName>
    <definedName name="_____HFI7">[11]Sheet1!#REF!</definedName>
    <definedName name="_____hfi8" localSheetId="5">[11]Sheet1!#REF!</definedName>
    <definedName name="_____hfi8">[11]Sheet1!#REF!</definedName>
    <definedName name="_____Hra2" localSheetId="5">[14]Design!#REF!</definedName>
    <definedName name="_____Hra2">[14]Design!#REF!</definedName>
    <definedName name="_____Hso2" localSheetId="5">[14]Design!#REF!</definedName>
    <definedName name="_____Hso2">[14]Design!#REF!</definedName>
    <definedName name="_____Hso3" localSheetId="5">[14]Design!#REF!</definedName>
    <definedName name="_____Hso3">[14]Design!#REF!</definedName>
    <definedName name="_____ifa1" localSheetId="5">#REF!</definedName>
    <definedName name="_____ifa1">#REF!</definedName>
    <definedName name="_____ifa2" localSheetId="5">#REF!</definedName>
    <definedName name="_____ifa2">#REF!</definedName>
    <definedName name="_____INT1" localSheetId="5">#REF!</definedName>
    <definedName name="_____INT1">#REF!</definedName>
    <definedName name="_____Ism3" localSheetId="5">[14]Design!#REF!</definedName>
    <definedName name="_____Ism3">[14]Design!#REF!</definedName>
    <definedName name="_____kd1" localSheetId="5">[14]Design!#REF!</definedName>
    <definedName name="_____kd1">[14]Design!#REF!</definedName>
    <definedName name="_____kd2" localSheetId="5">[14]Design!#REF!</definedName>
    <definedName name="_____kd2">[14]Design!#REF!</definedName>
    <definedName name="_____kd3" localSheetId="5">[14]Design!#REF!</definedName>
    <definedName name="_____kd3">[14]Design!#REF!</definedName>
    <definedName name="_____Ki1" localSheetId="5">#REF!</definedName>
    <definedName name="_____Ki1">#REF!</definedName>
    <definedName name="_____Ki2" localSheetId="5">#REF!</definedName>
    <definedName name="_____Ki2">#REF!</definedName>
    <definedName name="_____mcl132" localSheetId="5">'[17]A1-Continuous'!#REF!</definedName>
    <definedName name="_____mcl132">'[17]A1-Continuous'!#REF!</definedName>
    <definedName name="_____ml3" localSheetId="5">'[17]A1-Continuous'!#REF!</definedName>
    <definedName name="_____ml3">'[17]A1-Continuous'!#REF!</definedName>
    <definedName name="_____ml33" localSheetId="5">'[17]A1-Continuous'!#REF!</definedName>
    <definedName name="_____ml33">'[17]A1-Continuous'!#REF!</definedName>
    <definedName name="_____mlc33" localSheetId="5">'[17]A1-Continuous'!#REF!</definedName>
    <definedName name="_____mlc33">'[17]A1-Continuous'!#REF!</definedName>
    <definedName name="_____mnk1" localSheetId="5">#REF!</definedName>
    <definedName name="_____mnk1">#REF!</definedName>
    <definedName name="_____new1" localSheetId="5">#REF!</definedName>
    <definedName name="_____new1">#REF!</definedName>
    <definedName name="_____pan1" localSheetId="5">#REF!</definedName>
    <definedName name="_____pan1">#REF!</definedName>
    <definedName name="_____PAN2" localSheetId="5">#REF!</definedName>
    <definedName name="_____PAN2">#REF!</definedName>
    <definedName name="_____rcu2" localSheetId="5">#REF!</definedName>
    <definedName name="_____rcu2">#REF!</definedName>
    <definedName name="_____Re1" localSheetId="5">#REF!</definedName>
    <definedName name="_____Re1">#REF!</definedName>
    <definedName name="_____Rl1" localSheetId="5">#REF!</definedName>
    <definedName name="_____Rl1">#REF!</definedName>
    <definedName name="_____Rs1" localSheetId="5">#REF!</definedName>
    <definedName name="_____Rs1">#REF!</definedName>
    <definedName name="_____rt1" localSheetId="5">#REF!</definedName>
    <definedName name="_____rt1">#REF!</definedName>
    <definedName name="_____rt2" localSheetId="5">#REF!</definedName>
    <definedName name="_____rt2">#REF!</definedName>
    <definedName name="_____rt3" localSheetId="5">#REF!</definedName>
    <definedName name="_____rt3">#REF!</definedName>
    <definedName name="_____run1" localSheetId="5">[14]Design!#REF!</definedName>
    <definedName name="_____run1">[14]Design!#REF!</definedName>
    <definedName name="_____run2" localSheetId="5">[14]Design!#REF!</definedName>
    <definedName name="_____run2">[14]Design!#REF!</definedName>
    <definedName name="_____run3" localSheetId="5">[14]Design!#REF!</definedName>
    <definedName name="_____run3">[14]Design!#REF!</definedName>
    <definedName name="_____TAB1">[7]TABLES!$A$2:$C$16</definedName>
    <definedName name="_____Tk1" localSheetId="5">#REF!</definedName>
    <definedName name="_____Tk1">#REF!</definedName>
    <definedName name="_____Tk11" localSheetId="5">#REF!</definedName>
    <definedName name="_____Tk11">#REF!</definedName>
    <definedName name="_____Tk2" localSheetId="5">#REF!</definedName>
    <definedName name="_____Tk2">#REF!</definedName>
    <definedName name="_____Tkl1" localSheetId="5">#REF!</definedName>
    <definedName name="_____Tkl1">#REF!</definedName>
    <definedName name="_____tl1" localSheetId="5">#REF!</definedName>
    <definedName name="_____tl1">#REF!</definedName>
    <definedName name="_____tl2" localSheetId="5">#REF!</definedName>
    <definedName name="_____tl2">#REF!</definedName>
    <definedName name="_____Vf1" localSheetId="5">#REF!</definedName>
    <definedName name="_____Vf1">#REF!</definedName>
    <definedName name="_____Vf2" localSheetId="5">#REF!</definedName>
    <definedName name="_____Vf2">#REF!</definedName>
    <definedName name="_____vr1" localSheetId="5">#REF!</definedName>
    <definedName name="_____vr1">#REF!</definedName>
    <definedName name="_____Wc1" localSheetId="5">[14]Design!#REF!</definedName>
    <definedName name="_____Wc1">[14]Design!#REF!</definedName>
    <definedName name="_____WC3" localSheetId="5">[14]Design!#REF!</definedName>
    <definedName name="_____WC3">[14]Design!#REF!</definedName>
    <definedName name="_____wp1" localSheetId="5">#REF!</definedName>
    <definedName name="_____wp1">#REF!</definedName>
    <definedName name="_____Wr1" localSheetId="5">[14]Design!#REF!</definedName>
    <definedName name="_____Wr1">[14]Design!#REF!</definedName>
    <definedName name="_____Wr3" localSheetId="5">[14]Design!#REF!</definedName>
    <definedName name="_____Wr3">[14]Design!#REF!</definedName>
    <definedName name="_____Xl1" localSheetId="5">#REF!</definedName>
    <definedName name="_____Xl1">#REF!</definedName>
    <definedName name="____a1" localSheetId="5">#REF!</definedName>
    <definedName name="____a1">#REF!</definedName>
    <definedName name="____A2" localSheetId="5">#REF!</definedName>
    <definedName name="____A2">#REF!</definedName>
    <definedName name="____A65537" localSheetId="5">#REF!</definedName>
    <definedName name="____A65537">#REF!</definedName>
    <definedName name="____A655600" localSheetId="5">#REF!</definedName>
    <definedName name="____A655600">#REF!</definedName>
    <definedName name="____a655601" localSheetId="5">#REF!</definedName>
    <definedName name="____a655601">#REF!</definedName>
    <definedName name="____a999999" localSheetId="5">#REF!</definedName>
    <definedName name="____a999999">#REF!</definedName>
    <definedName name="____aba2" localSheetId="5">#REF!</definedName>
    <definedName name="____aba2">#REF!</definedName>
    <definedName name="____acs1" localSheetId="5">#REF!</definedName>
    <definedName name="____acs1">#REF!</definedName>
    <definedName name="____acs2" localSheetId="5">#REF!</definedName>
    <definedName name="____acs2">#REF!</definedName>
    <definedName name="____axx1" localSheetId="5">[15]Report!#REF!</definedName>
    <definedName name="____axx1">[15]Report!#REF!</definedName>
    <definedName name="____axx2" localSheetId="5">[18]Report!#REF!</definedName>
    <definedName name="____axx2">[18]Report!#REF!</definedName>
    <definedName name="____axx3" localSheetId="5">[15]Report!#REF!</definedName>
    <definedName name="____axx3">[15]Report!#REF!</definedName>
    <definedName name="____AXX4" localSheetId="5">[11]Sheet1!#REF!</definedName>
    <definedName name="____AXX4">[11]Sheet1!#REF!</definedName>
    <definedName name="____axx5" localSheetId="5">[11]Sheet1!#REF!</definedName>
    <definedName name="____axx5">[11]Sheet1!#REF!</definedName>
    <definedName name="____axx6" localSheetId="5">[11]Sheet1!#REF!</definedName>
    <definedName name="____axx6">[11]Sheet1!#REF!</definedName>
    <definedName name="____AXX7" localSheetId="5">[11]Sheet1!#REF!</definedName>
    <definedName name="____AXX7">[11]Sheet1!#REF!</definedName>
    <definedName name="____axx8" localSheetId="5">[11]Sheet1!#REF!</definedName>
    <definedName name="____axx8">[11]Sheet1!#REF!</definedName>
    <definedName name="____b111121" localSheetId="5">'[2]PACK (B)'!#REF!</definedName>
    <definedName name="____b111121">'[2]PACK (B)'!#REF!</definedName>
    <definedName name="____bhh2" localSheetId="5">#REF!</definedName>
    <definedName name="____bhh2">#REF!</definedName>
    <definedName name="____bom1" localSheetId="5">#REF!</definedName>
    <definedName name="____bom1">#REF!</definedName>
    <definedName name="____cdd2" localSheetId="5">#REF!</definedName>
    <definedName name="____cdd2">#REF!</definedName>
    <definedName name="____CFB1" localSheetId="5">#REF!</definedName>
    <definedName name="____CFB1">#REF!</definedName>
    <definedName name="____CFB2" localSheetId="5">#REF!</definedName>
    <definedName name="____CFB2">#REF!</definedName>
    <definedName name="____CFB3" localSheetId="5">#REF!</definedName>
    <definedName name="____CFB3">#REF!</definedName>
    <definedName name="____cff2" localSheetId="5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5">#REF!</definedName>
    <definedName name="____col33">#REF!</definedName>
    <definedName name="____cth2" localSheetId="5">#REF!</definedName>
    <definedName name="____cth2">#REF!</definedName>
    <definedName name="____DAT1" localSheetId="5">#REF!</definedName>
    <definedName name="____DAT1">#REF!</definedName>
    <definedName name="____DAT10" localSheetId="5">#REF!</definedName>
    <definedName name="____DAT10">#REF!</definedName>
    <definedName name="____DAT11" localSheetId="5">#REF!</definedName>
    <definedName name="____DAT11">#REF!</definedName>
    <definedName name="____DAT12" localSheetId="5">#REF!</definedName>
    <definedName name="____DAT12">#REF!</definedName>
    <definedName name="____DAT13" localSheetId="5">#REF!</definedName>
    <definedName name="____DAT13">#REF!</definedName>
    <definedName name="____DAT14" localSheetId="5">#REF!</definedName>
    <definedName name="____DAT14">#REF!</definedName>
    <definedName name="____DAT15" localSheetId="5">#REF!</definedName>
    <definedName name="____DAT15">#REF!</definedName>
    <definedName name="____DAT16" localSheetId="5">#REF!</definedName>
    <definedName name="____DAT16">#REF!</definedName>
    <definedName name="____DAT2" localSheetId="5">#REF!</definedName>
    <definedName name="____DAT2">#REF!</definedName>
    <definedName name="____DAT3" localSheetId="5">#REF!</definedName>
    <definedName name="____DAT3">#REF!</definedName>
    <definedName name="____DAT4" localSheetId="5">#REF!</definedName>
    <definedName name="____DAT4">#REF!</definedName>
    <definedName name="____DAT5" localSheetId="5">#REF!</definedName>
    <definedName name="____DAT5">#REF!</definedName>
    <definedName name="____DAT6" localSheetId="5">#REF!</definedName>
    <definedName name="____DAT6">#REF!</definedName>
    <definedName name="____DAT7" localSheetId="5">#REF!</definedName>
    <definedName name="____DAT7">#REF!</definedName>
    <definedName name="____DAT8" localSheetId="5">#REF!</definedName>
    <definedName name="____DAT8">#REF!</definedName>
    <definedName name="____DAT9" localSheetId="5">#REF!</definedName>
    <definedName name="____DAT9">#REF!</definedName>
    <definedName name="____del1" localSheetId="5">#REF!</definedName>
    <definedName name="____del1">#REF!</definedName>
    <definedName name="____DET1" localSheetId="5">#REF!</definedName>
    <definedName name="____DET1">#REF!</definedName>
    <definedName name="____DET2" localSheetId="5">#REF!</definedName>
    <definedName name="____DET2">#REF!</definedName>
    <definedName name="____DET3" localSheetId="5">#REF!</definedName>
    <definedName name="____DET3">#REF!</definedName>
    <definedName name="____DET4" localSheetId="5">#REF!</definedName>
    <definedName name="____DET4">#REF!</definedName>
    <definedName name="____DET5" localSheetId="5">#REF!</definedName>
    <definedName name="____DET5">#REF!</definedName>
    <definedName name="____DET6" localSheetId="5">#REF!</definedName>
    <definedName name="____DET6">#REF!</definedName>
    <definedName name="____DIS1" localSheetId="5">[19]CAL!#REF!</definedName>
    <definedName name="____DIS1">[19]CAL!#REF!</definedName>
    <definedName name="____drg1" localSheetId="5">#REF!</definedName>
    <definedName name="____drg1">#REF!</definedName>
    <definedName name="____drg2" localSheetId="5">#REF!</definedName>
    <definedName name="____drg2">#REF!</definedName>
    <definedName name="____eth2" localSheetId="5">#REF!</definedName>
    <definedName name="____eth2">#REF!</definedName>
    <definedName name="____Fpi1" localSheetId="5">#REF!</definedName>
    <definedName name="____Fpi1">#REF!</definedName>
    <definedName name="____HCO2" localSheetId="5">#REF!</definedName>
    <definedName name="____HCO2">#REF!</definedName>
    <definedName name="____hfi1" localSheetId="5">[15]Report!#REF!</definedName>
    <definedName name="____hfi1">[15]Report!#REF!</definedName>
    <definedName name="____hfi2" localSheetId="5">[11]Sheet1!#REF!</definedName>
    <definedName name="____hfi2">[11]Sheet1!#REF!</definedName>
    <definedName name="____hfi3" localSheetId="5">[18]Report!#REF!</definedName>
    <definedName name="____hfi3">[18]Report!#REF!</definedName>
    <definedName name="____hfi4" localSheetId="5">[11]Sheet1!#REF!</definedName>
    <definedName name="____hfi4">[11]Sheet1!#REF!</definedName>
    <definedName name="____hfi5" localSheetId="5">[11]Sheet1!#REF!</definedName>
    <definedName name="____hfi5">[11]Sheet1!#REF!</definedName>
    <definedName name="____hfi6" localSheetId="5">[11]Sheet1!#REF!</definedName>
    <definedName name="____hfi6">[11]Sheet1!#REF!</definedName>
    <definedName name="____HFI7" localSheetId="5">[11]Sheet1!#REF!</definedName>
    <definedName name="____HFI7">[11]Sheet1!#REF!</definedName>
    <definedName name="____hfi8" localSheetId="5">[11]Sheet1!#REF!</definedName>
    <definedName name="____hfi8">[11]Sheet1!#REF!</definedName>
    <definedName name="____Hra2" localSheetId="5">#REF!</definedName>
    <definedName name="____Hra2">#REF!</definedName>
    <definedName name="____Hso2" localSheetId="5">#REF!</definedName>
    <definedName name="____Hso2">#REF!</definedName>
    <definedName name="____Hso3" localSheetId="5">#REF!</definedName>
    <definedName name="____Hso3">#REF!</definedName>
    <definedName name="____hxa1" localSheetId="5">#REF!</definedName>
    <definedName name="____hxa1">#REF!</definedName>
    <definedName name="____hxa2" localSheetId="5">#REF!</definedName>
    <definedName name="____hxa2">#REF!</definedName>
    <definedName name="____hxb1" localSheetId="5">#REF!</definedName>
    <definedName name="____hxb1">#REF!</definedName>
    <definedName name="____hxb2" localSheetId="5">#REF!</definedName>
    <definedName name="____hxb2">#REF!</definedName>
    <definedName name="____hxc1" localSheetId="5">#REF!</definedName>
    <definedName name="____hxc1">#REF!</definedName>
    <definedName name="____hxc2" localSheetId="5">#REF!</definedName>
    <definedName name="____hxc2">#REF!</definedName>
    <definedName name="____hxd1" localSheetId="5">[19]CAL!#REF!</definedName>
    <definedName name="____hxd1">[19]CAL!#REF!</definedName>
    <definedName name="____ifa1" localSheetId="5">#REF!</definedName>
    <definedName name="____ifa1">#REF!</definedName>
    <definedName name="____ifa2" localSheetId="5">#REF!</definedName>
    <definedName name="____ifa2">#REF!</definedName>
    <definedName name="____INT1" localSheetId="5">#REF!</definedName>
    <definedName name="____INT1">#REF!</definedName>
    <definedName name="____Ism3" localSheetId="5">#REF!</definedName>
    <definedName name="____Ism3">#REF!</definedName>
    <definedName name="____kd1" localSheetId="5">#REF!</definedName>
    <definedName name="____kd1">#REF!</definedName>
    <definedName name="____kd2" localSheetId="5">#REF!</definedName>
    <definedName name="____kd2">#REF!</definedName>
    <definedName name="____kd3" localSheetId="5">#REF!</definedName>
    <definedName name="____kd3">#REF!</definedName>
    <definedName name="____Ki1" localSheetId="5">#REF!</definedName>
    <definedName name="____Ki1">#REF!</definedName>
    <definedName name="____Ki2" localSheetId="5">#REF!</definedName>
    <definedName name="____Ki2">#REF!</definedName>
    <definedName name="____LMH1" localSheetId="5">#REF!</definedName>
    <definedName name="____LMH1">#REF!</definedName>
    <definedName name="____LMH2" localSheetId="5">#REF!</definedName>
    <definedName name="____LMH2">#REF!</definedName>
    <definedName name="____MAN1" localSheetId="5">#REF!</definedName>
    <definedName name="____MAN1">#REF!</definedName>
    <definedName name="____mcl132" localSheetId="5">'[17]A1-Continuous'!#REF!</definedName>
    <definedName name="____mcl132">'[17]A1-Continuous'!#REF!</definedName>
    <definedName name="____ml3" localSheetId="5">'[17]A1-Continuous'!#REF!</definedName>
    <definedName name="____ml3">'[17]A1-Continuous'!#REF!</definedName>
    <definedName name="____ml33" localSheetId="5">'[17]A1-Continuous'!#REF!</definedName>
    <definedName name="____ml33">'[17]A1-Continuous'!#REF!</definedName>
    <definedName name="____mlc33" localSheetId="5">'[17]A1-Continuous'!#REF!</definedName>
    <definedName name="____mlc33">'[17]A1-Continuous'!#REF!</definedName>
    <definedName name="____mnk1" localSheetId="5">#REF!</definedName>
    <definedName name="____mnk1">#REF!</definedName>
    <definedName name="____new1" localSheetId="5">#REF!</definedName>
    <definedName name="____new1">#REF!</definedName>
    <definedName name="____out2" localSheetId="5">#REF!</definedName>
    <definedName name="____out2">#REF!</definedName>
    <definedName name="____pan1" localSheetId="5">#REF!</definedName>
    <definedName name="____pan1">#REF!</definedName>
    <definedName name="____PAN2" localSheetId="5">#REF!</definedName>
    <definedName name="____PAN2">#REF!</definedName>
    <definedName name="____PB1" localSheetId="5">#REF!</definedName>
    <definedName name="____PB1">#REF!</definedName>
    <definedName name="____pep99" localSheetId="5">#REF!</definedName>
    <definedName name="____pep99">#REF!</definedName>
    <definedName name="____pfi1" localSheetId="5">[19]CAL!#REF!</definedName>
    <definedName name="____pfi1">[19]CAL!#REF!</definedName>
    <definedName name="____pp1" localSheetId="5">[19]CAL!#REF!</definedName>
    <definedName name="____pp1">[19]CAL!#REF!</definedName>
    <definedName name="____pp2" localSheetId="5">[19]CAL!#REF!</definedName>
    <definedName name="____pp2">[19]CAL!#REF!</definedName>
    <definedName name="____rcu2" localSheetId="5">#REF!</definedName>
    <definedName name="____rcu2">#REF!</definedName>
    <definedName name="____Re1" localSheetId="5">#REF!</definedName>
    <definedName name="____Re1">#REF!</definedName>
    <definedName name="____Rl1" localSheetId="5">#REF!</definedName>
    <definedName name="____Rl1">#REF!</definedName>
    <definedName name="____Rs1" localSheetId="5">#REF!</definedName>
    <definedName name="____Rs1">#REF!</definedName>
    <definedName name="____rt1" localSheetId="5">#REF!</definedName>
    <definedName name="____rt1">#REF!</definedName>
    <definedName name="____rt2" localSheetId="5">#REF!</definedName>
    <definedName name="____rt2">#REF!</definedName>
    <definedName name="____rt3" localSheetId="5">#REF!</definedName>
    <definedName name="____rt3">#REF!</definedName>
    <definedName name="____run1" localSheetId="5">#REF!</definedName>
    <definedName name="____run1">#REF!</definedName>
    <definedName name="____run2" localSheetId="5">#REF!</definedName>
    <definedName name="____run2">#REF!</definedName>
    <definedName name="____run3" localSheetId="5">#REF!</definedName>
    <definedName name="____run3">#REF!</definedName>
    <definedName name="____sch2" localSheetId="5">#REF!</definedName>
    <definedName name="____sch2">#REF!</definedName>
    <definedName name="____sch9" localSheetId="5">#REF!</definedName>
    <definedName name="____sch9">#REF!</definedName>
    <definedName name="____SS402" localSheetId="5">#REF!</definedName>
    <definedName name="____SS402">#REF!</definedName>
    <definedName name="____SS403" localSheetId="5">#REF!</definedName>
    <definedName name="____SS403">#REF!</definedName>
    <definedName name="____SS404" localSheetId="5">#REF!</definedName>
    <definedName name="____SS404">#REF!</definedName>
    <definedName name="____SS405" localSheetId="5">#REF!</definedName>
    <definedName name="____SS405">#REF!</definedName>
    <definedName name="____SS406" localSheetId="5">#REF!</definedName>
    <definedName name="____SS406">#REF!</definedName>
    <definedName name="____SS407" localSheetId="5">#REF!</definedName>
    <definedName name="____SS407">#REF!</definedName>
    <definedName name="____SS408" localSheetId="5">#REF!</definedName>
    <definedName name="____SS408">#REF!</definedName>
    <definedName name="____SS409" localSheetId="5">#REF!</definedName>
    <definedName name="____SS409">#REF!</definedName>
    <definedName name="____SS423" localSheetId="5">#REF!</definedName>
    <definedName name="____SS423">#REF!</definedName>
    <definedName name="____SS424" localSheetId="5">#REF!</definedName>
    <definedName name="____SS424">#REF!</definedName>
    <definedName name="____TAB1">[7]TABLES!$A$2:$C$16</definedName>
    <definedName name="____Tk1" localSheetId="5">#REF!</definedName>
    <definedName name="____Tk1">#REF!</definedName>
    <definedName name="____Tk11" localSheetId="5">#REF!</definedName>
    <definedName name="____Tk11">#REF!</definedName>
    <definedName name="____Tk2" localSheetId="5">#REF!</definedName>
    <definedName name="____Tk2">#REF!</definedName>
    <definedName name="____Tkl1" localSheetId="5">#REF!</definedName>
    <definedName name="____Tkl1">#REF!</definedName>
    <definedName name="____tl1" localSheetId="5">#REF!</definedName>
    <definedName name="____tl1">#REF!</definedName>
    <definedName name="____tl2" localSheetId="5">#REF!</definedName>
    <definedName name="____tl2">#REF!</definedName>
    <definedName name="____Vf1" localSheetId="5">#REF!</definedName>
    <definedName name="____Vf1">#REF!</definedName>
    <definedName name="____Vf2" localSheetId="5">#REF!</definedName>
    <definedName name="____Vf2">#REF!</definedName>
    <definedName name="____vr1" localSheetId="5">#REF!</definedName>
    <definedName name="____vr1">#REF!</definedName>
    <definedName name="____Wc1" localSheetId="5">#REF!</definedName>
    <definedName name="____Wc1">#REF!</definedName>
    <definedName name="____WC3" localSheetId="5">#REF!</definedName>
    <definedName name="____WC3">#REF!</definedName>
    <definedName name="____wp1" localSheetId="5">#REF!</definedName>
    <definedName name="____wp1">#REF!</definedName>
    <definedName name="____Wr1" localSheetId="5">#REF!</definedName>
    <definedName name="____Wr1">#REF!</definedName>
    <definedName name="____Wr3" localSheetId="5">#REF!</definedName>
    <definedName name="____Wr3">#REF!</definedName>
    <definedName name="____Xl1" localSheetId="5">#REF!</definedName>
    <definedName name="____Xl1">#REF!</definedName>
    <definedName name="___A1" localSheetId="5">#REF!</definedName>
    <definedName name="___A1">#REF!</definedName>
    <definedName name="___A10" localSheetId="5">#REF!</definedName>
    <definedName name="___A10">#REF!</definedName>
    <definedName name="___A13" localSheetId="5">#REF!</definedName>
    <definedName name="___A13">#REF!</definedName>
    <definedName name="___A2" localSheetId="5">#REF!</definedName>
    <definedName name="___A2">#REF!</definedName>
    <definedName name="___A3" localSheetId="5">#REF!</definedName>
    <definedName name="___A3">#REF!</definedName>
    <definedName name="___A4" localSheetId="5">#REF!</definedName>
    <definedName name="___A4">#REF!</definedName>
    <definedName name="___A5" localSheetId="5">#REF!</definedName>
    <definedName name="___A5">#REF!</definedName>
    <definedName name="___A6" localSheetId="5">#REF!</definedName>
    <definedName name="___A6">#REF!</definedName>
    <definedName name="___A65537" localSheetId="5">#REF!</definedName>
    <definedName name="___A65537">#REF!</definedName>
    <definedName name="___A655600" localSheetId="5">#REF!</definedName>
    <definedName name="___A655600">#REF!</definedName>
    <definedName name="___a655601" localSheetId="5">#REF!</definedName>
    <definedName name="___a655601">#REF!</definedName>
    <definedName name="___A7" localSheetId="5">#REF!</definedName>
    <definedName name="___A7">#REF!</definedName>
    <definedName name="___A8" localSheetId="5">#REF!</definedName>
    <definedName name="___A8">#REF!</definedName>
    <definedName name="___A9" localSheetId="5">#REF!</definedName>
    <definedName name="___A9">#REF!</definedName>
    <definedName name="___a999999" localSheetId="5">#REF!</definedName>
    <definedName name="___a999999">#REF!</definedName>
    <definedName name="___aba2" localSheetId="5">#REF!</definedName>
    <definedName name="___aba2">#REF!</definedName>
    <definedName name="___acs1" localSheetId="5">#REF!</definedName>
    <definedName name="___acs1">#REF!</definedName>
    <definedName name="___acs2" localSheetId="5">#REF!</definedName>
    <definedName name="___acs2">#REF!</definedName>
    <definedName name="___axx1" localSheetId="5">[18]Report!#REF!</definedName>
    <definedName name="___axx1">[18]Report!#REF!</definedName>
    <definedName name="___axx2" localSheetId="5">[10]Report!#REF!</definedName>
    <definedName name="___axx2">[10]Report!#REF!</definedName>
    <definedName name="___axx3" localSheetId="5">[18]Report!#REF!</definedName>
    <definedName name="___axx3">[18]Report!#REF!</definedName>
    <definedName name="___AXX4" localSheetId="5">[11]Sheet1!#REF!</definedName>
    <definedName name="___AXX4">[11]Sheet1!#REF!</definedName>
    <definedName name="___axx5" localSheetId="5">[11]Sheet1!#REF!</definedName>
    <definedName name="___axx5">[11]Sheet1!#REF!</definedName>
    <definedName name="___axx6" localSheetId="5">[11]Sheet1!#REF!</definedName>
    <definedName name="___axx6">[11]Sheet1!#REF!</definedName>
    <definedName name="___AXX7" localSheetId="5">[11]Sheet1!#REF!</definedName>
    <definedName name="___AXX7">[11]Sheet1!#REF!</definedName>
    <definedName name="___axx8" localSheetId="5">[11]Sheet1!#REF!</definedName>
    <definedName name="___axx8">[11]Sheet1!#REF!</definedName>
    <definedName name="___b111121" localSheetId="5">'[2]PACK (B)'!#REF!</definedName>
    <definedName name="___b111121">'[2]PACK (B)'!#REF!</definedName>
    <definedName name="___bhh2" localSheetId="5">#REF!</definedName>
    <definedName name="___bhh2">#REF!</definedName>
    <definedName name="___bom1" localSheetId="5">#REF!</definedName>
    <definedName name="___bom1">#REF!</definedName>
    <definedName name="___cdd2" localSheetId="5">#REF!</definedName>
    <definedName name="___cdd2">#REF!</definedName>
    <definedName name="___CFB1" localSheetId="5">#REF!</definedName>
    <definedName name="___CFB1">#REF!</definedName>
    <definedName name="___CFB2" localSheetId="5">#REF!</definedName>
    <definedName name="___CFB2">#REF!</definedName>
    <definedName name="___CFB3" localSheetId="5">#REF!</definedName>
    <definedName name="___CFB3">#REF!</definedName>
    <definedName name="___cff2" localSheetId="5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5">#REF!</definedName>
    <definedName name="___cli5">#REF!</definedName>
    <definedName name="___col33" localSheetId="5">'[9]A1-Continuous'!#REF!</definedName>
    <definedName name="___col33">'[9]A1-Continuous'!#REF!</definedName>
    <definedName name="___cth2" localSheetId="5">#REF!</definedName>
    <definedName name="___cth2">#REF!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 localSheetId="5">#REF!</definedName>
    <definedName name="___DAT12">#REF!</definedName>
    <definedName name="___DAT13" localSheetId="5">#REF!</definedName>
    <definedName name="___DAT13">#REF!</definedName>
    <definedName name="___DAT14" localSheetId="5">#REF!</definedName>
    <definedName name="___DAT14">#REF!</definedName>
    <definedName name="___DAT15" localSheetId="5">#REF!</definedName>
    <definedName name="___DAT15">#REF!</definedName>
    <definedName name="___DAT16" localSheetId="5">#REF!</definedName>
    <definedName name="___DAT16">#REF!</definedName>
    <definedName name="___DAT2" localSheetId="5">#REF!</definedName>
    <definedName name="___DAT2">#REF!</definedName>
    <definedName name="___DAT3" localSheetId="5">#REF!</definedName>
    <definedName name="___DAT3">#REF!</definedName>
    <definedName name="___DAT4" localSheetId="5">#REF!</definedName>
    <definedName name="___DAT4">#REF!</definedName>
    <definedName name="___DAT5" localSheetId="5">#REF!</definedName>
    <definedName name="___DAT5">#REF!</definedName>
    <definedName name="___DAT6" localSheetId="5">#REF!</definedName>
    <definedName name="___DAT6">#REF!</definedName>
    <definedName name="___DAT7" localSheetId="5">#REF!</definedName>
    <definedName name="___DAT7">#REF!</definedName>
    <definedName name="___DAT8" localSheetId="5">#REF!</definedName>
    <definedName name="___DAT8">#REF!</definedName>
    <definedName name="___DAT9" localSheetId="5">#REF!</definedName>
    <definedName name="___DAT9">#REF!</definedName>
    <definedName name="___del1" localSheetId="5">#REF!</definedName>
    <definedName name="___del1">#REF!</definedName>
    <definedName name="___DET1" localSheetId="5">#REF!</definedName>
    <definedName name="___DET1">#REF!</definedName>
    <definedName name="___DET2" localSheetId="5">#REF!</definedName>
    <definedName name="___DET2">#REF!</definedName>
    <definedName name="___DET3" localSheetId="5">#REF!</definedName>
    <definedName name="___DET3">#REF!</definedName>
    <definedName name="___DET4" localSheetId="5">#REF!</definedName>
    <definedName name="___DET4">#REF!</definedName>
    <definedName name="___DET5" localSheetId="5">#REF!</definedName>
    <definedName name="___DET5">#REF!</definedName>
    <definedName name="___DET6" localSheetId="5">#REF!</definedName>
    <definedName name="___DET6">#REF!</definedName>
    <definedName name="___DIS1" localSheetId="5">[20]Coalmine!#REF!</definedName>
    <definedName name="___DIS1">[20]Coalmine!#REF!</definedName>
    <definedName name="___drg1" localSheetId="5">#REF!</definedName>
    <definedName name="___drg1">#REF!</definedName>
    <definedName name="___drg2" localSheetId="5">#REF!</definedName>
    <definedName name="___drg2">#REF!</definedName>
    <definedName name="___eth2" localSheetId="5">#REF!</definedName>
    <definedName name="___eth2">#REF!</definedName>
    <definedName name="___Fpi1" localSheetId="5">#REF!</definedName>
    <definedName name="___Fpi1">#REF!</definedName>
    <definedName name="___HCO2" localSheetId="5">#REF!</definedName>
    <definedName name="___HCO2">#REF!</definedName>
    <definedName name="___hfi1" localSheetId="5">[18]Report!#REF!</definedName>
    <definedName name="___hfi1">[18]Report!#REF!</definedName>
    <definedName name="___hfi2" localSheetId="5">[11]Sheet1!#REF!</definedName>
    <definedName name="___hfi2">[11]Sheet1!#REF!</definedName>
    <definedName name="___hfi3" localSheetId="5">[10]Report!#REF!</definedName>
    <definedName name="___hfi3">[10]Report!#REF!</definedName>
    <definedName name="___hfi4" localSheetId="5">[11]Sheet1!#REF!</definedName>
    <definedName name="___hfi4">[11]Sheet1!#REF!</definedName>
    <definedName name="___hfi5" localSheetId="5">[11]Sheet1!#REF!</definedName>
    <definedName name="___hfi5">[11]Sheet1!#REF!</definedName>
    <definedName name="___hfi6" localSheetId="5">[11]Sheet1!#REF!</definedName>
    <definedName name="___hfi6">[11]Sheet1!#REF!</definedName>
    <definedName name="___HFI7" localSheetId="5">[11]Sheet1!#REF!</definedName>
    <definedName name="___HFI7">[11]Sheet1!#REF!</definedName>
    <definedName name="___hfi8" localSheetId="5">[11]Sheet1!#REF!</definedName>
    <definedName name="___hfi8">[11]Sheet1!#REF!</definedName>
    <definedName name="___Hra2" localSheetId="5">#REF!</definedName>
    <definedName name="___Hra2">#REF!</definedName>
    <definedName name="___Hso2" localSheetId="5">#REF!</definedName>
    <definedName name="___Hso2">#REF!</definedName>
    <definedName name="___Hso3" localSheetId="5">#REF!</definedName>
    <definedName name="___Hso3">#REF!</definedName>
    <definedName name="___hxa1" localSheetId="5">#REF!</definedName>
    <definedName name="___hxa1">#REF!</definedName>
    <definedName name="___hxa2" localSheetId="5">#REF!</definedName>
    <definedName name="___hxa2">#REF!</definedName>
    <definedName name="___hxb1" localSheetId="5">#REF!</definedName>
    <definedName name="___hxb1">#REF!</definedName>
    <definedName name="___hxb2" localSheetId="5">#REF!</definedName>
    <definedName name="___hxb2">#REF!</definedName>
    <definedName name="___hxc1" localSheetId="5">#REF!</definedName>
    <definedName name="___hxc1">#REF!</definedName>
    <definedName name="___hxc2" localSheetId="5">#REF!</definedName>
    <definedName name="___hxc2">#REF!</definedName>
    <definedName name="___hxd1" localSheetId="5">[20]Coalmine!#REF!</definedName>
    <definedName name="___hxd1">[20]Coalmine!#REF!</definedName>
    <definedName name="___ifa1" localSheetId="5">#REF!</definedName>
    <definedName name="___ifa1">#REF!</definedName>
    <definedName name="___ifa2" localSheetId="5">#REF!</definedName>
    <definedName name="___ifa2">#REF!</definedName>
    <definedName name="___INT1" localSheetId="5">#REF!</definedName>
    <definedName name="___INT1">#REF!</definedName>
    <definedName name="___Ism3" localSheetId="5">#REF!</definedName>
    <definedName name="___Ism3">#REF!</definedName>
    <definedName name="___kd1" localSheetId="5">#REF!</definedName>
    <definedName name="___kd1">#REF!</definedName>
    <definedName name="___kd2" localSheetId="5">#REF!</definedName>
    <definedName name="___kd2">#REF!</definedName>
    <definedName name="___kd3" localSheetId="5">#REF!</definedName>
    <definedName name="___kd3">#REF!</definedName>
    <definedName name="___KEY3" localSheetId="5" hidden="1">'[5]SC Cost FEB 03'!#REF!</definedName>
    <definedName name="___KEY3" hidden="1">'[5]SC Cost FEB 03'!#REF!</definedName>
    <definedName name="___Ki1" localSheetId="5">#REF!</definedName>
    <definedName name="___Ki1">#REF!</definedName>
    <definedName name="___Ki2" localSheetId="5">#REF!</definedName>
    <definedName name="___Ki2">#REF!</definedName>
    <definedName name="___LMH1" localSheetId="5">#REF!</definedName>
    <definedName name="___LMH1">#REF!</definedName>
    <definedName name="___LMH2" localSheetId="5">#REF!</definedName>
    <definedName name="___LMH2">#REF!</definedName>
    <definedName name="___MAN1" localSheetId="5">#REF!</definedName>
    <definedName name="___MAN1">#REF!</definedName>
    <definedName name="___mcl132" localSheetId="5">'[9]A1-Continuous'!#REF!</definedName>
    <definedName name="___mcl132">'[9]A1-Continuous'!#REF!</definedName>
    <definedName name="___ml3" localSheetId="5">'[9]A1-Continuous'!#REF!</definedName>
    <definedName name="___ml3">'[9]A1-Continuous'!#REF!</definedName>
    <definedName name="___ml33" localSheetId="5">'[9]A1-Continuous'!#REF!</definedName>
    <definedName name="___ml33">'[9]A1-Continuous'!#REF!</definedName>
    <definedName name="___mlc33" localSheetId="5">'[9]A1-Continuous'!#REF!</definedName>
    <definedName name="___mlc33">'[9]A1-Continuous'!#REF!</definedName>
    <definedName name="___mnk1" localSheetId="5">#REF!</definedName>
    <definedName name="___mnk1">#REF!</definedName>
    <definedName name="___new1" localSheetId="5">#REF!</definedName>
    <definedName name="___new1">#REF!</definedName>
    <definedName name="___out2" localSheetId="5">#REF!</definedName>
    <definedName name="___out2">#REF!</definedName>
    <definedName name="___pan1" localSheetId="5">#REF!</definedName>
    <definedName name="___pan1">#REF!</definedName>
    <definedName name="___PAN2" localSheetId="5">#REF!</definedName>
    <definedName name="___PAN2">#REF!</definedName>
    <definedName name="___PB1" localSheetId="5">#REF!</definedName>
    <definedName name="___PB1">#REF!</definedName>
    <definedName name="___pep99" localSheetId="5">#REF!</definedName>
    <definedName name="___pep99">#REF!</definedName>
    <definedName name="___pfi1" localSheetId="5">[20]Coalmine!#REF!</definedName>
    <definedName name="___pfi1">[20]Coalmine!#REF!</definedName>
    <definedName name="___pp1" localSheetId="5">[20]Coalmine!#REF!</definedName>
    <definedName name="___pp1">[20]Coalmine!#REF!</definedName>
    <definedName name="___pp2" localSheetId="5">[20]Coalmine!#REF!</definedName>
    <definedName name="___pp2">[20]Coalmine!#REF!</definedName>
    <definedName name="___rcu2" localSheetId="5">#REF!</definedName>
    <definedName name="___rcu2">#REF!</definedName>
    <definedName name="___Re1" localSheetId="5">#REF!</definedName>
    <definedName name="___Re1">#REF!</definedName>
    <definedName name="___Rl1" localSheetId="5">#REF!</definedName>
    <definedName name="___Rl1">#REF!</definedName>
    <definedName name="___Rs1" localSheetId="5">#REF!</definedName>
    <definedName name="___Rs1">#REF!</definedName>
    <definedName name="___rt1" localSheetId="5">#REF!</definedName>
    <definedName name="___rt1">#REF!</definedName>
    <definedName name="___rt2" localSheetId="5">#REF!</definedName>
    <definedName name="___rt2">#REF!</definedName>
    <definedName name="___rt3" localSheetId="5">#REF!</definedName>
    <definedName name="___rt3">#REF!</definedName>
    <definedName name="___run1" localSheetId="5">#REF!</definedName>
    <definedName name="___run1">#REF!</definedName>
    <definedName name="___run2" localSheetId="5">#REF!</definedName>
    <definedName name="___run2">#REF!</definedName>
    <definedName name="___run3" localSheetId="5">#REF!</definedName>
    <definedName name="___run3">#REF!</definedName>
    <definedName name="___sch2" localSheetId="5">#REF!</definedName>
    <definedName name="___sch2">#REF!</definedName>
    <definedName name="___sch9" localSheetId="5">#REF!</definedName>
    <definedName name="___sch9">#REF!</definedName>
    <definedName name="___SS402" localSheetId="5">#REF!</definedName>
    <definedName name="___SS402">#REF!</definedName>
    <definedName name="___SS403" localSheetId="5">#REF!</definedName>
    <definedName name="___SS403">#REF!</definedName>
    <definedName name="___SS404" localSheetId="5">#REF!</definedName>
    <definedName name="___SS404">#REF!</definedName>
    <definedName name="___SS405" localSheetId="5">#REF!</definedName>
    <definedName name="___SS405">#REF!</definedName>
    <definedName name="___SS406" localSheetId="5">#REF!</definedName>
    <definedName name="___SS406">#REF!</definedName>
    <definedName name="___SS407" localSheetId="5">#REF!</definedName>
    <definedName name="___SS407">#REF!</definedName>
    <definedName name="___SS408" localSheetId="5">#REF!</definedName>
    <definedName name="___SS408">#REF!</definedName>
    <definedName name="___SS409" localSheetId="5">#REF!</definedName>
    <definedName name="___SS409">#REF!</definedName>
    <definedName name="___SS423" localSheetId="5">#REF!</definedName>
    <definedName name="___SS423">#REF!</definedName>
    <definedName name="___SS424" localSheetId="5">#REF!</definedName>
    <definedName name="___SS424">#REF!</definedName>
    <definedName name="___TAB1">[6]TABLES!$A$2:$C$16</definedName>
    <definedName name="___Tk1" localSheetId="5">#REF!</definedName>
    <definedName name="___Tk1">#REF!</definedName>
    <definedName name="___Tk11" localSheetId="5">#REF!</definedName>
    <definedName name="___Tk11">#REF!</definedName>
    <definedName name="___Tk2" localSheetId="5">#REF!</definedName>
    <definedName name="___Tk2">#REF!</definedName>
    <definedName name="___Tkl1" localSheetId="5">#REF!</definedName>
    <definedName name="___Tkl1">#REF!</definedName>
    <definedName name="___tl1" localSheetId="5">#REF!</definedName>
    <definedName name="___tl1">#REF!</definedName>
    <definedName name="___tl2" localSheetId="5">#REF!</definedName>
    <definedName name="___tl2">#REF!</definedName>
    <definedName name="___Vf1" localSheetId="5">#REF!</definedName>
    <definedName name="___Vf1">#REF!</definedName>
    <definedName name="___Vf2" localSheetId="5">#REF!</definedName>
    <definedName name="___Vf2">#REF!</definedName>
    <definedName name="___vr1" localSheetId="5">#REF!</definedName>
    <definedName name="___vr1">#REF!</definedName>
    <definedName name="___Wc1" localSheetId="5">#REF!</definedName>
    <definedName name="___Wc1">#REF!</definedName>
    <definedName name="___WC3" localSheetId="5">#REF!</definedName>
    <definedName name="___WC3">#REF!</definedName>
    <definedName name="___wp1" localSheetId="5">#REF!</definedName>
    <definedName name="___wp1">#REF!</definedName>
    <definedName name="___Wr1" localSheetId="5">#REF!</definedName>
    <definedName name="___Wr1">#REF!</definedName>
    <definedName name="___Wr3" localSheetId="5">#REF!</definedName>
    <definedName name="___Wr3">#REF!</definedName>
    <definedName name="___Xl1" localSheetId="5">#REF!</definedName>
    <definedName name="___Xl1">#REF!</definedName>
    <definedName name="___xlfn_COUNTIFS">#N/A</definedName>
    <definedName name="___xlfn_SUMIFS">#N/A</definedName>
    <definedName name="__123Graph_A" localSheetId="5" hidden="1">#REF!</definedName>
    <definedName name="__123Graph_A" hidden="1">#REF!</definedName>
    <definedName name="__123Graph_B" localSheetId="5" hidden="1">'[21]CASH-FLOW'!#REF!</definedName>
    <definedName name="__123Graph_B" hidden="1">'[21]CASH-FLOW'!#REF!</definedName>
    <definedName name="__123Graph_C" localSheetId="5" hidden="1">#REF!</definedName>
    <definedName name="__123Graph_C" hidden="1">#REF!</definedName>
    <definedName name="__123Graph_D" localSheetId="5" hidden="1">#REF!</definedName>
    <definedName name="__123Graph_D" hidden="1">#REF!</definedName>
    <definedName name="__123Graph_E" localSheetId="5" hidden="1">#REF!</definedName>
    <definedName name="__123Graph_E" hidden="1">#REF!</definedName>
    <definedName name="__123Graph_F" localSheetId="5" hidden="1">#REF!</definedName>
    <definedName name="__123Graph_F" hidden="1">#REF!</definedName>
    <definedName name="__123Graph_X" localSheetId="5" hidden="1">#REF!</definedName>
    <definedName name="__123Graph_X" hidden="1">#REF!</definedName>
    <definedName name="__A1" localSheetId="5">#REF!</definedName>
    <definedName name="__A1">#REF!</definedName>
    <definedName name="__A10" localSheetId="5">#REF!</definedName>
    <definedName name="__A10">#REF!</definedName>
    <definedName name="__A13" localSheetId="5">#REF!</definedName>
    <definedName name="__A13">#REF!</definedName>
    <definedName name="__A2" localSheetId="5">#REF!</definedName>
    <definedName name="__A2">#REF!</definedName>
    <definedName name="__A3" localSheetId="5">#REF!</definedName>
    <definedName name="__A3">#REF!</definedName>
    <definedName name="__A4" localSheetId="5">#REF!</definedName>
    <definedName name="__A4">#REF!</definedName>
    <definedName name="__A5" localSheetId="5">#REF!</definedName>
    <definedName name="__A5">#REF!</definedName>
    <definedName name="__A6" localSheetId="5">#REF!</definedName>
    <definedName name="__A6">#REF!</definedName>
    <definedName name="__A65537" localSheetId="5">#REF!</definedName>
    <definedName name="__A65537">#REF!</definedName>
    <definedName name="__A655600" localSheetId="5">#REF!</definedName>
    <definedName name="__A655600">#REF!</definedName>
    <definedName name="__a655601" localSheetId="5">#REF!</definedName>
    <definedName name="__a655601">#REF!</definedName>
    <definedName name="__A7" localSheetId="5">#REF!</definedName>
    <definedName name="__A7">#REF!</definedName>
    <definedName name="__A8" localSheetId="5">#REF!</definedName>
    <definedName name="__A8">#REF!</definedName>
    <definedName name="__A9" localSheetId="5">#REF!</definedName>
    <definedName name="__A9">#REF!</definedName>
    <definedName name="__a999999" localSheetId="5">#REF!</definedName>
    <definedName name="__a999999">#REF!</definedName>
    <definedName name="__aba2" localSheetId="5">#REF!</definedName>
    <definedName name="__aba2">#REF!</definedName>
    <definedName name="__acs1" localSheetId="5">#REF!</definedName>
    <definedName name="__acs1">#REF!</definedName>
    <definedName name="__acs2" localSheetId="5">#REF!</definedName>
    <definedName name="__acs2">#REF!</definedName>
    <definedName name="__axx1" localSheetId="5">[10]Report!#REF!</definedName>
    <definedName name="__axx1">[10]Report!#REF!</definedName>
    <definedName name="__axx2" localSheetId="5">[18]Report!#REF!</definedName>
    <definedName name="__axx2">[18]Report!#REF!</definedName>
    <definedName name="__axx3" localSheetId="5">[10]Report!#REF!</definedName>
    <definedName name="__axx3">[10]Report!#REF!</definedName>
    <definedName name="__axx5" localSheetId="5">[11]Sheet1!#REF!</definedName>
    <definedName name="__axx5">[11]Sheet1!#REF!</definedName>
    <definedName name="__AXX7" localSheetId="5">[11]Sheet1!#REF!</definedName>
    <definedName name="__AXX7">[11]Sheet1!#REF!</definedName>
    <definedName name="__b111121" localSheetId="5">'[2]PACK (B)'!#REF!</definedName>
    <definedName name="__b111121">'[2]PACK (B)'!#REF!</definedName>
    <definedName name="__bct75" localSheetId="5">#REF!</definedName>
    <definedName name="__bct75">#REF!</definedName>
    <definedName name="__bhh2" localSheetId="5">#REF!</definedName>
    <definedName name="__bhh2">#REF!</definedName>
    <definedName name="__bom1" localSheetId="5">#REF!</definedName>
    <definedName name="__bom1">#REF!</definedName>
    <definedName name="__buh11" localSheetId="5">#REF!</definedName>
    <definedName name="__buh11">#REF!</definedName>
    <definedName name="__CCT220" localSheetId="5">#REF!</definedName>
    <definedName name="__CCT220">#REF!</definedName>
    <definedName name="__cdd2" localSheetId="5">#REF!</definedName>
    <definedName name="__cdd2">#REF!</definedName>
    <definedName name="__CFB1" localSheetId="5">#REF!</definedName>
    <definedName name="__CFB1">#REF!</definedName>
    <definedName name="__CFB2" localSheetId="5">#REF!</definedName>
    <definedName name="__CFB2">#REF!</definedName>
    <definedName name="__CFB3" localSheetId="5">#REF!</definedName>
    <definedName name="__CFB3">#REF!</definedName>
    <definedName name="__cff2" localSheetId="5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5">#REF!</definedName>
    <definedName name="__cli5">#REF!</definedName>
    <definedName name="__col33" localSheetId="5">'[17]A1-Continuous'!#REF!</definedName>
    <definedName name="__col33">'[17]A1-Continuous'!#REF!</definedName>
    <definedName name="__cth2" localSheetId="5">#REF!</definedName>
    <definedName name="__cth2">#REF!</definedName>
    <definedName name="__CVT220" localSheetId="5">#REF!</definedName>
    <definedName name="__CVT220">#REF!</definedName>
    <definedName name="__DAT1" localSheetId="5">#REF!</definedName>
    <definedName name="__DAT1">#REF!</definedName>
    <definedName name="__DAT10" localSheetId="5">#REF!</definedName>
    <definedName name="__DAT10">#REF!</definedName>
    <definedName name="__DAT11" localSheetId="5">#REF!</definedName>
    <definedName name="__DAT11">#REF!</definedName>
    <definedName name="__DAT12" localSheetId="5">#REF!</definedName>
    <definedName name="__DAT12">#REF!</definedName>
    <definedName name="__DAT13" localSheetId="5">#REF!</definedName>
    <definedName name="__DAT13">#REF!</definedName>
    <definedName name="__DAT14" localSheetId="5">#REF!</definedName>
    <definedName name="__DAT14">#REF!</definedName>
    <definedName name="__DAT15" localSheetId="5">#REF!</definedName>
    <definedName name="__DAT15">#REF!</definedName>
    <definedName name="__DAT16" localSheetId="5">#REF!</definedName>
    <definedName name="__DAT16">#REF!</definedName>
    <definedName name="__DAT2" localSheetId="5">#REF!</definedName>
    <definedName name="__DAT2">#REF!</definedName>
    <definedName name="__DAT3" localSheetId="5">#REF!</definedName>
    <definedName name="__DAT3">#REF!</definedName>
    <definedName name="__DAT4" localSheetId="5">#REF!</definedName>
    <definedName name="__DAT4">#REF!</definedName>
    <definedName name="__DAT5" localSheetId="5">#REF!</definedName>
    <definedName name="__DAT5">#REF!</definedName>
    <definedName name="__DAT6" localSheetId="5">#REF!</definedName>
    <definedName name="__DAT6">#REF!</definedName>
    <definedName name="__DAT7" localSheetId="5">#REF!</definedName>
    <definedName name="__DAT7">#REF!</definedName>
    <definedName name="__DAT8" localSheetId="5">#REF!</definedName>
    <definedName name="__DAT8">#REF!</definedName>
    <definedName name="__DAT9" localSheetId="5">#REF!</definedName>
    <definedName name="__DAT9">#REF!</definedName>
    <definedName name="__del1" localSheetId="5">#REF!</definedName>
    <definedName name="__del1">#REF!</definedName>
    <definedName name="__DET1" localSheetId="5">#REF!</definedName>
    <definedName name="__DET1">#REF!</definedName>
    <definedName name="__DET2" localSheetId="5">#REF!</definedName>
    <definedName name="__DET2">#REF!</definedName>
    <definedName name="__DET3" localSheetId="5">#REF!</definedName>
    <definedName name="__DET3">#REF!</definedName>
    <definedName name="__DET4" localSheetId="5">#REF!</definedName>
    <definedName name="__DET4">#REF!</definedName>
    <definedName name="__DET5" localSheetId="5">#REF!</definedName>
    <definedName name="__DET5">#REF!</definedName>
    <definedName name="__DET6" localSheetId="5">#REF!</definedName>
    <definedName name="__DET6">#REF!</definedName>
    <definedName name="__DIS1" localSheetId="5">[22]Coalmine!#REF!</definedName>
    <definedName name="__DIS1">[22]Coalmine!#REF!</definedName>
    <definedName name="__DKT75" localSheetId="5">#REF!</definedName>
    <definedName name="__DKT75">#REF!</definedName>
    <definedName name="__drg1" localSheetId="5">#REF!</definedName>
    <definedName name="__drg1">#REF!</definedName>
    <definedName name="__drg2" localSheetId="5">#REF!</definedName>
    <definedName name="__drg2">#REF!</definedName>
    <definedName name="__eth2" localSheetId="5">#REF!</definedName>
    <definedName name="__eth2">#REF!</definedName>
    <definedName name="__Fpi1" localSheetId="5">#REF!</definedName>
    <definedName name="__Fpi1">#REF!</definedName>
    <definedName name="__HCO2" localSheetId="5">#REF!</definedName>
    <definedName name="__HCO2">#REF!</definedName>
    <definedName name="__hfi1" localSheetId="5">[10]Report!#REF!</definedName>
    <definedName name="__hfi1">[10]Report!#REF!</definedName>
    <definedName name="__hfi2" localSheetId="5">[11]Sheet1!#REF!</definedName>
    <definedName name="__hfi2">[11]Sheet1!#REF!</definedName>
    <definedName name="__hfi3" localSheetId="5">[18]Report!#REF!</definedName>
    <definedName name="__hfi3">[18]Report!#REF!</definedName>
    <definedName name="__Hra2" localSheetId="5">#REF!</definedName>
    <definedName name="__Hra2">#REF!</definedName>
    <definedName name="__Hso2" localSheetId="5">#REF!</definedName>
    <definedName name="__Hso2">#REF!</definedName>
    <definedName name="__Hso3" localSheetId="5">#REF!</definedName>
    <definedName name="__Hso3">#REF!</definedName>
    <definedName name="__hxa1" localSheetId="5">#REF!</definedName>
    <definedName name="__hxa1">#REF!</definedName>
    <definedName name="__hxa2" localSheetId="5">#REF!</definedName>
    <definedName name="__hxa2">#REF!</definedName>
    <definedName name="__hxb1" localSheetId="5">#REF!</definedName>
    <definedName name="__hxb1">#REF!</definedName>
    <definedName name="__hxb2" localSheetId="5">#REF!</definedName>
    <definedName name="__hxb2">#REF!</definedName>
    <definedName name="__hxc1" localSheetId="5">#REF!</definedName>
    <definedName name="__hxc1">#REF!</definedName>
    <definedName name="__hxc2" localSheetId="5">#REF!</definedName>
    <definedName name="__hxc2">#REF!</definedName>
    <definedName name="__hxd1" localSheetId="5">[22]Coalmine!#REF!</definedName>
    <definedName name="__hxd1">[22]Coalmine!#REF!</definedName>
    <definedName name="__hxf1" localSheetId="5">[19]CAL!#REF!</definedName>
    <definedName name="__hxf1">[19]CAL!#REF!</definedName>
    <definedName name="__ifa1" localSheetId="5">#REF!</definedName>
    <definedName name="__ifa1">#REF!</definedName>
    <definedName name="__ifa2" localSheetId="5">#REF!</definedName>
    <definedName name="__ifa2">#REF!</definedName>
    <definedName name="__INT1" localSheetId="5">#REF!</definedName>
    <definedName name="__INT1">#REF!</definedName>
    <definedName name="__Ism3" localSheetId="5">#REF!</definedName>
    <definedName name="__Ism3">#REF!</definedName>
    <definedName name="__ISO220" localSheetId="5">#REF!</definedName>
    <definedName name="__ISO220">#REF!</definedName>
    <definedName name="__kd1" localSheetId="5">#REF!</definedName>
    <definedName name="__kd1">#REF!</definedName>
    <definedName name="__kd2" localSheetId="5">#REF!</definedName>
    <definedName name="__kd2">#REF!</definedName>
    <definedName name="__kd3" localSheetId="5">#REF!</definedName>
    <definedName name="__kd3">#REF!</definedName>
    <definedName name="__KEY3" localSheetId="5" hidden="1">'[4]SC Cost FEB 03'!#REF!</definedName>
    <definedName name="__KEY3" hidden="1">'[4]SC Cost FEB 03'!#REF!</definedName>
    <definedName name="__Ki1" localSheetId="5">#REF!</definedName>
    <definedName name="__Ki1">#REF!</definedName>
    <definedName name="__Ki2" localSheetId="5">#REF!</definedName>
    <definedName name="__Ki2">#REF!</definedName>
    <definedName name="__LMH1" localSheetId="5">#REF!</definedName>
    <definedName name="__LMH1">#REF!</definedName>
    <definedName name="__LMH2" localSheetId="5">#REF!</definedName>
    <definedName name="__LMH2">#REF!</definedName>
    <definedName name="__ls1" localSheetId="5">#REF!</definedName>
    <definedName name="__ls1">#REF!</definedName>
    <definedName name="__ls2" localSheetId="5">#REF!</definedName>
    <definedName name="__ls2">#REF!</definedName>
    <definedName name="__ls3" localSheetId="5">#REF!</definedName>
    <definedName name="__ls3">#REF!</definedName>
    <definedName name="__ls4" localSheetId="5">#REF!</definedName>
    <definedName name="__ls4">#REF!</definedName>
    <definedName name="__MAN1" localSheetId="5">#REF!</definedName>
    <definedName name="__MAN1">#REF!</definedName>
    <definedName name="__mcl132" localSheetId="5">'[17]A1-Continuous'!#REF!</definedName>
    <definedName name="__mcl132">'[17]A1-Continuous'!#REF!</definedName>
    <definedName name="__ml3" localSheetId="5">'[17]A1-Continuous'!#REF!</definedName>
    <definedName name="__ml3">'[17]A1-Continuous'!#REF!</definedName>
    <definedName name="__ml33" localSheetId="5">'[17]A1-Continuous'!#REF!</definedName>
    <definedName name="__ml33">'[17]A1-Continuous'!#REF!</definedName>
    <definedName name="__mlc33" localSheetId="5">'[17]A1-Continuous'!#REF!</definedName>
    <definedName name="__mlc33">'[17]A1-Continuous'!#REF!</definedName>
    <definedName name="__MMB220" localSheetId="5">#REF!</definedName>
    <definedName name="__MMB220">#REF!</definedName>
    <definedName name="__mnk1" localSheetId="5">#REF!</definedName>
    <definedName name="__mnk1">#REF!</definedName>
    <definedName name="__new1" localSheetId="5">#REF!</definedName>
    <definedName name="__new1">#REF!</definedName>
    <definedName name="__nt75" localSheetId="5">#REF!</definedName>
    <definedName name="__nt75">#REF!</definedName>
    <definedName name="__out2" localSheetId="5">#REF!</definedName>
    <definedName name="__out2">#REF!</definedName>
    <definedName name="__pan1" localSheetId="5">#REF!</definedName>
    <definedName name="__pan1">#REF!</definedName>
    <definedName name="__PAN2" localSheetId="5">#REF!</definedName>
    <definedName name="__PAN2">#REF!</definedName>
    <definedName name="__PB1" localSheetId="5">#REF!</definedName>
    <definedName name="__PB1">#REF!</definedName>
    <definedName name="__pep99" localSheetId="5">#REF!</definedName>
    <definedName name="__pep99">#REF!</definedName>
    <definedName name="__pfi1" localSheetId="5">[22]Coalmine!#REF!</definedName>
    <definedName name="__pfi1">[22]Coalmine!#REF!</definedName>
    <definedName name="__pp1" localSheetId="5">[22]Coalmine!#REF!</definedName>
    <definedName name="__pp1">[22]Coalmine!#REF!</definedName>
    <definedName name="__pp2" localSheetId="5">[22]Coalmine!#REF!</definedName>
    <definedName name="__pp2">[22]Coalmine!#REF!</definedName>
    <definedName name="__rcu2" localSheetId="5">#REF!</definedName>
    <definedName name="__rcu2">#REF!</definedName>
    <definedName name="__Re1" localSheetId="5">#REF!</definedName>
    <definedName name="__Re1">#REF!</definedName>
    <definedName name="__Rl1" localSheetId="5">#REF!</definedName>
    <definedName name="__Rl1">#REF!</definedName>
    <definedName name="__Rs1" localSheetId="5">#REF!</definedName>
    <definedName name="__Rs1">#REF!</definedName>
    <definedName name="__rt1" localSheetId="5">#REF!</definedName>
    <definedName name="__rt1">#REF!</definedName>
    <definedName name="__rt2" localSheetId="5">#REF!</definedName>
    <definedName name="__rt2">#REF!</definedName>
    <definedName name="__rt3" localSheetId="5">#REF!</definedName>
    <definedName name="__rt3">#REF!</definedName>
    <definedName name="__run1" localSheetId="5">#REF!</definedName>
    <definedName name="__run1">#REF!</definedName>
    <definedName name="__run2" localSheetId="5">#REF!</definedName>
    <definedName name="__run2">#REF!</definedName>
    <definedName name="__run3" localSheetId="5">#REF!</definedName>
    <definedName name="__run3">#REF!</definedName>
    <definedName name="__sch2" localSheetId="5">#REF!</definedName>
    <definedName name="__sch2">#REF!</definedName>
    <definedName name="__sch9" localSheetId="5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5">#REF!</definedName>
    <definedName name="__sit75">#REF!</definedName>
    <definedName name="__SS402" localSheetId="5">#REF!</definedName>
    <definedName name="__SS402">#REF!</definedName>
    <definedName name="__SS403" localSheetId="5">#REF!</definedName>
    <definedName name="__SS403">#REF!</definedName>
    <definedName name="__SS404" localSheetId="5">#REF!</definedName>
    <definedName name="__SS404">#REF!</definedName>
    <definedName name="__SS405" localSheetId="5">#REF!</definedName>
    <definedName name="__SS405">#REF!</definedName>
    <definedName name="__SS406" localSheetId="5">#REF!</definedName>
    <definedName name="__SS406">#REF!</definedName>
    <definedName name="__SS407" localSheetId="5">#REF!</definedName>
    <definedName name="__SS407">#REF!</definedName>
    <definedName name="__SS408" localSheetId="5">#REF!</definedName>
    <definedName name="__SS408">#REF!</definedName>
    <definedName name="__SS409" localSheetId="5">#REF!</definedName>
    <definedName name="__SS409">#REF!</definedName>
    <definedName name="__SS423" localSheetId="5">#REF!</definedName>
    <definedName name="__SS423">#REF!</definedName>
    <definedName name="__SS424" localSheetId="5">#REF!</definedName>
    <definedName name="__SS424">#REF!</definedName>
    <definedName name="__TAB1">[6]TABLES!$A$2:$C$16</definedName>
    <definedName name="__TB2" localSheetId="5">#REF!</definedName>
    <definedName name="__TB2">#REF!</definedName>
    <definedName name="__Tk1" localSheetId="5">#REF!</definedName>
    <definedName name="__Tk1">#REF!</definedName>
    <definedName name="__Tk11" localSheetId="5">#REF!</definedName>
    <definedName name="__Tk11">#REF!</definedName>
    <definedName name="__Tk2" localSheetId="5">#REF!</definedName>
    <definedName name="__Tk2">#REF!</definedName>
    <definedName name="__Tkl1" localSheetId="5">#REF!</definedName>
    <definedName name="__Tkl1">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r75" localSheetId="5">#REF!</definedName>
    <definedName name="__tr75">#REF!</definedName>
    <definedName name="__trt75" localSheetId="5">#REF!</definedName>
    <definedName name="__trt75">#REF!</definedName>
    <definedName name="__tt75" localSheetId="5">#REF!</definedName>
    <definedName name="__tt75">#REF!</definedName>
    <definedName name="__vr1" localSheetId="5">#REF!</definedName>
    <definedName name="__vr1">#REF!</definedName>
    <definedName name="__Wc1" localSheetId="5">#REF!</definedName>
    <definedName name="__Wc1">#REF!</definedName>
    <definedName name="__WC3" localSheetId="5">#REF!</definedName>
    <definedName name="__WC3">#REF!</definedName>
    <definedName name="__wp1" localSheetId="5">#REF!</definedName>
    <definedName name="__wp1">#REF!</definedName>
    <definedName name="__Wr1" localSheetId="5">#REF!</definedName>
    <definedName name="__Wr1">#REF!</definedName>
    <definedName name="__Wr3" localSheetId="5">#REF!</definedName>
    <definedName name="__Wr3">#REF!</definedName>
    <definedName name="__Xl1" localSheetId="5">#REF!</definedName>
    <definedName name="__Xl1">#REF!</definedName>
    <definedName name="__xlfn_COUNTIFS">#N/A</definedName>
    <definedName name="__xlfn_SUMIFS">#N/A</definedName>
    <definedName name="_0" localSheetId="5">#REF!</definedName>
    <definedName name="_0">#REF!</definedName>
    <definedName name="_0___0" localSheetId="5">#REF!</definedName>
    <definedName name="_0___0">#REF!</definedName>
    <definedName name="_1" localSheetId="5">#REF!</definedName>
    <definedName name="_1">#REF!</definedName>
    <definedName name="_11BS" localSheetId="5">#REF!</definedName>
    <definedName name="_11BS">#REF!</definedName>
    <definedName name="_12BS" localSheetId="5">#REF!</definedName>
    <definedName name="_12BS">#REF!</definedName>
    <definedName name="_13BS" localSheetId="5">#REF!</definedName>
    <definedName name="_13BS">#REF!</definedName>
    <definedName name="_14BS" localSheetId="5">#REF!</definedName>
    <definedName name="_14BS">#REF!</definedName>
    <definedName name="_15BS" localSheetId="5">#REF!</definedName>
    <definedName name="_15BS">#REF!</definedName>
    <definedName name="_16BS" localSheetId="5">#REF!</definedName>
    <definedName name="_16BS">#REF!</definedName>
    <definedName name="_1Excel_BuiltIn_Print_Area_1_1" localSheetId="5">#REF!</definedName>
    <definedName name="_1Excel_BuiltIn_Print_Area_1_1">#REF!</definedName>
    <definedName name="_1Excel_BuiltIn_Print_Area_3_1" localSheetId="5">#REF!</definedName>
    <definedName name="_1Excel_BuiltIn_Print_Area_3_1">#REF!</definedName>
    <definedName name="_1Excel_BuiltIn_Print_Area_6_1" localSheetId="5">#REF!</definedName>
    <definedName name="_1Excel_BuiltIn_Print_Area_6_1">#REF!</definedName>
    <definedName name="_2Excel_BuiltIn_Print_Area_3_1" localSheetId="5">#REF!</definedName>
    <definedName name="_2Excel_BuiltIn_Print_Area_3_1">#REF!</definedName>
    <definedName name="_2Excel_BuiltIn_Print_Area_4_1" localSheetId="5">#REF!</definedName>
    <definedName name="_2Excel_BuiltIn_Print_Area_4_1">#REF!</definedName>
    <definedName name="_3Excel_BuiltIn_Print_Area_4_1_1" localSheetId="5">#REF!</definedName>
    <definedName name="_3Excel_BuiltIn_Print_Area_4_1_1">#REF!</definedName>
    <definedName name="_3Excel_BuiltIn_Print_Titles_3_1" localSheetId="5">#REF!</definedName>
    <definedName name="_3Excel_BuiltIn_Print_Titles_3_1">#REF!</definedName>
    <definedName name="_4321" localSheetId="5">#REF!</definedName>
    <definedName name="_4321">#REF!</definedName>
    <definedName name="_4Excel_BuiltIn_Print_Area_4_1_1_1" localSheetId="5">#REF!</definedName>
    <definedName name="_4Excel_BuiltIn_Print_Area_4_1_1_1">#REF!</definedName>
    <definedName name="_5Excel_BuiltIn_Print_Area_4_1_1_1_1" localSheetId="5">#REF!</definedName>
    <definedName name="_5Excel_BuiltIn_Print_Area_4_1_1_1_1">#REF!</definedName>
    <definedName name="_6Excel_BuiltIn_Print_Area_4_1_1_1_1_1" localSheetId="5">#REF!</definedName>
    <definedName name="_6Excel_BuiltIn_Print_Area_4_1_1_1_1_1">#REF!</definedName>
    <definedName name="_7Excel_BuiltIn_Print_Titles_4_1" localSheetId="5">#REF!</definedName>
    <definedName name="_7Excel_BuiltIn_Print_Titles_4_1">#REF!</definedName>
    <definedName name="_A" localSheetId="5">#REF!</definedName>
    <definedName name="_A">#REF!</definedName>
    <definedName name="_A1" localSheetId="5">#REF!</definedName>
    <definedName name="_A1">#REF!</definedName>
    <definedName name="_A10" localSheetId="5">#REF!</definedName>
    <definedName name="_A10">#REF!</definedName>
    <definedName name="_A13" localSheetId="5">#REF!</definedName>
    <definedName name="_A13">#REF!</definedName>
    <definedName name="_A2" localSheetId="5">#REF!</definedName>
    <definedName name="_A2">#REF!</definedName>
    <definedName name="_A3" localSheetId="5">#REF!</definedName>
    <definedName name="_A3">#REF!</definedName>
    <definedName name="_A31" localSheetId="5">#REF!</definedName>
    <definedName name="_A31">#REF!</definedName>
    <definedName name="_A321" localSheetId="5">#REF!</definedName>
    <definedName name="_A321">#REF!</definedName>
    <definedName name="_A4" localSheetId="5">#REF!</definedName>
    <definedName name="_A4">#REF!</definedName>
    <definedName name="_A5" localSheetId="5">#REF!</definedName>
    <definedName name="_A5">#REF!</definedName>
    <definedName name="_A6" localSheetId="5">#REF!</definedName>
    <definedName name="_A6">#REF!</definedName>
    <definedName name="_A65537" localSheetId="5">#REF!</definedName>
    <definedName name="_A65537">#REF!</definedName>
    <definedName name="_A655600" localSheetId="5">#REF!</definedName>
    <definedName name="_A655600">#REF!</definedName>
    <definedName name="_a655601" localSheetId="5">#REF!</definedName>
    <definedName name="_a655601">#REF!</definedName>
    <definedName name="_A7" localSheetId="5">#REF!</definedName>
    <definedName name="_A7">#REF!</definedName>
    <definedName name="_A8" localSheetId="5">#REF!</definedName>
    <definedName name="_A8">#REF!</definedName>
    <definedName name="_A81613" localSheetId="5">#REF!</definedName>
    <definedName name="_A81613">#REF!</definedName>
    <definedName name="_A9" localSheetId="5">#REF!</definedName>
    <definedName name="_A9">#REF!</definedName>
    <definedName name="_a999999" localSheetId="5">#REF!</definedName>
    <definedName name="_a999999">#REF!</definedName>
    <definedName name="_aba2" localSheetId="5">#REF!</definedName>
    <definedName name="_aba2">#REF!</definedName>
    <definedName name="_acs1" localSheetId="5">#REF!</definedName>
    <definedName name="_acs1">#REF!</definedName>
    <definedName name="_acs2" localSheetId="5">#REF!</definedName>
    <definedName name="_acs2">#REF!</definedName>
    <definedName name="_Ann1" localSheetId="5">#REF!</definedName>
    <definedName name="_Ann1">#REF!</definedName>
    <definedName name="_axx1" localSheetId="5">[10]Report!#REF!</definedName>
    <definedName name="_axx1">[10]Report!#REF!</definedName>
    <definedName name="_axx2" localSheetId="5">[10]Report!#REF!</definedName>
    <definedName name="_axx2">[10]Report!#REF!</definedName>
    <definedName name="_axx3" localSheetId="5">[18]Report!#REF!</definedName>
    <definedName name="_axx3">[18]Report!#REF!</definedName>
    <definedName name="_AXX4" localSheetId="5">[11]Sheet1!#REF!</definedName>
    <definedName name="_AXX4">[11]Sheet1!#REF!</definedName>
    <definedName name="_axx5" localSheetId="5">[11]Sheet1!#REF!</definedName>
    <definedName name="_axx5">[11]Sheet1!#REF!</definedName>
    <definedName name="_axx6" localSheetId="5">[11]Sheet1!#REF!</definedName>
    <definedName name="_axx6">[11]Sheet1!#REF!</definedName>
    <definedName name="_AXX7" localSheetId="5">[11]Sheet1!#REF!</definedName>
    <definedName name="_AXX7">[11]Sheet1!#REF!</definedName>
    <definedName name="_axx8" localSheetId="5">[11]Sheet1!#REF!</definedName>
    <definedName name="_axx8">[11]Sheet1!#REF!</definedName>
    <definedName name="_B" localSheetId="5">#REF!</definedName>
    <definedName name="_B">#REF!</definedName>
    <definedName name="_B1" localSheetId="5">#REF!</definedName>
    <definedName name="_B1">#REF!</definedName>
    <definedName name="_b111121" localSheetId="5">'[2]PACK (B)'!#REF!</definedName>
    <definedName name="_b111121">'[2]PACK (B)'!#REF!</definedName>
    <definedName name="_bct75" localSheetId="5">#REF!</definedName>
    <definedName name="_bct75">#REF!</definedName>
    <definedName name="_bhh2" localSheetId="5">#REF!</definedName>
    <definedName name="_bhh2">#REF!</definedName>
    <definedName name="_bom1" localSheetId="5">#REF!</definedName>
    <definedName name="_bom1">#REF!</definedName>
    <definedName name="_buh11" localSheetId="5">#REF!</definedName>
    <definedName name="_buh11">#REF!</definedName>
    <definedName name="_C" localSheetId="5">#REF!</definedName>
    <definedName name="_C">#REF!</definedName>
    <definedName name="_C___0" localSheetId="5">#REF!</definedName>
    <definedName name="_C___0">#REF!</definedName>
    <definedName name="_C___13" localSheetId="5">#REF!</definedName>
    <definedName name="_C___13">#REF!</definedName>
    <definedName name="_CCT220" localSheetId="5">#REF!</definedName>
    <definedName name="_CCT220">#REF!</definedName>
    <definedName name="_cdd2" localSheetId="5">#REF!</definedName>
    <definedName name="_cdd2">#REF!</definedName>
    <definedName name="_CFB1" localSheetId="5">#REF!</definedName>
    <definedName name="_CFB1">#REF!</definedName>
    <definedName name="_CFB2" localSheetId="5">#REF!</definedName>
    <definedName name="_CFB2">#REF!</definedName>
    <definedName name="_CFB3" localSheetId="5">#REF!</definedName>
    <definedName name="_CFB3">#REF!</definedName>
    <definedName name="_cff2" localSheetId="5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5">#REF!</definedName>
    <definedName name="_cli5">#REF!</definedName>
    <definedName name="_COL1" localSheetId="5">#REF!</definedName>
    <definedName name="_COL1">#REF!</definedName>
    <definedName name="_col33" localSheetId="5">'[9]A1-Continuous'!#REF!</definedName>
    <definedName name="_col33">'[9]A1-Continuous'!#REF!</definedName>
    <definedName name="_cth2" localSheetId="5">#REF!</definedName>
    <definedName name="_cth2">#REF!</definedName>
    <definedName name="_CVT220" localSheetId="5">#REF!</definedName>
    <definedName name="_CVT220">#REF!</definedName>
    <definedName name="_DAT1" localSheetId="5">#REF!</definedName>
    <definedName name="_DAT1">#REF!</definedName>
    <definedName name="_DAT10" localSheetId="5">#REF!</definedName>
    <definedName name="_DAT10">#REF!</definedName>
    <definedName name="_DAT11" localSheetId="5">#REF!</definedName>
    <definedName name="_DAT11">#REF!</definedName>
    <definedName name="_DAT12" localSheetId="5">#REF!</definedName>
    <definedName name="_DAT12">#REF!</definedName>
    <definedName name="_DAT13" localSheetId="5">#REF!</definedName>
    <definedName name="_DAT13">#REF!</definedName>
    <definedName name="_DAT14" localSheetId="5">#REF!</definedName>
    <definedName name="_DAT14">#REF!</definedName>
    <definedName name="_DAT15" localSheetId="5">#REF!</definedName>
    <definedName name="_DAT15">#REF!</definedName>
    <definedName name="_DAT16" localSheetId="5">#REF!</definedName>
    <definedName name="_DAT16">#REF!</definedName>
    <definedName name="_DAT2" localSheetId="5">#REF!</definedName>
    <definedName name="_DAT2">#REF!</definedName>
    <definedName name="_DAT3" localSheetId="5">#REF!</definedName>
    <definedName name="_DAT3">#REF!</definedName>
    <definedName name="_DAT4" localSheetId="5">#REF!</definedName>
    <definedName name="_DAT4">#REF!</definedName>
    <definedName name="_DAT5" localSheetId="5">#REF!</definedName>
    <definedName name="_DAT5">#REF!</definedName>
    <definedName name="_DAT6" localSheetId="5">#REF!</definedName>
    <definedName name="_DAT6">#REF!</definedName>
    <definedName name="_DAT7" localSheetId="5">#REF!</definedName>
    <definedName name="_DAT7">#REF!</definedName>
    <definedName name="_DAT8" localSheetId="5">#REF!</definedName>
    <definedName name="_DAT8">#REF!</definedName>
    <definedName name="_DAT9" localSheetId="5">#REF!</definedName>
    <definedName name="_DAT9">#REF!</definedName>
    <definedName name="_del1" localSheetId="5">#REF!</definedName>
    <definedName name="_del1">#REF!</definedName>
    <definedName name="_DET1" localSheetId="5">#REF!</definedName>
    <definedName name="_DET1">#REF!</definedName>
    <definedName name="_DET2" localSheetId="5">#REF!</definedName>
    <definedName name="_DET2">#REF!</definedName>
    <definedName name="_DET3" localSheetId="5">#REF!</definedName>
    <definedName name="_DET3">#REF!</definedName>
    <definedName name="_DET4" localSheetId="5">#REF!</definedName>
    <definedName name="_DET4">#REF!</definedName>
    <definedName name="_DET5" localSheetId="5">#REF!</definedName>
    <definedName name="_DET5">#REF!</definedName>
    <definedName name="_DET6" localSheetId="5">#REF!</definedName>
    <definedName name="_DET6">#REF!</definedName>
    <definedName name="_DIS1" localSheetId="5">[22]Coalmine!#REF!</definedName>
    <definedName name="_DIS1">[22]Coalmine!#REF!</definedName>
    <definedName name="_DKT75" localSheetId="5">#REF!</definedName>
    <definedName name="_DKT75">#REF!</definedName>
    <definedName name="_drg1" localSheetId="5">#REF!</definedName>
    <definedName name="_drg1">#REF!</definedName>
    <definedName name="_drg2" localSheetId="5">#REF!</definedName>
    <definedName name="_drg2">#REF!</definedName>
    <definedName name="_eth2" localSheetId="5">#REF!</definedName>
    <definedName name="_eth2">#REF!</definedName>
    <definedName name="_Fill" localSheetId="5" hidden="1">#REF!</definedName>
    <definedName name="_Fill" hidden="1">#REF!</definedName>
    <definedName name="_Fill1" localSheetId="5" hidden="1">[24]BHANDUP!#REF!</definedName>
    <definedName name="_Fill1" hidden="1">[24]BHANDUP!#REF!</definedName>
    <definedName name="_xlnm._FilterDatabase" localSheetId="2" hidden="1">'ProGress Sheet '!$B$641:$Q$893</definedName>
    <definedName name="_xlnm._FilterDatabase" localSheetId="7" hidden="1">'Tack Welding '!$C$2:$I$2</definedName>
    <definedName name="_xlnm._FilterDatabase" localSheetId="8" hidden="1">'Tower Tightening '!$D$2:$H$312</definedName>
    <definedName name="_Fpi1" localSheetId="5">#REF!</definedName>
    <definedName name="_Fpi1">#REF!</definedName>
    <definedName name="_g66666" localSheetId="5">#REF!</definedName>
    <definedName name="_g66666">#REF!</definedName>
    <definedName name="_hcjksd" localSheetId="5">#REF!</definedName>
    <definedName name="_hcjksd">#REF!</definedName>
    <definedName name="_HCO2" localSheetId="5">#REF!</definedName>
    <definedName name="_HCO2">#REF!</definedName>
    <definedName name="_hfi04" localSheetId="5">#REF!</definedName>
    <definedName name="_hfi04">#REF!</definedName>
    <definedName name="_hfi1" localSheetId="5">[10]Report!#REF!</definedName>
    <definedName name="_hfi1">[10]Report!#REF!</definedName>
    <definedName name="_hfi2" localSheetId="5">[11]Sheet1!#REF!</definedName>
    <definedName name="_hfi2">[11]Sheet1!#REF!</definedName>
    <definedName name="_hfi3" localSheetId="5">[10]Report!#REF!</definedName>
    <definedName name="_hfi3">[10]Report!#REF!</definedName>
    <definedName name="_hfi4" localSheetId="5">[11]Sheet1!#REF!</definedName>
    <definedName name="_hfi4">[11]Sheet1!#REF!</definedName>
    <definedName name="_hfi5" localSheetId="5">[11]Sheet1!#REF!</definedName>
    <definedName name="_hfi5">[11]Sheet1!#REF!</definedName>
    <definedName name="_hfi6" localSheetId="5">[11]Sheet1!#REF!</definedName>
    <definedName name="_hfi6">[11]Sheet1!#REF!</definedName>
    <definedName name="_HFI7" localSheetId="5">[11]Sheet1!#REF!</definedName>
    <definedName name="_HFI7">[11]Sheet1!#REF!</definedName>
    <definedName name="_hfi8" localSheetId="5">[11]Sheet1!#REF!</definedName>
    <definedName name="_hfi8">[11]Sheet1!#REF!</definedName>
    <definedName name="_Hra2" localSheetId="5">#REF!</definedName>
    <definedName name="_Hra2">#REF!</definedName>
    <definedName name="_Hso2" localSheetId="5">#REF!</definedName>
    <definedName name="_Hso2">#REF!</definedName>
    <definedName name="_Hso3" localSheetId="5">#REF!</definedName>
    <definedName name="_Hso3">#REF!</definedName>
    <definedName name="_hxa1" localSheetId="5">#REF!</definedName>
    <definedName name="_hxa1">#REF!</definedName>
    <definedName name="_hxa2" localSheetId="5">#REF!</definedName>
    <definedName name="_hxa2">#REF!</definedName>
    <definedName name="_hxb1" localSheetId="5">#REF!</definedName>
    <definedName name="_hxb1">#REF!</definedName>
    <definedName name="_hxb2" localSheetId="5">#REF!</definedName>
    <definedName name="_hxb2">#REF!</definedName>
    <definedName name="_hxc1" localSheetId="5">#REF!</definedName>
    <definedName name="_hxc1">#REF!</definedName>
    <definedName name="_hxc2" localSheetId="5">#REF!</definedName>
    <definedName name="_hxc2">#REF!</definedName>
    <definedName name="_hxd1" localSheetId="5">[22]Coalmine!#REF!</definedName>
    <definedName name="_hxd1">[22]Coalmine!#REF!</definedName>
    <definedName name="_hxf1" localSheetId="5">[19]CAL!#REF!</definedName>
    <definedName name="_hxf1">[19]CAL!#REF!</definedName>
    <definedName name="_ifa1" localSheetId="5">#REF!</definedName>
    <definedName name="_ifa1">#REF!</definedName>
    <definedName name="_ifa2" localSheetId="5">#REF!</definedName>
    <definedName name="_ifa2">#REF!</definedName>
    <definedName name="_INT1" localSheetId="5">#REF!</definedName>
    <definedName name="_INT1">#REF!</definedName>
    <definedName name="_Ism3" localSheetId="5">#REF!</definedName>
    <definedName name="_Ism3">#REF!</definedName>
    <definedName name="_ISO220" localSheetId="5">#REF!</definedName>
    <definedName name="_ISO220">#REF!</definedName>
    <definedName name="_kd1" localSheetId="5">#REF!</definedName>
    <definedName name="_kd1">#REF!</definedName>
    <definedName name="_kd2" localSheetId="5">#REF!</definedName>
    <definedName name="_kd2">#REF!</definedName>
    <definedName name="_kd3" localSheetId="5">#REF!</definedName>
    <definedName name="_kd3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'[5]SC Cost FEB 03'!#REF!</definedName>
    <definedName name="_KEY3" hidden="1">'[5]SC Cost FEB 03'!#REF!</definedName>
    <definedName name="_Ki1" localSheetId="5">#REF!</definedName>
    <definedName name="_Ki1">#REF!</definedName>
    <definedName name="_Ki2" localSheetId="5">#REF!</definedName>
    <definedName name="_Ki2">#REF!</definedName>
    <definedName name="_klkjlo" localSheetId="5">#REF!</definedName>
    <definedName name="_klkjlo">#REF!</definedName>
    <definedName name="_LMH1" localSheetId="5">#REF!</definedName>
    <definedName name="_LMH1">#REF!</definedName>
    <definedName name="_LMH2" localSheetId="5">#REF!</definedName>
    <definedName name="_LMH2">#REF!</definedName>
    <definedName name="_ls1" localSheetId="5">#REF!</definedName>
    <definedName name="_ls1">#REF!</definedName>
    <definedName name="_ls2" localSheetId="5">#REF!</definedName>
    <definedName name="_ls2">#REF!</definedName>
    <definedName name="_ls3" localSheetId="5">#REF!</definedName>
    <definedName name="_ls3">#REF!</definedName>
    <definedName name="_ls4" localSheetId="5">#REF!</definedName>
    <definedName name="_ls4">#REF!</definedName>
    <definedName name="_lvl1" localSheetId="5">#REF!</definedName>
    <definedName name="_lvl1">#REF!</definedName>
    <definedName name="_M" localSheetId="5">#REF!</definedName>
    <definedName name="_M">#REF!</definedName>
    <definedName name="_mac2">200</definedName>
    <definedName name="_MAN1" localSheetId="5">#REF!</definedName>
    <definedName name="_MAN1">#REF!</definedName>
    <definedName name="_mcl132" localSheetId="5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5">'[9]A1-Continuous'!#REF!</definedName>
    <definedName name="_ml3">'[9]A1-Continuous'!#REF!</definedName>
    <definedName name="_ml33" localSheetId="5">'[9]A1-Continuous'!#REF!</definedName>
    <definedName name="_ml33">'[9]A1-Continuous'!#REF!</definedName>
    <definedName name="_mlc33" localSheetId="5">'[9]A1-Continuous'!#REF!</definedName>
    <definedName name="_mlc33">'[9]A1-Continuous'!#REF!</definedName>
    <definedName name="_MMB220" localSheetId="5">#REF!</definedName>
    <definedName name="_MMB220">#REF!</definedName>
    <definedName name="_mnk1" localSheetId="5">#REF!</definedName>
    <definedName name="_mnk1">#REF!</definedName>
    <definedName name="_N" localSheetId="5">#REF!</definedName>
    <definedName name="_N">#REF!</definedName>
    <definedName name="_new1" localSheetId="5">#REF!</definedName>
    <definedName name="_new1">#REF!</definedName>
    <definedName name="_nt75" localSheetId="5">#REF!</definedName>
    <definedName name="_nt75">#REF!</definedName>
    <definedName name="_Order1" hidden="1">255</definedName>
    <definedName name="_Order2" hidden="1">255</definedName>
    <definedName name="_out2" localSheetId="5">#REF!</definedName>
    <definedName name="_out2">#REF!</definedName>
    <definedName name="_P" localSheetId="5">#REF!</definedName>
    <definedName name="_P">#REF!</definedName>
    <definedName name="_pan1" localSheetId="5">#REF!</definedName>
    <definedName name="_pan1">#REF!</definedName>
    <definedName name="_PAN2" localSheetId="5">#REF!</definedName>
    <definedName name="_PAN2">#REF!</definedName>
    <definedName name="_Parse_In" localSheetId="5" hidden="1">#REF!</definedName>
    <definedName name="_Parse_In" hidden="1">#REF!</definedName>
    <definedName name="_PB1" localSheetId="5">#REF!</definedName>
    <definedName name="_PB1">#REF!</definedName>
    <definedName name="_pep99" localSheetId="5">#REF!</definedName>
    <definedName name="_pep99">#REF!</definedName>
    <definedName name="_pfi1" localSheetId="5">[22]Coalmine!#REF!</definedName>
    <definedName name="_pfi1">[22]Coalmine!#REF!</definedName>
    <definedName name="_pp1" localSheetId="5">[22]Coalmine!#REF!</definedName>
    <definedName name="_pp1">[22]Coalmine!#REF!</definedName>
    <definedName name="_pp2" localSheetId="5">[22]Coalmine!#REF!</definedName>
    <definedName name="_pp2">[22]Coalmine!#REF!</definedName>
    <definedName name="_R" localSheetId="5">#REF!</definedName>
    <definedName name="_R">#REF!</definedName>
    <definedName name="_R1" localSheetId="5">#REF!</definedName>
    <definedName name="_R1">#REF!</definedName>
    <definedName name="_rcu2" localSheetId="5">#REF!</definedName>
    <definedName name="_rcu2">#REF!</definedName>
    <definedName name="_Re1" localSheetId="5">#REF!</definedName>
    <definedName name="_Re1">#REF!</definedName>
    <definedName name="_Rl1" localSheetId="5">#REF!</definedName>
    <definedName name="_Rl1">#REF!</definedName>
    <definedName name="_Rs1" localSheetId="5">#REF!</definedName>
    <definedName name="_Rs1">#REF!</definedName>
    <definedName name="_rt1" localSheetId="5">#REF!</definedName>
    <definedName name="_rt1">#REF!</definedName>
    <definedName name="_rt2" localSheetId="5">#REF!</definedName>
    <definedName name="_rt2">#REF!</definedName>
    <definedName name="_rt3" localSheetId="5">#REF!</definedName>
    <definedName name="_rt3">#REF!</definedName>
    <definedName name="_run1" localSheetId="5">#REF!</definedName>
    <definedName name="_run1">#REF!</definedName>
    <definedName name="_run2" localSheetId="5">#REF!</definedName>
    <definedName name="_run2">#REF!</definedName>
    <definedName name="_run3" localSheetId="5">#REF!</definedName>
    <definedName name="_run3">#REF!</definedName>
    <definedName name="_sch2" localSheetId="5">#REF!</definedName>
    <definedName name="_sch2">#REF!</definedName>
    <definedName name="_sch9" localSheetId="5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5">#REF!</definedName>
    <definedName name="_sit75">#REF!</definedName>
    <definedName name="_Sort" localSheetId="5" hidden="1">#REF!</definedName>
    <definedName name="_Sort" hidden="1">#REF!</definedName>
    <definedName name="_SS402" localSheetId="5">#REF!</definedName>
    <definedName name="_SS402">#REF!</definedName>
    <definedName name="_SS403" localSheetId="5">#REF!</definedName>
    <definedName name="_SS403">#REF!</definedName>
    <definedName name="_SS404" localSheetId="5">#REF!</definedName>
    <definedName name="_SS404">#REF!</definedName>
    <definedName name="_SS405" localSheetId="5">#REF!</definedName>
    <definedName name="_SS405">#REF!</definedName>
    <definedName name="_SS406" localSheetId="5">#REF!</definedName>
    <definedName name="_SS406">#REF!</definedName>
    <definedName name="_SS407" localSheetId="5">#REF!</definedName>
    <definedName name="_SS407">#REF!</definedName>
    <definedName name="_SS408" localSheetId="5">#REF!</definedName>
    <definedName name="_SS408">#REF!</definedName>
    <definedName name="_SS409" localSheetId="5">#REF!</definedName>
    <definedName name="_SS409">#REF!</definedName>
    <definedName name="_SS423" localSheetId="5">#REF!</definedName>
    <definedName name="_SS423">#REF!</definedName>
    <definedName name="_SS424" localSheetId="5">#REF!</definedName>
    <definedName name="_SS424">#REF!</definedName>
    <definedName name="_TAB1">[6]TABLES!$A$2:$C$16</definedName>
    <definedName name="_TB2" localSheetId="5">#REF!</definedName>
    <definedName name="_TB2">#REF!</definedName>
    <definedName name="_te1" localSheetId="5">#REF!</definedName>
    <definedName name="_te1">#REF!</definedName>
    <definedName name="_Tk1" localSheetId="5">#REF!</definedName>
    <definedName name="_Tk1">#REF!</definedName>
    <definedName name="_Tk11" localSheetId="5">#REF!</definedName>
    <definedName name="_Tk11">#REF!</definedName>
    <definedName name="_Tk2" localSheetId="5">#REF!</definedName>
    <definedName name="_Tk2">#REF!</definedName>
    <definedName name="_Tkl1" localSheetId="5">#REF!</definedName>
    <definedName name="_Tkl1">#REF!</definedName>
    <definedName name="_tl1" localSheetId="5">#REF!</definedName>
    <definedName name="_tl1">#REF!</definedName>
    <definedName name="_tl2" localSheetId="5">#REF!</definedName>
    <definedName name="_tl2">#REF!</definedName>
    <definedName name="_TR100" localSheetId="5">#REF!</definedName>
    <definedName name="_TR100">#REF!</definedName>
    <definedName name="_TR315" localSheetId="5">#REF!</definedName>
    <definedName name="_TR315">#REF!</definedName>
    <definedName name="_TR33" localSheetId="5">#REF!</definedName>
    <definedName name="_TR33">#REF!</definedName>
    <definedName name="_tr75" localSheetId="5">#REF!</definedName>
    <definedName name="_tr75">#REF!</definedName>
    <definedName name="_trt75" localSheetId="5">#REF!</definedName>
    <definedName name="_trt75">#REF!</definedName>
    <definedName name="_tt75" localSheetId="5">#REF!</definedName>
    <definedName name="_tt75">#REF!</definedName>
    <definedName name="_U" localSheetId="5">#REF!</definedName>
    <definedName name="_U">#REF!</definedName>
    <definedName name="_V" localSheetId="5">#REF!</definedName>
    <definedName name="_V">#REF!</definedName>
    <definedName name="_Vf1" localSheetId="5">#REF!</definedName>
    <definedName name="_Vf1">#REF!</definedName>
    <definedName name="_Vf2" localSheetId="5">#REF!</definedName>
    <definedName name="_Vf2">#REF!</definedName>
    <definedName name="_vr1" localSheetId="5">#REF!</definedName>
    <definedName name="_vr1">#REF!</definedName>
    <definedName name="_Wc1" localSheetId="5">#REF!</definedName>
    <definedName name="_Wc1">#REF!</definedName>
    <definedName name="_WC3" localSheetId="5">#REF!</definedName>
    <definedName name="_WC3">#REF!</definedName>
    <definedName name="_wp1" localSheetId="5">#REF!</definedName>
    <definedName name="_wp1">#REF!</definedName>
    <definedName name="_Wr1" localSheetId="5">#REF!</definedName>
    <definedName name="_Wr1">#REF!</definedName>
    <definedName name="_Wr3" localSheetId="5">#REF!</definedName>
    <definedName name="_Wr3">#REF!</definedName>
    <definedName name="A" localSheetId="5">#REF!</definedName>
    <definedName name="A">#REF!</definedName>
    <definedName name="A.T.RAJAN" localSheetId="5">#REF!</definedName>
    <definedName name="A.T.RAJAN">#REF!</definedName>
    <definedName name="a___0" localSheetId="5">#REF!</definedName>
    <definedName name="a___0">#REF!</definedName>
    <definedName name="a___13" localSheetId="5">#REF!</definedName>
    <definedName name="a___13">#REF!</definedName>
    <definedName name="A_A" localSheetId="5">#REF!</definedName>
    <definedName name="A_A">#REF!</definedName>
    <definedName name="A_B" localSheetId="5">#REF!</definedName>
    <definedName name="A_B">#REF!</definedName>
    <definedName name="A_sp" localSheetId="5">#REF!</definedName>
    <definedName name="A_sp">#REF!</definedName>
    <definedName name="A0" localSheetId="5">#REF!</definedName>
    <definedName name="A0">#REF!</definedName>
    <definedName name="A1_" localSheetId="5">#REF!</definedName>
    <definedName name="A1_">#REF!</definedName>
    <definedName name="A1____0" localSheetId="5">#REF!</definedName>
    <definedName name="A1____0">#REF!</definedName>
    <definedName name="A1____13" localSheetId="5">#REF!</definedName>
    <definedName name="A1____13">#REF!</definedName>
    <definedName name="A10_" localSheetId="5">#REF!</definedName>
    <definedName name="A10_">#REF!</definedName>
    <definedName name="A10____0" localSheetId="5">#REF!</definedName>
    <definedName name="A10____0">#REF!</definedName>
    <definedName name="A10____13" localSheetId="5">#REF!</definedName>
    <definedName name="A10____13">#REF!</definedName>
    <definedName name="A13_" localSheetId="5">#REF!</definedName>
    <definedName name="A13_">#REF!</definedName>
    <definedName name="A13____0" localSheetId="5">#REF!</definedName>
    <definedName name="A13____0">#REF!</definedName>
    <definedName name="A13____13" localSheetId="5">#REF!</definedName>
    <definedName name="A13____13">#REF!</definedName>
    <definedName name="a1a" localSheetId="5">[25]Report!#REF!</definedName>
    <definedName name="a1a">[25]Report!#REF!</definedName>
    <definedName name="A2_" localSheetId="5">#REF!</definedName>
    <definedName name="A2_">#REF!</definedName>
    <definedName name="A2____0" localSheetId="5">#REF!</definedName>
    <definedName name="A2____0">#REF!</definedName>
    <definedName name="A2____13" localSheetId="5">#REF!</definedName>
    <definedName name="A2____13">#REF!</definedName>
    <definedName name="a2a" localSheetId="5">[25]Report!#REF!</definedName>
    <definedName name="a2a">[25]Report!#REF!</definedName>
    <definedName name="A3_" localSheetId="5">#REF!</definedName>
    <definedName name="A3_">#REF!</definedName>
    <definedName name="A3____0" localSheetId="5">#REF!</definedName>
    <definedName name="A3____0">#REF!</definedName>
    <definedName name="A3____13" localSheetId="5">#REF!</definedName>
    <definedName name="A3____13">#REF!</definedName>
    <definedName name="A4_" localSheetId="5">#REF!</definedName>
    <definedName name="A4_">#REF!</definedName>
    <definedName name="A4____0" localSheetId="5">#REF!</definedName>
    <definedName name="A4____0">#REF!</definedName>
    <definedName name="A4____13" localSheetId="5">#REF!</definedName>
    <definedName name="A4____13">#REF!</definedName>
    <definedName name="A5_" localSheetId="5">#REF!</definedName>
    <definedName name="A5_">#REF!</definedName>
    <definedName name="A5____0" localSheetId="5">#REF!</definedName>
    <definedName name="A5____0">#REF!</definedName>
    <definedName name="A5____13" localSheetId="5">#REF!</definedName>
    <definedName name="A5____13">#REF!</definedName>
    <definedName name="A6_" localSheetId="5">#REF!</definedName>
    <definedName name="A6_">#REF!</definedName>
    <definedName name="A6____0" localSheetId="5">#REF!</definedName>
    <definedName name="A6____0">#REF!</definedName>
    <definedName name="A6____13" localSheetId="5">#REF!</definedName>
    <definedName name="A6____13">#REF!</definedName>
    <definedName name="A7_" localSheetId="5">#REF!</definedName>
    <definedName name="A7_">#REF!</definedName>
    <definedName name="A7____0" localSheetId="5">#REF!</definedName>
    <definedName name="A7____0">#REF!</definedName>
    <definedName name="A7____13" localSheetId="5">#REF!</definedName>
    <definedName name="A7____13">#REF!</definedName>
    <definedName name="A8_" localSheetId="5">#REF!</definedName>
    <definedName name="A8_">#REF!</definedName>
    <definedName name="A8____0" localSheetId="5">#REF!</definedName>
    <definedName name="A8____0">#REF!</definedName>
    <definedName name="A8____13" localSheetId="5">#REF!</definedName>
    <definedName name="A8____13">#REF!</definedName>
    <definedName name="A9_" localSheetId="5">#REF!</definedName>
    <definedName name="A9_">#REF!</definedName>
    <definedName name="A9____0" localSheetId="5">#REF!</definedName>
    <definedName name="A9____0">#REF!</definedName>
    <definedName name="A9____13" localSheetId="5">#REF!</definedName>
    <definedName name="A9____13">#REF!</definedName>
    <definedName name="AA" localSheetId="5">#REF!</definedName>
    <definedName name="AA">#REF!</definedName>
    <definedName name="aaa" localSheetId="5">#REF!</definedName>
    <definedName name="aaa">#REF!</definedName>
    <definedName name="aaaa" localSheetId="5">#REF!</definedName>
    <definedName name="aaaa">#REF!</definedName>
    <definedName name="aaaaaaaaaaa" localSheetId="5">#REF!</definedName>
    <definedName name="aaaaaaaaaaa">#REF!</definedName>
    <definedName name="AAAAAAAAAAAAAAAAAAAAAAAAAAAAAAAAAAAAAAAAA" localSheetId="5">#REF!</definedName>
    <definedName name="AAAAAAAAAAAAAAAAAAAAAAAAAAAAAAAAAAAAAAAAA">#REF!</definedName>
    <definedName name="aamin" localSheetId="5">#REF!</definedName>
    <definedName name="aamin">#REF!</definedName>
    <definedName name="aas" localSheetId="5">#REF!</definedName>
    <definedName name="aas">#REF!</definedName>
    <definedName name="aasdad" localSheetId="5">[26]GWC!#REF!</definedName>
    <definedName name="aasdad">[26]GWC!#REF!</definedName>
    <definedName name="aAXX1" localSheetId="5">#REF!</definedName>
    <definedName name="aAXX1">#REF!</definedName>
    <definedName name="ab" localSheetId="5">#REF!</definedName>
    <definedName name="ab">#REF!</definedName>
    <definedName name="ABACUS" localSheetId="5">#REF!</definedName>
    <definedName name="ABACUS">#REF!</definedName>
    <definedName name="ABC" localSheetId="5">#REF!</definedName>
    <definedName name="ABC">#REF!</definedName>
    <definedName name="abcd" localSheetId="5">#REF!</definedName>
    <definedName name="abcd">#REF!</definedName>
    <definedName name="abg" localSheetId="5">'[27]UNP-NCW '!#REF!</definedName>
    <definedName name="abg">'[27]UNP-NCW '!#REF!</definedName>
    <definedName name="Ac" localSheetId="5">#REF!</definedName>
    <definedName name="Ac">#REF!</definedName>
    <definedName name="ACER" comment="Self loader 03" localSheetId="5">#REF!</definedName>
    <definedName name="ACER" comment="Self loader 03">#REF!</definedName>
    <definedName name="ACK">[28]Basis!$I$5</definedName>
    <definedName name="ad" localSheetId="5">#REF!</definedName>
    <definedName name="ad">#REF!</definedName>
    <definedName name="adas" localSheetId="5">[29]CLAY!#REF!</definedName>
    <definedName name="adas">[29]CLAY!#REF!</definedName>
    <definedName name="adasdas" localSheetId="5">#REF!</definedName>
    <definedName name="adasdas">#REF!</definedName>
    <definedName name="ADD" localSheetId="5">#REF!</definedName>
    <definedName name="ADD">#REF!</definedName>
    <definedName name="addf" localSheetId="5">#REF!</definedName>
    <definedName name="addf">#REF!</definedName>
    <definedName name="adfad" localSheetId="5">[26]GWC!#REF!</definedName>
    <definedName name="adfad">[26]GWC!#REF!</definedName>
    <definedName name="ADFFG" localSheetId="5">#REF!</definedName>
    <definedName name="ADFFG">#REF!</definedName>
    <definedName name="ADFGFG" localSheetId="5">#REF!</definedName>
    <definedName name="ADFGFG">#REF!</definedName>
    <definedName name="ADFS" localSheetId="5">#REF!</definedName>
    <definedName name="ADFS">#REF!</definedName>
    <definedName name="ADG" localSheetId="5">#REF!</definedName>
    <definedName name="ADG">#REF!</definedName>
    <definedName name="adgh" localSheetId="5">[11]Sheet1!#REF!</definedName>
    <definedName name="adgh">[11]Sheet1!#REF!</definedName>
    <definedName name="ADVIK" localSheetId="5">#REF!</definedName>
    <definedName name="ADVIK">#REF!</definedName>
    <definedName name="adwea" localSheetId="5">#REF!</definedName>
    <definedName name="adwea">#REF!</definedName>
    <definedName name="AE" localSheetId="5">#REF!</definedName>
    <definedName name="AE">#REF!</definedName>
    <definedName name="aerawrwaraaa" localSheetId="5">[26]GWC!#REF!</definedName>
    <definedName name="aerawrwaraaa">[26]GWC!#REF!</definedName>
    <definedName name="AF" localSheetId="5">#REF!</definedName>
    <definedName name="AF">#REF!</definedName>
    <definedName name="afafa" localSheetId="5" hidden="1">[30]MAINBS1!#REF!</definedName>
    <definedName name="afafa" hidden="1">[30]MAINBS1!#REF!</definedName>
    <definedName name="AFF" localSheetId="5">#REF!</definedName>
    <definedName name="AFF">#REF!</definedName>
    <definedName name="AFFH" localSheetId="5">#REF!</definedName>
    <definedName name="AFFH">#REF!</definedName>
    <definedName name="afsgs" localSheetId="5">[29]CLAY!#REF!</definedName>
    <definedName name="afsgs">[29]CLAY!#REF!</definedName>
    <definedName name="AG" localSheetId="5">#REF!</definedName>
    <definedName name="AG">#REF!</definedName>
    <definedName name="Ag___0" localSheetId="5">#REF!</definedName>
    <definedName name="Ag___0">#REF!</definedName>
    <definedName name="Ag___13" localSheetId="5">#REF!</definedName>
    <definedName name="Ag___13">#REF!</definedName>
    <definedName name="ah" localSheetId="5">#REF!</definedName>
    <definedName name="ah">#REF!</definedName>
    <definedName name="AK" localSheetId="5">#REF!</definedName>
    <definedName name="AK">#REF!</definedName>
    <definedName name="aks" localSheetId="5">#REF!</definedName>
    <definedName name="aks">#REF!</definedName>
    <definedName name="AL" localSheetId="5">#REF!</definedName>
    <definedName name="AL">#REF!</definedName>
    <definedName name="ALarea" localSheetId="5">#REF!</definedName>
    <definedName name="ALarea">#REF!</definedName>
    <definedName name="all">'[31]Load Details(B2)'!$A$1:$J$387</definedName>
    <definedName name="alpha" localSheetId="5">[32]DSLP!#REF!</definedName>
    <definedName name="alpha">[32]DSLP!#REF!</definedName>
    <definedName name="alphaa" localSheetId="5">#REF!</definedName>
    <definedName name="alphaa">#REF!</definedName>
    <definedName name="alphab" localSheetId="5">#REF!</definedName>
    <definedName name="alphab">#REF!</definedName>
    <definedName name="Alw" localSheetId="5">#REF!</definedName>
    <definedName name="Alw">#REF!</definedName>
    <definedName name="am" localSheetId="5">'[33]YTD-March''10'!#REF!</definedName>
    <definedName name="am">'[33]YTD-March''10'!#REF!</definedName>
    <definedName name="ama" localSheetId="5">'[33]YTD-March''10'!#REF!</definedName>
    <definedName name="ama">'[33]YTD-March''10'!#REF!</definedName>
    <definedName name="amin" localSheetId="5">#REF!</definedName>
    <definedName name="amin">#REF!</definedName>
    <definedName name="amin1" localSheetId="5">#REF!</definedName>
    <definedName name="amin1">#REF!</definedName>
    <definedName name="amin2" localSheetId="5">#REF!</definedName>
    <definedName name="amin2">#REF!</definedName>
    <definedName name="amit" localSheetId="5">#REF!</definedName>
    <definedName name="amit">#REF!</definedName>
    <definedName name="anb" localSheetId="5">#REF!</definedName>
    <definedName name="anb">#REF!</definedName>
    <definedName name="ANNEX2" localSheetId="5">#REF!</definedName>
    <definedName name="ANNEX2">#REF!</definedName>
    <definedName name="ANNEX2A" localSheetId="5">#REF!</definedName>
    <definedName name="ANNEX2A">#REF!</definedName>
    <definedName name="ANNEX4" localSheetId="5">#REF!</definedName>
    <definedName name="ANNEX4">#REF!</definedName>
    <definedName name="annex4.1" localSheetId="5">#REF!</definedName>
    <definedName name="annex4.1">#REF!</definedName>
    <definedName name="annex4.1a" localSheetId="5">#REF!</definedName>
    <definedName name="annex4.1a">#REF!</definedName>
    <definedName name="ANNEX4A" localSheetId="5">#REF!</definedName>
    <definedName name="ANNEX4A">#REF!</definedName>
    <definedName name="annex6">'[34]IDCCALHYD-GOO'!$A$47:$U$92</definedName>
    <definedName name="ANNEXURE_FOR_BILL_NO.EUS_632_FDN_001" localSheetId="5">#REF!</definedName>
    <definedName name="ANNEXURE_FOR_BILL_NO.EUS_632_FDN_001">#REF!</definedName>
    <definedName name="ANNEXURE_FOR_BILL_NO.EUS_632_FDN_002" localSheetId="5">#REF!</definedName>
    <definedName name="ANNEXURE_FOR_BILL_NO.EUS_632_FDN_002">#REF!</definedName>
    <definedName name="ANNEXURE4A" localSheetId="5">#REF!</definedName>
    <definedName name="ANNEXURE4A">#REF!</definedName>
    <definedName name="annexyu" localSheetId="5">#REF!</definedName>
    <definedName name="annexyu">#REF!</definedName>
    <definedName name="anscount" hidden="1">1</definedName>
    <definedName name="Aone" localSheetId="5">#REF!</definedName>
    <definedName name="Aone">#REF!</definedName>
    <definedName name="AP" localSheetId="5">#REF!</definedName>
    <definedName name="AP">#REF!</definedName>
    <definedName name="april" localSheetId="5">#REF!</definedName>
    <definedName name="april">#REF!</definedName>
    <definedName name="april_qty" localSheetId="5">#REF!</definedName>
    <definedName name="april_qty">#REF!</definedName>
    <definedName name="aq" localSheetId="5">[29]CLAY!#REF!</definedName>
    <definedName name="aq">[29]CLAY!#REF!</definedName>
    <definedName name="arctanz" localSheetId="5">#REF!</definedName>
    <definedName name="arctanz">#REF!</definedName>
    <definedName name="arwrw" localSheetId="5">#REF!</definedName>
    <definedName name="arwrw">#REF!</definedName>
    <definedName name="as" localSheetId="5">#REF!</definedName>
    <definedName name="as">#REF!</definedName>
    <definedName name="ASD" localSheetId="5">#REF!</definedName>
    <definedName name="ASD">#REF!</definedName>
    <definedName name="asda" localSheetId="5">[29]CLAY!#REF!</definedName>
    <definedName name="asda">[29]CLAY!#REF!</definedName>
    <definedName name="ASF" localSheetId="5">#REF!</definedName>
    <definedName name="ASF">#REF!</definedName>
    <definedName name="asfaff" localSheetId="5">#REF!</definedName>
    <definedName name="asfaff">#REF!</definedName>
    <definedName name="ASFFFF" localSheetId="5">#REF!</definedName>
    <definedName name="ASFFFF">#REF!</definedName>
    <definedName name="asfgeruu" localSheetId="5">#REF!</definedName>
    <definedName name="asfgeruu">#REF!</definedName>
    <definedName name="asfsd" localSheetId="5">#REF!</definedName>
    <definedName name="asfsd">#REF!</definedName>
    <definedName name="ASHOKA" localSheetId="5">#REF!</definedName>
    <definedName name="ASHOKA">#REF!</definedName>
    <definedName name="ass" localSheetId="5">#REF!</definedName>
    <definedName name="ass">#REF!</definedName>
    <definedName name="assets" localSheetId="5">#REF!</definedName>
    <definedName name="assets">#REF!</definedName>
    <definedName name="ASSSSSSSSSSSSSSSSSSSSSSSS" localSheetId="5">#REF!</definedName>
    <definedName name="ASSSSSSSSSSSSSSSSSSSSSSSS">#REF!</definedName>
    <definedName name="asw" localSheetId="5">#REF!</definedName>
    <definedName name="asw">#REF!</definedName>
    <definedName name="At" localSheetId="5">#REF!</definedName>
    <definedName name="At">#REF!</definedName>
    <definedName name="Athree" localSheetId="5">#REF!</definedName>
    <definedName name="Athree">#REF!</definedName>
    <definedName name="Atwo" localSheetId="5">#REF!</definedName>
    <definedName name="Atwo">#REF!</definedName>
    <definedName name="August" localSheetId="5">#REF!</definedName>
    <definedName name="August">#REF!</definedName>
    <definedName name="AuxRelay" localSheetId="5">#REF!</definedName>
    <definedName name="AuxRelay">#REF!</definedName>
    <definedName name="AWW" localSheetId="5">#REF!</definedName>
    <definedName name="AWW">#REF!</definedName>
    <definedName name="ax" localSheetId="5">[35]CLAY!#REF!</definedName>
    <definedName name="ax">[35]CLAY!#REF!</definedName>
    <definedName name="AXXX2" localSheetId="5">[19]CAL!#REF!</definedName>
    <definedName name="AXXX2">[19]CAL!#REF!</definedName>
    <definedName name="AXXX3" localSheetId="5">[19]CAL!#REF!</definedName>
    <definedName name="AXXX3">[19]CAL!#REF!</definedName>
    <definedName name="AXXX3d" localSheetId="5">[19]CAL!#REF!</definedName>
    <definedName name="AXXX3d">[19]CAL!#REF!</definedName>
    <definedName name="AXXXX2" localSheetId="5">[19]CAL!#REF!</definedName>
    <definedName name="AXXXX2">[19]CAL!#REF!</definedName>
    <definedName name="AXXXX3" localSheetId="5">[19]CAL!#REF!</definedName>
    <definedName name="AXXXX3">[19]CAL!#REF!</definedName>
    <definedName name="ay" localSheetId="5">[35]CLAY!#REF!</definedName>
    <definedName name="ay">[35]CLAY!#REF!</definedName>
    <definedName name="B" localSheetId="5">#REF!</definedName>
    <definedName name="B">#REF!</definedName>
    <definedName name="B___0" localSheetId="5">#REF!</definedName>
    <definedName name="B___0">#REF!</definedName>
    <definedName name="B___13" localSheetId="5">#REF!</definedName>
    <definedName name="B___13">#REF!</definedName>
    <definedName name="b1x" localSheetId="5">#REF!</definedName>
    <definedName name="b1x">#REF!</definedName>
    <definedName name="b1xx" localSheetId="5">#REF!</definedName>
    <definedName name="b1xx">#REF!</definedName>
    <definedName name="b2x" localSheetId="5">#REF!</definedName>
    <definedName name="b2x">#REF!</definedName>
    <definedName name="b2xx" localSheetId="5">#REF!</definedName>
    <definedName name="b2xx">#REF!</definedName>
    <definedName name="ba" localSheetId="5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5">#REF!</definedName>
    <definedName name="bb">#REF!</definedName>
    <definedName name="bbb" localSheetId="5">#REF!</definedName>
    <definedName name="bbb">#REF!</definedName>
    <definedName name="BBNXN" localSheetId="5">#REF!</definedName>
    <definedName name="BBNXN">#REF!</definedName>
    <definedName name="bc" localSheetId="5">[37]strain!#REF!</definedName>
    <definedName name="bc">[37]strain!#REF!</definedName>
    <definedName name="bcgf" localSheetId="5">[29]CLAY!#REF!</definedName>
    <definedName name="bcgf">[29]CLAY!#REF!</definedName>
    <definedName name="bcs" localSheetId="5">#REF!</definedName>
    <definedName name="bcs">#REF!</definedName>
    <definedName name="bct" localSheetId="5">#REF!</definedName>
    <definedName name="bct">#REF!</definedName>
    <definedName name="BD1_Meas1" localSheetId="5">#REF!</definedName>
    <definedName name="BD1_Meas1">#REF!</definedName>
    <definedName name="BD1_Meas2" localSheetId="5">#REF!</definedName>
    <definedName name="BD1_Meas2">#REF!</definedName>
    <definedName name="BD1_Meas3" localSheetId="5">#REF!</definedName>
    <definedName name="BD1_Meas3">#REF!</definedName>
    <definedName name="BD1CE" localSheetId="5">#REF!</definedName>
    <definedName name="BD1CE">#REF!</definedName>
    <definedName name="BD1CL" localSheetId="5">#REF!</definedName>
    <definedName name="BD1CL">#REF!</definedName>
    <definedName name="BD1DeltaT" localSheetId="5">#REF!</definedName>
    <definedName name="BD1DeltaT">#REF!</definedName>
    <definedName name="BD1EconMeasure" localSheetId="5">#REF!</definedName>
    <definedName name="BD1EconMeasure">#REF!</definedName>
    <definedName name="BD1Event" localSheetId="5">#REF!</definedName>
    <definedName name="BD1Event">#REF!</definedName>
    <definedName name="BD1EventFeas" localSheetId="5">#REF!</definedName>
    <definedName name="BD1EventFeas">#REF!</definedName>
    <definedName name="BD1EventInd" localSheetId="5">#REF!</definedName>
    <definedName name="BD1EventInd">#REF!</definedName>
    <definedName name="BD1EventIndMax" localSheetId="5">#REF!</definedName>
    <definedName name="BD1EventIndMax">#REF!</definedName>
    <definedName name="BD1EventLogic" localSheetId="5">#REF!</definedName>
    <definedName name="BD1EventLogic">#REF!</definedName>
    <definedName name="BD1EventMax" localSheetId="5">#REF!</definedName>
    <definedName name="BD1EventMax">#REF!</definedName>
    <definedName name="BD1EventMin" localSheetId="5">#REF!</definedName>
    <definedName name="BD1EventMin">#REF!</definedName>
    <definedName name="BD1EventNames" localSheetId="5">#REF!</definedName>
    <definedName name="BD1EventNames">#REF!</definedName>
    <definedName name="BD1EventStep" localSheetId="5">#REF!</definedName>
    <definedName name="BD1EventStep">#REF!</definedName>
    <definedName name="BD1HC" localSheetId="5">#REF!</definedName>
    <definedName name="BD1HC">#REF!</definedName>
    <definedName name="BD1Lambda" localSheetId="5">#REF!</definedName>
    <definedName name="BD1Lambda">#REF!</definedName>
    <definedName name="BD1Max_System" localSheetId="5">#REF!</definedName>
    <definedName name="BD1Max_System">#REF!</definedName>
    <definedName name="BD1Model_Params" localSheetId="5">#REF!</definedName>
    <definedName name="BD1Model_Params">#REF!</definedName>
    <definedName name="BD1Mu" localSheetId="5">#REF!</definedName>
    <definedName name="BD1Mu">#REF!</definedName>
    <definedName name="BD1Next1" localSheetId="5">#REF!</definedName>
    <definedName name="BD1Next1">#REF!</definedName>
    <definedName name="BD1Next2" localSheetId="5">#REF!</definedName>
    <definedName name="BD1Next2">#REF!</definedName>
    <definedName name="BD1P_enter" localSheetId="5">#REF!</definedName>
    <definedName name="BD1P_enter">#REF!</definedName>
    <definedName name="BD1P_leave" localSheetId="5">#REF!</definedName>
    <definedName name="BD1P_leave">#REF!</definedName>
    <definedName name="BD1ParamStore" localSheetId="5">#REF!</definedName>
    <definedName name="BD1ParamStore">#REF!</definedName>
    <definedName name="BD1State" localSheetId="5">#REF!</definedName>
    <definedName name="BD1State">#REF!</definedName>
    <definedName name="BD1StateCost" localSheetId="5">#REF!</definedName>
    <definedName name="BD1StateCost">#REF!</definedName>
    <definedName name="BD1StateFeas" localSheetId="5">#REF!</definedName>
    <definedName name="BD1StateFeas">#REF!</definedName>
    <definedName name="BD1StateInd" localSheetId="5">#REF!</definedName>
    <definedName name="BD1StateInd">#REF!</definedName>
    <definedName name="BD1StateIndMax" localSheetId="5">#REF!</definedName>
    <definedName name="BD1StateIndMax">#REF!</definedName>
    <definedName name="BD1StateList" localSheetId="5">#REF!</definedName>
    <definedName name="BD1StateList">#REF!</definedName>
    <definedName name="BD1StateLogic" localSheetId="5">#REF!</definedName>
    <definedName name="BD1StateLogic">#REF!</definedName>
    <definedName name="BD1StateMax" localSheetId="5">#REF!</definedName>
    <definedName name="BD1StateMax">#REF!</definedName>
    <definedName name="BD1StateMin" localSheetId="5">#REF!</definedName>
    <definedName name="BD1StateMin">#REF!</definedName>
    <definedName name="BD1StateNames" localSheetId="5">#REF!</definedName>
    <definedName name="BD1StateNames">#REF!</definedName>
    <definedName name="BD1StateStep" localSheetId="5">#REF!</definedName>
    <definedName name="BD1StateStep">#REF!</definedName>
    <definedName name="BD1TimeMeasure" localSheetId="5">#REF!</definedName>
    <definedName name="BD1TimeMeasure">#REF!</definedName>
    <definedName name="BD1TransCost1" localSheetId="5">#REF!</definedName>
    <definedName name="BD1TransCost1">#REF!</definedName>
    <definedName name="BD1TransCost2" localSheetId="5">#REF!</definedName>
    <definedName name="BD1TransCost2">#REF!</definedName>
    <definedName name="BD1TransEvent1" localSheetId="5">#REF!</definedName>
    <definedName name="BD1TransEvent1">#REF!</definedName>
    <definedName name="BD1TransEvent2" localSheetId="5">#REF!</definedName>
    <definedName name="BD1TransEvent2">#REF!</definedName>
    <definedName name="BD1TransEventLogic1" localSheetId="5">#REF!</definedName>
    <definedName name="BD1TransEventLogic1">#REF!</definedName>
    <definedName name="BD1TransEventLogic2" localSheetId="5">#REF!</definedName>
    <definedName name="BD1TransEventLogic2">#REF!</definedName>
    <definedName name="BD1TransInd1" localSheetId="5">#REF!</definedName>
    <definedName name="BD1TransInd1">#REF!</definedName>
    <definedName name="BD1TransInd2" localSheetId="5">#REF!</definedName>
    <definedName name="BD1TransInd2">#REF!</definedName>
    <definedName name="BD1TransLogic1" localSheetId="5">#REF!</definedName>
    <definedName name="BD1TransLogic1">#REF!</definedName>
    <definedName name="BD1TransLogic2" localSheetId="5">#REF!</definedName>
    <definedName name="BD1TransLogic2">#REF!</definedName>
    <definedName name="BD1TransName1" localSheetId="5">#REF!</definedName>
    <definedName name="BD1TransName1">#REF!</definedName>
    <definedName name="BD1TransName2" localSheetId="5">#REF!</definedName>
    <definedName name="BD1TransName2">#REF!</definedName>
    <definedName name="BD1TransNextState1" localSheetId="5">#REF!</definedName>
    <definedName name="BD1TransNextState1">#REF!</definedName>
    <definedName name="BD1TransNextState2" localSheetId="5">#REF!</definedName>
    <definedName name="BD1TransNextState2">#REF!</definedName>
    <definedName name="BD1TransProb1" localSheetId="5">#REF!</definedName>
    <definedName name="BD1TransProb1">#REF!</definedName>
    <definedName name="BD1TransProb2" localSheetId="5">#REF!</definedName>
    <definedName name="BD1TransProb2">#REF!</definedName>
    <definedName name="BD1TransState1" localSheetId="5">#REF!</definedName>
    <definedName name="BD1TransState1">#REF!</definedName>
    <definedName name="BD1TransState2" localSheetId="5">#REF!</definedName>
    <definedName name="BD1TransState2">#REF!</definedName>
    <definedName name="BD1TransStateLogic1" localSheetId="5">#REF!</definedName>
    <definedName name="BD1TransStateLogic1">#REF!</definedName>
    <definedName name="BD1TransStateLogic2" localSheetId="5">#REF!</definedName>
    <definedName name="BD1TransStateLogic2">#REF!</definedName>
    <definedName name="Beg_Bal" localSheetId="5">#REF!</definedName>
    <definedName name="Beg_Bal">#REF!</definedName>
    <definedName name="BEND" localSheetId="5">#REF!</definedName>
    <definedName name="BEND">#REF!</definedName>
    <definedName name="BENJ" localSheetId="5">#REF!</definedName>
    <definedName name="BENJ">#REF!</definedName>
    <definedName name="beta" localSheetId="5">#REF!</definedName>
    <definedName name="beta">#REF!</definedName>
    <definedName name="bf" localSheetId="5">[38]Transfer!#REF!</definedName>
    <definedName name="bf">[38]Transfer!#REF!</definedName>
    <definedName name="bh" localSheetId="5">[37]strain!#REF!</definedName>
    <definedName name="bh">[37]strain!#REF!</definedName>
    <definedName name="bhs" localSheetId="5">[37]strain!#REF!</definedName>
    <definedName name="bhs">[37]strain!#REF!</definedName>
    <definedName name="BID_CURR" localSheetId="5">#REF!</definedName>
    <definedName name="BID_CURR">#REF!</definedName>
    <definedName name="bikash">'[39]Sulphur (2)'!$I$3</definedName>
    <definedName name="BOISAR_BAYWISE" localSheetId="5">#REF!</definedName>
    <definedName name="BOISAR_BAYWISE">#REF!</definedName>
    <definedName name="bol" localSheetId="5">#REF!</definedName>
    <definedName name="bol">#REF!</definedName>
    <definedName name="bom" localSheetId="5">#REF!</definedName>
    <definedName name="bom">#REF!</definedName>
    <definedName name="BOM_PR" localSheetId="5">#REF!</definedName>
    <definedName name="BOM_PR">#REF!</definedName>
    <definedName name="BOM_PR_TOT" localSheetId="5">#REF!</definedName>
    <definedName name="BOM_PR_TOT">#REF!</definedName>
    <definedName name="boml" localSheetId="5">#REF!</definedName>
    <definedName name="boml">#REF!</definedName>
    <definedName name="botl" localSheetId="5">#REF!</definedName>
    <definedName name="botl">#REF!</definedName>
    <definedName name="botn" localSheetId="5">#REF!</definedName>
    <definedName name="botn">#REF!</definedName>
    <definedName name="bp">'[40]BP-Other strs'!$D$75</definedName>
    <definedName name="bps" localSheetId="5">#REF!</definedName>
    <definedName name="bps">#REF!</definedName>
    <definedName name="Breadth_of_base_slab" localSheetId="5">#REF!</definedName>
    <definedName name="Breadth_of_base_slab">#REF!</definedName>
    <definedName name="Breadth_of_cover_slab" localSheetId="5">#REF!</definedName>
    <definedName name="Breadth_of_cover_slab">#REF!</definedName>
    <definedName name="Breadth_of_PCC_Layer" localSheetId="5">#REF!</definedName>
    <definedName name="Breadth_of_PCC_Layer">#REF!</definedName>
    <definedName name="Breadth_of_the_section" localSheetId="5">#REF!</definedName>
    <definedName name="Breadth_of_the_section">#REF!</definedName>
    <definedName name="Breaks" localSheetId="5">#REF!</definedName>
    <definedName name="Breaks">#REF!</definedName>
    <definedName name="BRICK" localSheetId="5">#REF!</definedName>
    <definedName name="BRICK">#REF!</definedName>
    <definedName name="bs" localSheetId="5">#REF!</definedName>
    <definedName name="bs">#REF!</definedName>
    <definedName name="btb_musd" localSheetId="5">[41]BTB!#REF!</definedName>
    <definedName name="btb_musd">[41]BTB!#REF!</definedName>
    <definedName name="bua" localSheetId="5">#REF!</definedName>
    <definedName name="bua">#REF!</definedName>
    <definedName name="BUDDHA" localSheetId="5">#REF!</definedName>
    <definedName name="BUDDHA">#REF!</definedName>
    <definedName name="building">'[42]DETAILED  BOQ'!$A$2</definedName>
    <definedName name="building___0" localSheetId="5">#REF!</definedName>
    <definedName name="building___0">#REF!</definedName>
    <definedName name="building___11" localSheetId="5">#REF!</definedName>
    <definedName name="building___11">#REF!</definedName>
    <definedName name="building___12" localSheetId="5">#REF!</definedName>
    <definedName name="building___12">#REF!</definedName>
    <definedName name="BuiltIn_Print_Area" localSheetId="5">#REF!</definedName>
    <definedName name="BuiltIn_Print_Area">#REF!</definedName>
    <definedName name="BuiltIn_Print_Area___0" localSheetId="5">#REF!</definedName>
    <definedName name="BuiltIn_Print_Area___0">#REF!</definedName>
    <definedName name="BuiltIn_Print_Titles" localSheetId="5">#REF!</definedName>
    <definedName name="BuiltIn_Print_Titles">#REF!</definedName>
    <definedName name="BuiltIn_Print_Titles___0">#N/A</definedName>
    <definedName name="BuiltIn_Print_Titles___0___0" localSheetId="5">#REF!</definedName>
    <definedName name="BuiltIn_Print_Titles___0___0">#REF!</definedName>
    <definedName name="BuiltIn_Print_Titles___0___0___0" localSheetId="5">#REF!</definedName>
    <definedName name="BuiltIn_Print_Titles___0___0___0">#REF!</definedName>
    <definedName name="Bx" localSheetId="5">#REF!</definedName>
    <definedName name="Bx">#REF!</definedName>
    <definedName name="Bx___0" localSheetId="5">#REF!</definedName>
    <definedName name="Bx___0">#REF!</definedName>
    <definedName name="Bx___13" localSheetId="5">#REF!</definedName>
    <definedName name="Bx___13">#REF!</definedName>
    <definedName name="Bxx" localSheetId="5">#REF!</definedName>
    <definedName name="Bxx">#REF!</definedName>
    <definedName name="C_" localSheetId="5">#REF!</definedName>
    <definedName name="C_">#REF!</definedName>
    <definedName name="C__" localSheetId="5">#REF!</definedName>
    <definedName name="C__">#REF!</definedName>
    <definedName name="CA" localSheetId="5">#REF!</definedName>
    <definedName name="CA">#REF!</definedName>
    <definedName name="Cable" localSheetId="5">#REF!</definedName>
    <definedName name="Cable">#REF!</definedName>
    <definedName name="cant" localSheetId="5">'[43]Staff Acco.'!#REF!</definedName>
    <definedName name="cant">'[43]Staff Acco.'!#REF!</definedName>
    <definedName name="CAPAPR" localSheetId="5">#REF!</definedName>
    <definedName name="CAPAPR">#REF!</definedName>
    <definedName name="CAPAUG" localSheetId="5">#REF!</definedName>
    <definedName name="CAPAUG">#REF!</definedName>
    <definedName name="CAPDEC" localSheetId="5">#REF!</definedName>
    <definedName name="CAPDEC">#REF!</definedName>
    <definedName name="CAPFEB" localSheetId="5">#REF!</definedName>
    <definedName name="CAPFEB">#REF!</definedName>
    <definedName name="CAPJAN" localSheetId="5">#REF!</definedName>
    <definedName name="CAPJAN">#REF!</definedName>
    <definedName name="CAPJUL" localSheetId="5">#REF!</definedName>
    <definedName name="CAPJUL">#REF!</definedName>
    <definedName name="CAPJUN" localSheetId="5">#REF!</definedName>
    <definedName name="CAPJUN">#REF!</definedName>
    <definedName name="CAPMAR" localSheetId="5">#REF!</definedName>
    <definedName name="CAPMAR">#REF!</definedName>
    <definedName name="CAPMAY" localSheetId="5">#REF!</definedName>
    <definedName name="CAPMAY">#REF!</definedName>
    <definedName name="CAPNOV" localSheetId="5">#REF!</definedName>
    <definedName name="CAPNOV">#REF!</definedName>
    <definedName name="CAPOCT" localSheetId="5">#REF!</definedName>
    <definedName name="CAPOCT">#REF!</definedName>
    <definedName name="CAPSEP" localSheetId="5">#REF!</definedName>
    <definedName name="CAPSEP">#REF!</definedName>
    <definedName name="carpet" localSheetId="5">#REF!</definedName>
    <definedName name="carpet">#REF!</definedName>
    <definedName name="carpet___0" localSheetId="5">#REF!</definedName>
    <definedName name="carpet___0">#REF!</definedName>
    <definedName name="carpet___11" localSheetId="5">#REF!</definedName>
    <definedName name="carpet___11">#REF!</definedName>
    <definedName name="carpet___12" localSheetId="5">#REF!</definedName>
    <definedName name="carpet___12">#REF!</definedName>
    <definedName name="CARPET1" localSheetId="5">#REF!</definedName>
    <definedName name="CARPET1">#REF!</definedName>
    <definedName name="CB" localSheetId="5">#REF!</definedName>
    <definedName name="CB">#REF!</definedName>
    <definedName name="CC" localSheetId="5">#REF!</definedName>
    <definedName name="CC">#REF!</definedName>
    <definedName name="CCB" localSheetId="5">#REF!</definedName>
    <definedName name="CCB">#REF!</definedName>
    <definedName name="CCC" localSheetId="5">#REF!</definedName>
    <definedName name="CCC">#REF!</definedName>
    <definedName name="Cd" localSheetId="5">'[44]220 11  BS '!#REF!</definedName>
    <definedName name="Cd">'[44]220 11  BS '!#REF!</definedName>
    <definedName name="cdds" localSheetId="5">'[27]UNP-NCW '!#REF!</definedName>
    <definedName name="cdds">'[27]UNP-NCW '!#REF!</definedName>
    <definedName name="Cdi" localSheetId="5">'[44]220 11  BS '!#REF!</definedName>
    <definedName name="Cdi">'[44]220 11  BS '!#REF!</definedName>
    <definedName name="CE" localSheetId="5">#REF!</definedName>
    <definedName name="CE">#REF!</definedName>
    <definedName name="cee" localSheetId="5">#REF!</definedName>
    <definedName name="cee">#REF!</definedName>
    <definedName name="cem">190</definedName>
    <definedName name="central" localSheetId="5">#REF!</definedName>
    <definedName name="central">#REF!</definedName>
    <definedName name="Cf" localSheetId="5">#REF!</definedName>
    <definedName name="Cf">#REF!</definedName>
    <definedName name="cf_musd" localSheetId="5">[41]cf!#REF!</definedName>
    <definedName name="cf_musd">[41]cf!#REF!</definedName>
    <definedName name="cfre" localSheetId="5">#REF!</definedName>
    <definedName name="cfre">#REF!</definedName>
    <definedName name="chandra" localSheetId="5">#REF!</definedName>
    <definedName name="chandra">#REF!</definedName>
    <definedName name="ChartData_Monthly" localSheetId="5">#REF!</definedName>
    <definedName name="ChartData_Monthly">#REF!</definedName>
    <definedName name="ChartData_Weekly" localSheetId="5">#REF!</definedName>
    <definedName name="ChartData_Weekly">#REF!</definedName>
    <definedName name="checked" localSheetId="5">[35]CLAY!#REF!</definedName>
    <definedName name="checked">[35]CLAY!#REF!</definedName>
    <definedName name="civ" localSheetId="5">#REF!</definedName>
    <definedName name="civ">#REF!</definedName>
    <definedName name="civil" localSheetId="5">#REF!</definedName>
    <definedName name="civil">#REF!</definedName>
    <definedName name="CL" localSheetId="5">#REF!</definedName>
    <definedName name="CL">#REF!</definedName>
    <definedName name="cl33kv" localSheetId="5">'[13]A1-Continuous'!#REF!</definedName>
    <definedName name="cl33kv">'[13]A1-Continuous'!#REF!</definedName>
    <definedName name="clbs" localSheetId="5">#REF!</definedName>
    <definedName name="clbs">#REF!</definedName>
    <definedName name="cld" localSheetId="5">#REF!</definedName>
    <definedName name="cld">#REF!</definedName>
    <definedName name="cll" localSheetId="5">#REF!</definedName>
    <definedName name="cll">#REF!</definedName>
    <definedName name="cllf" localSheetId="5">'[13]A1-Continuous'!#REF!</definedName>
    <definedName name="cllf">'[13]A1-Continuous'!#REF!</definedName>
    <definedName name="clobs" localSheetId="5">#REF!</definedName>
    <definedName name="clobs">#REF!</definedName>
    <definedName name="clod" localSheetId="5">#REF!</definedName>
    <definedName name="clod">#REF!</definedName>
    <definedName name="clol" localSheetId="5">#REF!</definedName>
    <definedName name="clol">#REF!</definedName>
    <definedName name="clot" localSheetId="5">#REF!</definedName>
    <definedName name="clot">#REF!</definedName>
    <definedName name="clt" localSheetId="5">#REF!</definedName>
    <definedName name="clt">#REF!</definedName>
    <definedName name="cltf" localSheetId="5">'[13]A1-Continuous'!#REF!</definedName>
    <definedName name="cltf">'[13]A1-Continuous'!#REF!</definedName>
    <definedName name="Code" localSheetId="5" hidden="1">#REF!</definedName>
    <definedName name="Code" hidden="1">#REF!</definedName>
    <definedName name="col" localSheetId="5">#REF!</definedName>
    <definedName name="col">#REF!</definedName>
    <definedName name="col___0" localSheetId="5">#REF!</definedName>
    <definedName name="col___0">#REF!</definedName>
    <definedName name="col___11" localSheetId="5">#REF!</definedName>
    <definedName name="col___11">#REF!</definedName>
    <definedName name="col___12" localSheetId="5">#REF!</definedName>
    <definedName name="col___12">#REF!</definedName>
    <definedName name="collection" localSheetId="5">#REF!</definedName>
    <definedName name="collection">#REF!</definedName>
    <definedName name="COLLSTATUS" localSheetId="5">#REF!</definedName>
    <definedName name="COLLSTATUS">#REF!</definedName>
    <definedName name="collstatuspage1" localSheetId="5">#REF!</definedName>
    <definedName name="collstatuspage1">#REF!</definedName>
    <definedName name="collstatuspage2" localSheetId="5">#REF!</definedName>
    <definedName name="collstatuspage2">#REF!</definedName>
    <definedName name="Columns" localSheetId="5">#REF!</definedName>
    <definedName name="Columns">#REF!</definedName>
    <definedName name="Comm" localSheetId="5">#REF!</definedName>
    <definedName name="Comm">#REF!</definedName>
    <definedName name="COMP" localSheetId="5">#REF!</definedName>
    <definedName name="COMP">#REF!</definedName>
    <definedName name="company" localSheetId="5">#REF!</definedName>
    <definedName name="company">#REF!</definedName>
    <definedName name="cond.span" localSheetId="5">#REF!</definedName>
    <definedName name="cond.span">#REF!</definedName>
    <definedName name="conductor" localSheetId="5">#REF!</definedName>
    <definedName name="conductor">#REF!</definedName>
    <definedName name="CONDUCTORS">'[45]Conductor Parameter'!$B$10:$B$565</definedName>
    <definedName name="CONS" localSheetId="5">#REF!</definedName>
    <definedName name="CONS">#REF!</definedName>
    <definedName name="control132" localSheetId="5">#REF!</definedName>
    <definedName name="control132">#REF!</definedName>
    <definedName name="convAlloy">[46]conversion!$C$10</definedName>
    <definedName name="convEC">[46]conversion!$B$10</definedName>
    <definedName name="cosq" localSheetId="5">#REF!</definedName>
    <definedName name="cosq">#REF!</definedName>
    <definedName name="cost" localSheetId="5">#REF!</definedName>
    <definedName name="cost">#REF!</definedName>
    <definedName name="Cost_code" localSheetId="5">#REF!</definedName>
    <definedName name="Cost_code">#REF!</definedName>
    <definedName name="Cost_Per_Manday" localSheetId="5">#REF!</definedName>
    <definedName name="Cost_Per_Manday">#REF!</definedName>
    <definedName name="COST_PSCH">[47]COST!$A$7:$BM$1194</definedName>
    <definedName name="COU" localSheetId="5">#REF!</definedName>
    <definedName name="COU">#REF!</definedName>
    <definedName name="COU___0" localSheetId="5">#REF!</definedName>
    <definedName name="COU___0">#REF!</definedName>
    <definedName name="COU___13" localSheetId="5">#REF!</definedName>
    <definedName name="COU___13">#REF!</definedName>
    <definedName name="cr">[48]dBase!$J$14</definedName>
    <definedName name="CRB" localSheetId="5">#REF!</definedName>
    <definedName name="CRB">#REF!</definedName>
    <definedName name="CRPANEL" localSheetId="5">#REF!</definedName>
    <definedName name="CRPANEL">#REF!</definedName>
    <definedName name="CS" localSheetId="5">[32]DSLP!#REF!</definedName>
    <definedName name="CS">[32]DSLP!#REF!</definedName>
    <definedName name="Cs___0" localSheetId="5">#REF!</definedName>
    <definedName name="Cs___0">#REF!</definedName>
    <definedName name="Cs___13" localSheetId="5">#REF!</definedName>
    <definedName name="Cs___13">#REF!</definedName>
    <definedName name="csd" localSheetId="5">#REF!</definedName>
    <definedName name="csd">#REF!</definedName>
    <definedName name="CT" localSheetId="5">#REF!</definedName>
    <definedName name="CT">#REF!</definedName>
    <definedName name="ctf" localSheetId="5">#REF!</definedName>
    <definedName name="ctf">#REF!</definedName>
    <definedName name="Cth" localSheetId="5">#REF!</definedName>
    <definedName name="Cth">#REF!</definedName>
    <definedName name="CTR" localSheetId="5">#REF!</definedName>
    <definedName name="CTR">#REF!</definedName>
    <definedName name="Ctype" localSheetId="5">#REF!</definedName>
    <definedName name="Ctype">#REF!</definedName>
    <definedName name="Cum_Int" localSheetId="5">#REF!</definedName>
    <definedName name="Cum_Int">#REF!</definedName>
    <definedName name="cummeas_may1006" localSheetId="5">#REF!</definedName>
    <definedName name="cummeas_may1006">#REF!</definedName>
    <definedName name="cummeas_up_to_mar" localSheetId="5">#REF!</definedName>
    <definedName name="cummeas_up_to_mar">#REF!</definedName>
    <definedName name="cur" localSheetId="5">#REF!</definedName>
    <definedName name="cur">#REF!</definedName>
    <definedName name="CURR_FCT" localSheetId="5">#REF!</definedName>
    <definedName name="CURR_FCT">#REF!</definedName>
    <definedName name="CURR_LIST" localSheetId="5">#REF!</definedName>
    <definedName name="CURR_LIST">#REF!</definedName>
    <definedName name="current1" localSheetId="5">#REF!</definedName>
    <definedName name="current1">#REF!</definedName>
    <definedName name="current2" localSheetId="5">#REF!</definedName>
    <definedName name="current2">#REF!</definedName>
    <definedName name="current3" localSheetId="5">#REF!</definedName>
    <definedName name="current3">#REF!</definedName>
    <definedName name="current4" localSheetId="5">#REF!</definedName>
    <definedName name="current4">#REF!</definedName>
    <definedName name="current5" localSheetId="5">#REF!</definedName>
    <definedName name="current5">#REF!</definedName>
    <definedName name="CVT" localSheetId="5">#REF!</definedName>
    <definedName name="CVT">#REF!</definedName>
    <definedName name="cw">10</definedName>
    <definedName name="cx" localSheetId="5">#REF!</definedName>
    <definedName name="cx">#REF!</definedName>
    <definedName name="d" localSheetId="5">#REF!</definedName>
    <definedName name="d">#REF!</definedName>
    <definedName name="d___0" localSheetId="5">#REF!</definedName>
    <definedName name="d___0">#REF!</definedName>
    <definedName name="d___13" localSheetId="5">#REF!</definedName>
    <definedName name="d___13">#REF!</definedName>
    <definedName name="D8Data" localSheetId="5">#REF!</definedName>
    <definedName name="D8Data">#REF!</definedName>
    <definedName name="dam" localSheetId="5">#REF!</definedName>
    <definedName name="dam">#REF!</definedName>
    <definedName name="DASD" localSheetId="5">#REF!</definedName>
    <definedName name="DASD">#REF!</definedName>
    <definedName name="DATA" localSheetId="5">#REF!</definedName>
    <definedName name="DATA">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_xlnm.Database" localSheetId="5">#REF!</definedName>
    <definedName name="_xlnm.Database">#REF!</definedName>
    <definedName name="date" localSheetId="5">#REF!</definedName>
    <definedName name="date">#REF!</definedName>
    <definedName name="db" localSheetId="5">#REF!</definedName>
    <definedName name="db">#REF!</definedName>
    <definedName name="db___0" localSheetId="5">#REF!</definedName>
    <definedName name="db___0">#REF!</definedName>
    <definedName name="db___13" localSheetId="5">#REF!</definedName>
    <definedName name="db___13">#REF!</definedName>
    <definedName name="Dc" localSheetId="5">#REF!</definedName>
    <definedName name="Dc">#REF!</definedName>
    <definedName name="dd" localSheetId="5">#REF!</definedName>
    <definedName name="dd">#REF!</definedName>
    <definedName name="ddash" localSheetId="5">#REF!</definedName>
    <definedName name="ddash">#REF!</definedName>
    <definedName name="DDD">'[49]CFL-KIM'!$G$1</definedName>
    <definedName name="dddd" localSheetId="5">[26]GWC!#REF!</definedName>
    <definedName name="dddd">[26]GWC!#REF!</definedName>
    <definedName name="ddddd" localSheetId="5">#REF!</definedName>
    <definedName name="ddddd">#REF!</definedName>
    <definedName name="ddf" localSheetId="5">#REF!</definedName>
    <definedName name="ddf">#REF!</definedName>
    <definedName name="DEBTORS" localSheetId="5">#REF!</definedName>
    <definedName name="DEBTORS">#REF!</definedName>
    <definedName name="DEHRI" localSheetId="5">#REF!</definedName>
    <definedName name="DEHRI">#REF!</definedName>
    <definedName name="delk" localSheetId="5">#REF!</definedName>
    <definedName name="delk">#REF!</definedName>
    <definedName name="delm" localSheetId="5">#REF!</definedName>
    <definedName name="delm">#REF!</definedName>
    <definedName name="delm2" localSheetId="5">#REF!</definedName>
    <definedName name="delm2">#REF!</definedName>
    <definedName name="delta" localSheetId="5">#REF!</definedName>
    <definedName name="delta">#REF!</definedName>
    <definedName name="delta1" localSheetId="5">#REF!</definedName>
    <definedName name="delta1">#REF!</definedName>
    <definedName name="DELTA20" localSheetId="5">#REF!</definedName>
    <definedName name="DELTA20">#REF!</definedName>
    <definedName name="DELTA20___0" localSheetId="5">#REF!</definedName>
    <definedName name="DELTA20___0">#REF!</definedName>
    <definedName name="DELTA20___13" localSheetId="5">#REF!</definedName>
    <definedName name="DELTA20___13">#REF!</definedName>
    <definedName name="delyw" localSheetId="5">#REF!</definedName>
    <definedName name="delyw">#REF!</definedName>
    <definedName name="Den" localSheetId="5">[14]Design!#REF!</definedName>
    <definedName name="Den">[14]Design!#REF!</definedName>
    <definedName name="Depth_above_FGL" localSheetId="5">#REF!</definedName>
    <definedName name="Depth_above_FGL">#REF!</definedName>
    <definedName name="Depth_below_ground_level" localSheetId="5">#REF!</definedName>
    <definedName name="Depth_below_ground_level">#REF!</definedName>
    <definedName name="Depth_of_the_section" localSheetId="5">#REF!</definedName>
    <definedName name="Depth_of_the_section">#REF!</definedName>
    <definedName name="designed" localSheetId="5">[35]CLAY!#REF!</definedName>
    <definedName name="designed">[35]CLAY!#REF!</definedName>
    <definedName name="dev">'[50]july-I'!$H$126:$H$140</definedName>
    <definedName name="df" localSheetId="5">#REF!</definedName>
    <definedName name="df">#REF!</definedName>
    <definedName name="dfaf" localSheetId="5">#REF!</definedName>
    <definedName name="dfaf">#REF!</definedName>
    <definedName name="dfd" localSheetId="5">#REF!</definedName>
    <definedName name="dfd">#REF!</definedName>
    <definedName name="dfdf" localSheetId="5">[51]Report!#REF!</definedName>
    <definedName name="dfdf">[51]Report!#REF!</definedName>
    <definedName name="DFR" localSheetId="5">#REF!</definedName>
    <definedName name="DFR">#REF!</definedName>
    <definedName name="dfrads" localSheetId="5">#REF!</definedName>
    <definedName name="dfrads">#REF!</definedName>
    <definedName name="dfsdf" localSheetId="5">#REF!</definedName>
    <definedName name="dfsdf">#REF!</definedName>
    <definedName name="dg" localSheetId="5">#REF!</definedName>
    <definedName name="dg">#REF!</definedName>
    <definedName name="dgv" localSheetId="5">#REF!</definedName>
    <definedName name="dgv">#REF!</definedName>
    <definedName name="Dh" localSheetId="5">[14]Design!#REF!</definedName>
    <definedName name="Dh">[14]Design!#REF!</definedName>
    <definedName name="Di" localSheetId="5">#REF!</definedName>
    <definedName name="Di">#REF!</definedName>
    <definedName name="Dialog5">#N/A</definedName>
    <definedName name="diff" localSheetId="5">'[52]Sch-3'!#REF!</definedName>
    <definedName name="diff">'[52]Sch-3'!#REF!</definedName>
    <definedName name="diff1" localSheetId="5">'[52]Sch-3'!#REF!</definedName>
    <definedName name="diff1">'[52]Sch-3'!#REF!</definedName>
    <definedName name="DIns" localSheetId="5">[32]DSLP!#REF!</definedName>
    <definedName name="DIns">[32]DSLP!#REF!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ST1" localSheetId="5">[20]Coalmine!#REF!</definedName>
    <definedName name="DIST1">[20]Coalmine!#REF!</definedName>
    <definedName name="DIV">1000000</definedName>
    <definedName name="dk" localSheetId="5">#REF!</definedName>
    <definedName name="dk">#REF!</definedName>
    <definedName name="dks" localSheetId="5">#REF!</definedName>
    <definedName name="dks">#REF!</definedName>
    <definedName name="dkt" localSheetId="5">#REF!</definedName>
    <definedName name="dkt">#REF!</definedName>
    <definedName name="dl" localSheetId="5">#REF!</definedName>
    <definedName name="dl">#REF!</definedName>
    <definedName name="dl___0" localSheetId="5">#REF!</definedName>
    <definedName name="dl___0">#REF!</definedName>
    <definedName name="dl___13" localSheetId="5">#REF!</definedName>
    <definedName name="dl___13">#REF!</definedName>
    <definedName name="Dm" localSheetId="5">#REF!</definedName>
    <definedName name="Dm">#REF!</definedName>
    <definedName name="dms" localSheetId="5">#REF!</definedName>
    <definedName name="dms">#REF!</definedName>
    <definedName name="dmt" localSheetId="5">#REF!</definedName>
    <definedName name="dmt">#REF!</definedName>
    <definedName name="Do" localSheetId="5">#REF!</definedName>
    <definedName name="Do">#REF!</definedName>
    <definedName name="docu" localSheetId="5">[35]CLAY!#REF!</definedName>
    <definedName name="docu">[35]CLAY!#REF!</definedName>
    <definedName name="dollar" localSheetId="5">#REF!</definedName>
    <definedName name="dollar">#REF!</definedName>
    <definedName name="Dome1">'[53]Data Sheet'!$B$3:$B$51</definedName>
    <definedName name="Double" localSheetId="5">#REF!</definedName>
    <definedName name="Double">#REF!</definedName>
    <definedName name="dq" localSheetId="5">#REF!</definedName>
    <definedName name="dq">#REF!</definedName>
    <definedName name="drossalloy">[46]conversion!$C$11</definedName>
    <definedName name="drossEC">[46]conversion!$B$11</definedName>
    <definedName name="DS" localSheetId="5">#REF!</definedName>
    <definedName name="DS">#REF!</definedName>
    <definedName name="Ds___0" localSheetId="5">#REF!</definedName>
    <definedName name="Ds___0">#REF!</definedName>
    <definedName name="Ds___13" localSheetId="5">#REF!</definedName>
    <definedName name="Ds___13">#REF!</definedName>
    <definedName name="dsat" localSheetId="5">#REF!</definedName>
    <definedName name="dsat">#REF!</definedName>
    <definedName name="dsdf" localSheetId="5" hidden="1">#REF!</definedName>
    <definedName name="dsdf" hidden="1">#REF!</definedName>
    <definedName name="Dt">[54]Codes!$C$8</definedName>
    <definedName name="Dv" localSheetId="5">[14]Design!#REF!</definedName>
    <definedName name="Dv">[14]Design!#REF!</definedName>
    <definedName name="dvv" localSheetId="5">'[27]UNP-NCW '!#REF!</definedName>
    <definedName name="dvv">'[27]UNP-NCW '!#REF!</definedName>
    <definedName name="E" localSheetId="5">#REF!</definedName>
    <definedName name="E">#REF!</definedName>
    <definedName name="Eair" localSheetId="5">#REF!</definedName>
    <definedName name="Eair">#REF!</definedName>
    <definedName name="eawerawea" localSheetId="5">[26]NWC!#REF!</definedName>
    <definedName name="eawerawea">[26]NWC!#REF!</definedName>
    <definedName name="Econd" localSheetId="5">#REF!</definedName>
    <definedName name="Econd">#REF!</definedName>
    <definedName name="ecs" localSheetId="5">#REF!</definedName>
    <definedName name="ecs">#REF!</definedName>
    <definedName name="ed" localSheetId="5">#REF!</definedName>
    <definedName name="ed">#REF!</definedName>
    <definedName name="ee" localSheetId="5">#REF!</definedName>
    <definedName name="ee">#REF!</definedName>
    <definedName name="eee" localSheetId="5">#REF!</definedName>
    <definedName name="eee">#REF!</definedName>
    <definedName name="eeee" localSheetId="5">[26]GWC!#REF!</definedName>
    <definedName name="eeee">[26]GWC!#REF!</definedName>
    <definedName name="Eela" localSheetId="5">#REF!</definedName>
    <definedName name="Eela">#REF!</definedName>
    <definedName name="eela2" localSheetId="5">#REF!</definedName>
    <definedName name="eela2">#REF!</definedName>
    <definedName name="eelat" localSheetId="5">[37]strain!#REF!</definedName>
    <definedName name="eelat">[37]strain!#REF!</definedName>
    <definedName name="EEpi" localSheetId="5">#REF!</definedName>
    <definedName name="EEpi">#REF!</definedName>
    <definedName name="EEst" localSheetId="5">#REF!</definedName>
    <definedName name="EEst">#REF!</definedName>
    <definedName name="elb" localSheetId="5">#REF!</definedName>
    <definedName name="elb">#REF!</definedName>
    <definedName name="elt" localSheetId="5">#REF!</definedName>
    <definedName name="elt">#REF!</definedName>
    <definedName name="Em" localSheetId="5">#REF!</definedName>
    <definedName name="Em">#REF!</definedName>
    <definedName name="Em___0" localSheetId="5">#REF!</definedName>
    <definedName name="Em___0">#REF!</definedName>
    <definedName name="Em___13" localSheetId="5">#REF!</definedName>
    <definedName name="Em___13">#REF!</definedName>
    <definedName name="eml" localSheetId="5">'[13]A1-Continuous'!#REF!</definedName>
    <definedName name="eml">'[13]A1-Continuous'!#REF!</definedName>
    <definedName name="End_Bal" localSheetId="5">#REF!</definedName>
    <definedName name="End_Bal">#REF!</definedName>
    <definedName name="ENG" localSheetId="5">#REF!</definedName>
    <definedName name="ENG">#REF!</definedName>
    <definedName name="Enot" localSheetId="5">#REF!</definedName>
    <definedName name="Enot">#REF!</definedName>
    <definedName name="EP_AGWC" localSheetId="5">'[55]EP 13-14'!#REF!</definedName>
    <definedName name="EP_AGWC">'[55]EP 13-14'!#REF!</definedName>
    <definedName name="EP_AM" localSheetId="5">'[55]EP 13-14'!#REF!</definedName>
    <definedName name="EP_AM">'[55]EP 13-14'!#REF!</definedName>
    <definedName name="EP_ANFA" localSheetId="5">'[55]EP 13-14'!#REF!</definedName>
    <definedName name="EP_ANFA">'[55]EP 13-14'!#REF!</definedName>
    <definedName name="EP_ANFE" localSheetId="5">'[55]EP 13-14'!#REF!</definedName>
    <definedName name="EP_ANFE">'[55]EP 13-14'!#REF!</definedName>
    <definedName name="EP_ANFEBG" localSheetId="5">'[55]EP 13-14'!#REF!</definedName>
    <definedName name="EP_ANFEBG">'[55]EP 13-14'!#REF!</definedName>
    <definedName name="EP_ANWC" localSheetId="5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5">'[55]EP 13-14'!#REF!</definedName>
    <definedName name="EP_Avg_Adv">'[55]EP 13-14'!#REF!</definedName>
    <definedName name="EP_Avg_COI" localSheetId="5">'[55]EP 13-14'!#REF!</definedName>
    <definedName name="EP_Avg_COI">'[55]EP 13-14'!#REF!</definedName>
    <definedName name="EP_Avg_OCA" localSheetId="5">'[55]EP 13-14'!#REF!</definedName>
    <definedName name="EP_Avg_OCA">'[55]EP 13-14'!#REF!</definedName>
    <definedName name="EP_Avg_OCL" localSheetId="5">'[55]EP 13-14'!#REF!</definedName>
    <definedName name="EP_Avg_OCL">'[55]EP 13-14'!#REF!</definedName>
    <definedName name="EP_Avg_OS" localSheetId="5">'[55]EP 13-14'!#REF!</definedName>
    <definedName name="EP_Avg_OS">'[55]EP 13-14'!#REF!</definedName>
    <definedName name="EP_Avg_Stk" localSheetId="5">'[55]EP 13-14'!#REF!</definedName>
    <definedName name="EP_Avg_Stk">'[55]EP 13-14'!#REF!</definedName>
    <definedName name="EP_Avg_VC" localSheetId="5">'[55]EP 13-14'!#REF!</definedName>
    <definedName name="EP_Avg_VC">'[55]EP 13-14'!#REF!</definedName>
    <definedName name="EP_Avg_WC_Key" localSheetId="5">#REF!</definedName>
    <definedName name="EP_Avg_WC_Key">#REF!</definedName>
    <definedName name="EP_COI" localSheetId="5">'[55]EP 13-14'!#REF!</definedName>
    <definedName name="EP_COI">'[55]EP 13-14'!#REF!</definedName>
    <definedName name="EP_Dec">'[55]EP 13-14'!$AV:$AV</definedName>
    <definedName name="EP_Deprn" localSheetId="5">'[55]EP 13-14'!#REF!</definedName>
    <definedName name="EP_Deprn">'[55]EP 13-14'!#REF!</definedName>
    <definedName name="EP_Feb">'[55]EP 13-14'!$AX:$AX</definedName>
    <definedName name="EP_GM" localSheetId="5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5">'[55]EP 13-14'!#REF!</definedName>
    <definedName name="EP_Key">'[55]EP 13-14'!#REF!</definedName>
    <definedName name="EP_Mar">'[55]EP 13-14'!$AY:$AY</definedName>
    <definedName name="EP_MAT_Sales" localSheetId="5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5">'[55]EP 13-14'!#REF!</definedName>
    <definedName name="EP_NWC">'[55]EP 13-14'!#REF!</definedName>
    <definedName name="EP_OB_Cust" localSheetId="5">'[55]EP 13-14'!#REF!</definedName>
    <definedName name="EP_OB_Cust">'[55]EP 13-14'!#REF!</definedName>
    <definedName name="EP_OB_IU" localSheetId="5">'[55]EP 13-14'!#REF!</definedName>
    <definedName name="EP_OB_IU">'[55]EP 13-14'!#REF!</definedName>
    <definedName name="EP_OCA" localSheetId="5">'[55]EP 13-14'!#REF!</definedName>
    <definedName name="EP_OCA">'[55]EP 13-14'!#REF!</definedName>
    <definedName name="EP_OCL" localSheetId="5">'[55]EP 13-14'!#REF!</definedName>
    <definedName name="EP_OCL">'[55]EP 13-14'!#REF!</definedName>
    <definedName name="EP_Oct">'[55]EP 13-14'!$AT:$AT</definedName>
    <definedName name="EP_OD_Common" localSheetId="5">'[55]EP 13-14'!#REF!</definedName>
    <definedName name="EP_OD_Common">'[55]EP 13-14'!#REF!</definedName>
    <definedName name="EP_OI_Cust" localSheetId="5">'[55]EP 13-14'!#REF!</definedName>
    <definedName name="EP_OI_Cust">'[55]EP 13-14'!#REF!</definedName>
    <definedName name="EP_OI_IU" localSheetId="5">'[55]EP 13-14'!#REF!</definedName>
    <definedName name="EP_OI_IU">'[55]EP 13-14'!#REF!</definedName>
    <definedName name="EP_OS" localSheetId="5">'[55]EP 13-14'!#REF!</definedName>
    <definedName name="EP_OS">'[55]EP 13-14'!#REF!</definedName>
    <definedName name="EP_PBDIT" localSheetId="5">'[55]EP 13-14'!#REF!</definedName>
    <definedName name="EP_PBDIT">'[55]EP 13-14'!#REF!</definedName>
    <definedName name="EP_PBIT" localSheetId="5">'[55]EP 13-14'!#REF!</definedName>
    <definedName name="EP_PBIT">'[55]EP 13-14'!#REF!</definedName>
    <definedName name="EP_Per_Key" localSheetId="5">#REF!</definedName>
    <definedName name="EP_Per_Key">#REF!</definedName>
    <definedName name="EP_Res_Key" localSheetId="5">#REF!</definedName>
    <definedName name="EP_Res_Key">#REF!</definedName>
    <definedName name="EP_Sales_Cust" localSheetId="5">'[55]EP 13-14'!#REF!</definedName>
    <definedName name="EP_Sales_Cust">'[55]EP 13-14'!#REF!</definedName>
    <definedName name="EP_Sales_IU" localSheetId="5">'[55]EP 13-14'!#REF!</definedName>
    <definedName name="EP_Sales_IU">'[55]EP 13-14'!#REF!</definedName>
    <definedName name="EP_Sep">'[55]EP 13-14'!$AS:$AS</definedName>
    <definedName name="EP_Stk" localSheetId="5">'[55]EP 13-14'!#REF!</definedName>
    <definedName name="EP_Stk">'[55]EP 13-14'!#REF!</definedName>
    <definedName name="EP_Top_Key" localSheetId="5">#REF!</definedName>
    <definedName name="EP_Top_Key">#REF!</definedName>
    <definedName name="EP_VC" localSheetId="5">'[55]EP 13-14'!#REF!</definedName>
    <definedName name="EP_VC">'[55]EP 13-14'!#REF!</definedName>
    <definedName name="EP_WC_Key" localSheetId="5">#REF!</definedName>
    <definedName name="EP_WC_Key">#REF!</definedName>
    <definedName name="Epi" localSheetId="5">#REF!</definedName>
    <definedName name="Epi">#REF!</definedName>
    <definedName name="ER" localSheetId="5">#REF!</definedName>
    <definedName name="ER">#REF!</definedName>
    <definedName name="ere" localSheetId="5">'[56]3BPA00132-5-3 W plan HVPNL'!#REF!</definedName>
    <definedName name="ere">'[56]3BPA00132-5-3 W plan HVPNL'!#REF!</definedName>
    <definedName name="EREC" localSheetId="5">'[1]B-Chart'!#REF!</definedName>
    <definedName name="EREC">'[1]B-Chart'!#REF!</definedName>
    <definedName name="erection" localSheetId="5">#REF!</definedName>
    <definedName name="erection">#REF!</definedName>
    <definedName name="Erection_Cost" localSheetId="5">#REF!</definedName>
    <definedName name="Erection_Cost">#REF!</definedName>
    <definedName name="Erection_Sales" localSheetId="5">#REF!</definedName>
    <definedName name="Erection_Sales">#REF!</definedName>
    <definedName name="erer" localSheetId="5">#REF!</definedName>
    <definedName name="erer">#REF!</definedName>
    <definedName name="Es" localSheetId="5">#REF!</definedName>
    <definedName name="Es">#REF!</definedName>
    <definedName name="Es___0" localSheetId="5">#REF!</definedName>
    <definedName name="Es___0">#REF!</definedName>
    <definedName name="Es___13" localSheetId="5">#REF!</definedName>
    <definedName name="Es___13">#REF!</definedName>
    <definedName name="esc_1" localSheetId="5">#REF!</definedName>
    <definedName name="esc_1">#REF!</definedName>
    <definedName name="ESC_2" localSheetId="5">#REF!</definedName>
    <definedName name="ESC_2">#REF!</definedName>
    <definedName name="Ess" localSheetId="5">#REF!</definedName>
    <definedName name="Ess">#REF!</definedName>
    <definedName name="est" localSheetId="5">#REF!</definedName>
    <definedName name="est">#REF!</definedName>
    <definedName name="et" localSheetId="5">#REF!</definedName>
    <definedName name="et">#REF!</definedName>
    <definedName name="Et___0" localSheetId="5">#REF!</definedName>
    <definedName name="Et___0">#REF!</definedName>
    <definedName name="Et___13" localSheetId="5">#REF!</definedName>
    <definedName name="Et___13">#REF!</definedName>
    <definedName name="Eta" localSheetId="5">#REF!</definedName>
    <definedName name="Eta">#REF!</definedName>
    <definedName name="eta0" localSheetId="5">#REF!</definedName>
    <definedName name="eta0">#REF!</definedName>
    <definedName name="etaa" localSheetId="5">#REF!</definedName>
    <definedName name="etaa">#REF!</definedName>
    <definedName name="ETC_CST_HDG" localSheetId="5">#REF!</definedName>
    <definedName name="ETC_CST_HDG">#REF!</definedName>
    <definedName name="Eth" localSheetId="5">#REF!</definedName>
    <definedName name="Eth">#REF!</definedName>
    <definedName name="eto" localSheetId="5">#REF!</definedName>
    <definedName name="eto">#REF!</definedName>
    <definedName name="EWEQEWE" localSheetId="5">[26]GWC!#REF!</definedName>
    <definedName name="EWEQEWE">[26]GWC!#REF!</definedName>
    <definedName name="ewre" localSheetId="5" hidden="1">#REF!</definedName>
    <definedName name="ewre" hidden="1">#REF!</definedName>
    <definedName name="excavtion_offset" localSheetId="5">#REF!</definedName>
    <definedName name="excavtion_offset">#REF!</definedName>
    <definedName name="Excel_BuiltIn__FilterDatabase_1" localSheetId="5">'[57]Sheet 1'!#REF!</definedName>
    <definedName name="Excel_BuiltIn__FilterDatabase_1">'[57]Sheet 1'!#REF!</definedName>
    <definedName name="Excel_BuiltIn__FilterDatabase_3" localSheetId="5">#REF!</definedName>
    <definedName name="Excel_BuiltIn__FilterDatabase_3">#REF!</definedName>
    <definedName name="Excel_BuiltIn__FilterDatabase_4" localSheetId="5">#REF!</definedName>
    <definedName name="Excel_BuiltIn__FilterDatabase_4">#REF!</definedName>
    <definedName name="Excel_BuiltIn__FilterDatabase_5" localSheetId="5">#REF!</definedName>
    <definedName name="Excel_BuiltIn__FilterDatabase_5">#REF!</definedName>
    <definedName name="Excel_BuiltIn__FilterDatabase_6" localSheetId="5">#REF!</definedName>
    <definedName name="Excel_BuiltIn__FilterDatabase_6">#REF!</definedName>
    <definedName name="Excel_BuiltIn_Print_Area_1" localSheetId="5">#REF!</definedName>
    <definedName name="Excel_BuiltIn_Print_Area_1">#REF!</definedName>
    <definedName name="Excel_BuiltIn_Print_Area_1_1" localSheetId="5">#REF!</definedName>
    <definedName name="Excel_BuiltIn_Print_Area_1_1">#REF!</definedName>
    <definedName name="Excel_BuiltIn_Print_Area_16" localSheetId="5">#REF!</definedName>
    <definedName name="Excel_BuiltIn_Print_Area_16">#REF!</definedName>
    <definedName name="Excel_BuiltIn_Print_Area_2" localSheetId="5">#REF!</definedName>
    <definedName name="Excel_BuiltIn_Print_Area_2">#REF!</definedName>
    <definedName name="Excel_BuiltIn_Print_Area_2_1" localSheetId="5">#REF!</definedName>
    <definedName name="Excel_BuiltIn_Print_Area_2_1">#REF!</definedName>
    <definedName name="Excel_BuiltIn_Print_Area_3" localSheetId="5">#REF!</definedName>
    <definedName name="Excel_BuiltIn_Print_Area_3">#REF!</definedName>
    <definedName name="Excel_BuiltIn_Print_Area_3_1" localSheetId="5">#REF!</definedName>
    <definedName name="Excel_BuiltIn_Print_Area_3_1">#REF!</definedName>
    <definedName name="Excel_BuiltIn_Print_Area_3_1_1" localSheetId="5">#REF!</definedName>
    <definedName name="Excel_BuiltIn_Print_Area_3_1_1">#REF!</definedName>
    <definedName name="Excel_BuiltIn_Print_Area_3_1_1_1" localSheetId="5">#REF!</definedName>
    <definedName name="Excel_BuiltIn_Print_Area_3_1_1_1">#REF!</definedName>
    <definedName name="Excel_BuiltIn_Print_Area_3_1_1_1_1" localSheetId="5">#REF!</definedName>
    <definedName name="Excel_BuiltIn_Print_Area_3_1_1_1_1">#REF!</definedName>
    <definedName name="Excel_BuiltIn_Print_Area_4_1" localSheetId="5">#REF!</definedName>
    <definedName name="Excel_BuiltIn_Print_Area_4_1">#REF!</definedName>
    <definedName name="Excel_BuiltIn_Print_Area_4_1_1" localSheetId="5">#REF!</definedName>
    <definedName name="Excel_BuiltIn_Print_Area_4_1_1">#REF!</definedName>
    <definedName name="Excel_BuiltIn_Print_Area_4_1_1_1" localSheetId="5">#REF!</definedName>
    <definedName name="Excel_BuiltIn_Print_Area_4_1_1_1">#REF!</definedName>
    <definedName name="Excel_BuiltIn_Print_Area_4_1_1_1_1" localSheetId="5">#REF!</definedName>
    <definedName name="Excel_BuiltIn_Print_Area_4_1_1_1_1">#REF!</definedName>
    <definedName name="Excel_BuiltIn_Print_Area_4_1_1_1_1_1" localSheetId="5">#REF!</definedName>
    <definedName name="Excel_BuiltIn_Print_Area_4_1_1_1_1_1">#REF!</definedName>
    <definedName name="Excel_BuiltIn_Print_Area_5_1_1_1_1" localSheetId="5">#REF!</definedName>
    <definedName name="Excel_BuiltIn_Print_Area_5_1_1_1_1">#REF!</definedName>
    <definedName name="Excel_BuiltIn_Print_Area_6_1" localSheetId="5">#REF!</definedName>
    <definedName name="Excel_BuiltIn_Print_Area_6_1">#REF!</definedName>
    <definedName name="Excel_BuiltIn_Print_Area_7_1" localSheetId="5">#REF!</definedName>
    <definedName name="Excel_BuiltIn_Print_Area_7_1">#REF!</definedName>
    <definedName name="Excel_BuiltIn_Print_Area_8" localSheetId="5">#REF!</definedName>
    <definedName name="Excel_BuiltIn_Print_Area_8">#REF!</definedName>
    <definedName name="Excel_BuiltIn_Print_Area_8_1" localSheetId="5">#REF!</definedName>
    <definedName name="Excel_BuiltIn_Print_Area_8_1">#REF!</definedName>
    <definedName name="Excel_BuiltIn_Print_Titles_1" localSheetId="5">#REF!</definedName>
    <definedName name="Excel_BuiltIn_Print_Titles_1">#REF!</definedName>
    <definedName name="Excel_BuiltIn_Print_Titles_10">[58]main1!$A$1:$B$65087,[58]main1!$1:$6</definedName>
    <definedName name="Excel_BuiltIn_Print_Titles_16" localSheetId="5">#REF!,#REF!</definedName>
    <definedName name="Excel_BuiltIn_Print_Titles_16">#REF!,#REF!</definedName>
    <definedName name="Excel_BuiltIn_Print_Titles_17" localSheetId="5">#REF!,#REF!</definedName>
    <definedName name="Excel_BuiltIn_Print_Titles_17">#REF!,#REF!</definedName>
    <definedName name="Excel_BuiltIn_Print_Titles_3" localSheetId="5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5">#REF!,#REF!</definedName>
    <definedName name="Excel_BuiltIn_Print_Titles_5_1_1_1">#REF!,#REF!</definedName>
    <definedName name="Excel_BuiltIn_Recorder" localSheetId="5">#REF!</definedName>
    <definedName name="Excel_BuiltIn_Recorder">#REF!</definedName>
    <definedName name="exist" localSheetId="5">#REF!</definedName>
    <definedName name="exist">#REF!</definedName>
    <definedName name="EXIT" localSheetId="5">#REF!</definedName>
    <definedName name="EXIT">#REF!</definedName>
    <definedName name="EXPHEADS" localSheetId="5">#REF!</definedName>
    <definedName name="EXPHEADS">#REF!</definedName>
    <definedName name="external" localSheetId="5">#REF!</definedName>
    <definedName name="external">#REF!</definedName>
    <definedName name="Extra_Pay" localSheetId="5">#REF!</definedName>
    <definedName name="Extra_Pay">#REF!</definedName>
    <definedName name="exwks" localSheetId="5">#REF!</definedName>
    <definedName name="exwks">#REF!</definedName>
    <definedName name="F" localSheetId="5">#REF!</definedName>
    <definedName name="F">#REF!</definedName>
    <definedName name="fa" localSheetId="5">#REF!</definedName>
    <definedName name="fa">#REF!</definedName>
    <definedName name="fafas" localSheetId="5">#REF!</definedName>
    <definedName name="fafas">#REF!</definedName>
    <definedName name="FAH" localSheetId="5">#REF!</definedName>
    <definedName name="FAH">#REF!</definedName>
    <definedName name="fasdfasdf" localSheetId="5">#REF!</definedName>
    <definedName name="fasdfasdf">#REF!</definedName>
    <definedName name="FASDFSD" localSheetId="5">#REF!</definedName>
    <definedName name="FASDFSD">#REF!</definedName>
    <definedName name="Fb" localSheetId="5">#REF!</definedName>
    <definedName name="Fb">#REF!</definedName>
    <definedName name="FC" localSheetId="5">#REF!</definedName>
    <definedName name="FC">#REF!</definedName>
    <definedName name="FCL" localSheetId="5">'[44]220 11  BS '!#REF!</definedName>
    <definedName name="FCL">'[44]220 11  BS '!#REF!</definedName>
    <definedName name="FCode" localSheetId="5" hidden="1">#REF!</definedName>
    <definedName name="FCode" hidden="1">#REF!</definedName>
    <definedName name="FCR" localSheetId="5">#REF!</definedName>
    <definedName name="FCR">#REF!</definedName>
    <definedName name="FD" localSheetId="5">#REF!</definedName>
    <definedName name="FD">#REF!</definedName>
    <definedName name="fda" localSheetId="5">#REF!</definedName>
    <definedName name="fda">#REF!</definedName>
    <definedName name="fdb" localSheetId="5">#REF!</definedName>
    <definedName name="fdb">#REF!</definedName>
    <definedName name="FDF" localSheetId="5">#REF!</definedName>
    <definedName name="FDF">#REF!</definedName>
    <definedName name="fdhd" localSheetId="5">#REF!</definedName>
    <definedName name="fdhd">#REF!</definedName>
    <definedName name="Fdl" localSheetId="5">'[44]220 11  BS '!#REF!</definedName>
    <definedName name="Fdl">'[44]220 11  BS '!#REF!</definedName>
    <definedName name="Fdn" localSheetId="5">#REF!</definedName>
    <definedName name="Fdn">#REF!</definedName>
    <definedName name="FdnWet">'[59]FDn Wet'!$C$5:$H$27</definedName>
    <definedName name="Fdr" localSheetId="5">'[44]220 11  BS '!#REF!</definedName>
    <definedName name="Fdr">'[44]220 11  BS '!#REF!</definedName>
    <definedName name="fdsdafas" localSheetId="5" hidden="1">{"'TP-SUMMARY'!$I$11:$K$11"}</definedName>
    <definedName name="fdsdafas" hidden="1">{"'TP-SUMMARY'!$I$11:$K$11"}</definedName>
    <definedName name="fdsdf" localSheetId="5">#REF!</definedName>
    <definedName name="fdsdf">#REF!</definedName>
    <definedName name="feb_qty_rev_3" localSheetId="5">#REF!</definedName>
    <definedName name="feb_qty_rev_3">#REF!</definedName>
    <definedName name="feb_rev4_qty" localSheetId="5">#REF!</definedName>
    <definedName name="feb_rev4_qty">#REF!</definedName>
    <definedName name="fEQAvz" localSheetId="5">#REF!</definedName>
    <definedName name="fEQAvz">#REF!</definedName>
    <definedName name="ff" localSheetId="5" hidden="1">#REF!</definedName>
    <definedName name="ff" hidden="1">#REF!</definedName>
    <definedName name="FFB" localSheetId="5">#REF!</definedName>
    <definedName name="FFB">#REF!</definedName>
    <definedName name="fff" localSheetId="5">[26]GWC!#REF!</definedName>
    <definedName name="fff">[26]GWC!#REF!</definedName>
    <definedName name="ffff" localSheetId="5">#REF!</definedName>
    <definedName name="ffff">#REF!</definedName>
    <definedName name="fffffffff" localSheetId="5">[26]GWC!#REF!</definedName>
    <definedName name="fffffffff">[26]GWC!#REF!</definedName>
    <definedName name="fffffffffff" localSheetId="5">'[27]UNP-NCW '!#REF!</definedName>
    <definedName name="fffffffffff">'[27]UNP-NCW '!#REF!</definedName>
    <definedName name="ffvvv" localSheetId="5">[26]GWC!#REF!</definedName>
    <definedName name="ffvvv">[26]GWC!#REF!</definedName>
    <definedName name="fg" localSheetId="5">#REF!</definedName>
    <definedName name="fg">#REF!</definedName>
    <definedName name="fgdfgg" localSheetId="5">#REF!</definedName>
    <definedName name="fgdfgg">#REF!</definedName>
    <definedName name="FGNFN" localSheetId="5">#REF!</definedName>
    <definedName name="FGNFN">#REF!</definedName>
    <definedName name="Fh" localSheetId="5">#REF!</definedName>
    <definedName name="Fh">#REF!</definedName>
    <definedName name="Fha" localSheetId="5">#REF!</definedName>
    <definedName name="Fha">#REF!</definedName>
    <definedName name="FHH" localSheetId="5">#REF!</definedName>
    <definedName name="FHH">#REF!</definedName>
    <definedName name="Fhwa" localSheetId="5">#REF!</definedName>
    <definedName name="Fhwa">#REF!</definedName>
    <definedName name="Fhwl" localSheetId="5">#REF!</definedName>
    <definedName name="Fhwl">#REF!</definedName>
    <definedName name="Fi" localSheetId="5">'[44]220 11  BS '!#REF!</definedName>
    <definedName name="Fi">'[44]220 11  BS '!#REF!</definedName>
    <definedName name="fill" localSheetId="5" hidden="1">#REF!</definedName>
    <definedName name="fill" hidden="1">#REF!</definedName>
    <definedName name="fill2" localSheetId="5" hidden="1">#REF!</definedName>
    <definedName name="fill2" hidden="1">#REF!</definedName>
    <definedName name="FIT" localSheetId="5">#REF!</definedName>
    <definedName name="FIT">#REF!</definedName>
    <definedName name="FIT___0" localSheetId="5">#REF!</definedName>
    <definedName name="FIT___0">#REF!</definedName>
    <definedName name="FIT___13" localSheetId="5">#REF!</definedName>
    <definedName name="FIT___13">#REF!</definedName>
    <definedName name="Floor">'[42]DETAILED  BOQ'!$C$4</definedName>
    <definedName name="Fm" localSheetId="5">'[60]220KV CS'!#REF!</definedName>
    <definedName name="Fm">'[60]220KV CS'!#REF!</definedName>
    <definedName name="Fmg" localSheetId="5">#REF!</definedName>
    <definedName name="Fmg">#REF!</definedName>
    <definedName name="Fml" localSheetId="5">'[44]220 11  BS '!#REF!</definedName>
    <definedName name="Fml">'[44]220 11  BS '!#REF!</definedName>
    <definedName name="Fmr" localSheetId="5">'[44]220 11  BS '!#REF!</definedName>
    <definedName name="Fmr">'[44]220 11  BS '!#REF!</definedName>
    <definedName name="fn" localSheetId="5">#REF!</definedName>
    <definedName name="fn">#REF!</definedName>
    <definedName name="FND" localSheetId="5">#REF!</definedName>
    <definedName name="FND">#REF!</definedName>
    <definedName name="fo" localSheetId="5">#REF!</definedName>
    <definedName name="fo">#REF!</definedName>
    <definedName name="foa" localSheetId="5">#REF!</definedName>
    <definedName name="foa">#REF!</definedName>
    <definedName name="form_type">[61]Sheet2!$B$1:$B$3</definedName>
    <definedName name="Formula" localSheetId="5">'[62]except wiring'!#REF!</definedName>
    <definedName name="Formula">'[62]except wiring'!#REF!</definedName>
    <definedName name="forthemonth" localSheetId="5">#REF!</definedName>
    <definedName name="forthemonth">#REF!</definedName>
    <definedName name="FOS.NLC" localSheetId="5">#REF!</definedName>
    <definedName name="FOS.NLC">#REF!</definedName>
    <definedName name="FOS.SCF" localSheetId="5">#REF!</definedName>
    <definedName name="FOS.SCF">#REF!</definedName>
    <definedName name="Fp" localSheetId="5">[32]DSLP!#REF!</definedName>
    <definedName name="Fp">[32]DSLP!#REF!</definedName>
    <definedName name="Fpi" localSheetId="5">#REF!</definedName>
    <definedName name="Fpi">#REF!</definedName>
    <definedName name="Fpi0" localSheetId="5">#REF!</definedName>
    <definedName name="Fpi0">#REF!</definedName>
    <definedName name="Fr" localSheetId="5">'[44]220 11  BS '!#REF!</definedName>
    <definedName name="Fr">'[44]220 11  BS '!#REF!</definedName>
    <definedName name="free" localSheetId="5">[14]Design!#REF!</definedName>
    <definedName name="free">[14]Design!#REF!</definedName>
    <definedName name="Frl" localSheetId="5">'[44]220 11  BS '!#REF!</definedName>
    <definedName name="Frl">'[44]220 11  BS '!#REF!</definedName>
    <definedName name="frnorms" localSheetId="5">#REF!</definedName>
    <definedName name="frnorms">#REF!</definedName>
    <definedName name="Frr" localSheetId="5">'[44]220 11  BS '!#REF!</definedName>
    <definedName name="Frr">'[44]220 11  BS '!#REF!</definedName>
    <definedName name="Fs" localSheetId="5">[32]DSLP!#REF!</definedName>
    <definedName name="Fs">[32]DSLP!#REF!</definedName>
    <definedName name="Fst" localSheetId="5">#REF!</definedName>
    <definedName name="Fst">#REF!</definedName>
    <definedName name="FT" localSheetId="5">#REF!</definedName>
    <definedName name="FT">#REF!</definedName>
    <definedName name="FT0" localSheetId="5">#REF!</definedName>
    <definedName name="FT0">#REF!</definedName>
    <definedName name="fto" localSheetId="5">#REF!</definedName>
    <definedName name="fto">#REF!</definedName>
    <definedName name="Full_Print" localSheetId="5">#REF!</definedName>
    <definedName name="Full_Print">#REF!</definedName>
    <definedName name="Fv" localSheetId="5">#REF!</definedName>
    <definedName name="Fv">#REF!</definedName>
    <definedName name="Fvl" localSheetId="5">'[44]220 11  BS '!#REF!</definedName>
    <definedName name="Fvl">'[44]220 11  BS '!#REF!</definedName>
    <definedName name="Fvr" localSheetId="5">'[44]220 11  BS '!#REF!</definedName>
    <definedName name="Fvr">'[44]220 11  BS '!#REF!</definedName>
    <definedName name="fw" localSheetId="5">#REF!</definedName>
    <definedName name="fw">#REF!</definedName>
    <definedName name="Fwi" localSheetId="5">'[44]220 11  BS '!#REF!</definedName>
    <definedName name="Fwi">'[44]220 11  BS '!#REF!</definedName>
    <definedName name="fwii" localSheetId="5">#REF!</definedName>
    <definedName name="fwii">#REF!</definedName>
    <definedName name="fwio" localSheetId="5">#REF!</definedName>
    <definedName name="fwio">#REF!</definedName>
    <definedName name="fww" localSheetId="5">#REF!</definedName>
    <definedName name="fww">#REF!</definedName>
    <definedName name="G" localSheetId="5">#REF!</definedName>
    <definedName name="G">#REF!</definedName>
    <definedName name="gama" localSheetId="5">#REF!</definedName>
    <definedName name="gama">#REF!</definedName>
    <definedName name="gamah" localSheetId="5">#REF!</definedName>
    <definedName name="gamah">#REF!</definedName>
    <definedName name="gamma" localSheetId="5">#REF!</definedName>
    <definedName name="gamma">#REF!</definedName>
    <definedName name="gammon" localSheetId="5">#REF!</definedName>
    <definedName name="gammon">#REF!</definedName>
    <definedName name="GATE" localSheetId="5">#REF!</definedName>
    <definedName name="GATE">#REF!</definedName>
    <definedName name="GBDFG" localSheetId="5">#REF!</definedName>
    <definedName name="GBDFG">#REF!</definedName>
    <definedName name="Gc" localSheetId="5">'[44]220 11  BS '!#REF!</definedName>
    <definedName name="Gc">'[44]220 11  BS '!#REF!</definedName>
    <definedName name="Gci" localSheetId="5">'[44]220 11  BS '!#REF!</definedName>
    <definedName name="Gci">'[44]220 11  BS '!#REF!</definedName>
    <definedName name="gd">[63]PROG_DATA!$B$6</definedName>
    <definedName name="GDGSDGG" localSheetId="5">#REF!</definedName>
    <definedName name="GDGSDGG">#REF!</definedName>
    <definedName name="ge" localSheetId="5">#REF!</definedName>
    <definedName name="ge">#REF!</definedName>
    <definedName name="gfggfg" localSheetId="5">#REF!</definedName>
    <definedName name="gfggfg">#REF!</definedName>
    <definedName name="GG" localSheetId="5">#REF!</definedName>
    <definedName name="GG">#REF!</definedName>
    <definedName name="GGF" localSheetId="5">#REF!</definedName>
    <definedName name="GGF">#REF!</definedName>
    <definedName name="GGG" localSheetId="5" hidden="1">#REF!</definedName>
    <definedName name="GGG" hidden="1">#REF!</definedName>
    <definedName name="GH" localSheetId="5">#REF!</definedName>
    <definedName name="GH">#REF!</definedName>
    <definedName name="Gi" localSheetId="5">'[44]220 11  BS '!#REF!</definedName>
    <definedName name="Gi">'[44]220 11  BS '!#REF!</definedName>
    <definedName name="girder.span" localSheetId="5">#REF!</definedName>
    <definedName name="girder.span">#REF!</definedName>
    <definedName name="gn" localSheetId="5">#REF!</definedName>
    <definedName name="gn">#REF!</definedName>
    <definedName name="gngn" localSheetId="5">[51]Report!#REF!</definedName>
    <definedName name="gngn">[51]Report!#REF!</definedName>
    <definedName name="gross" localSheetId="5">#REF!</definedName>
    <definedName name="gross">#REF!</definedName>
    <definedName name="GROUP1" localSheetId="5">#REF!</definedName>
    <definedName name="GROUP1">#REF!</definedName>
    <definedName name="GROUPIIE" localSheetId="5">#REF!</definedName>
    <definedName name="GROUPIIE">#REF!</definedName>
    <definedName name="GROUPIIP" localSheetId="5">#REF!</definedName>
    <definedName name="GROUPIIP">#REF!</definedName>
    <definedName name="GROUPX" localSheetId="5">#REF!</definedName>
    <definedName name="GROUPX">#REF!</definedName>
    <definedName name="GROUPXI" localSheetId="5">#REF!</definedName>
    <definedName name="GROUPXI">#REF!</definedName>
    <definedName name="gs" localSheetId="5">#REF!</definedName>
    <definedName name="gs">#REF!</definedName>
    <definedName name="GSDFGFHGH" localSheetId="5">#REF!</definedName>
    <definedName name="GSDFGFHGH">#REF!</definedName>
    <definedName name="GSDGG" localSheetId="5">#REF!</definedName>
    <definedName name="GSDGG">#REF!</definedName>
    <definedName name="gtst" localSheetId="5">#REF!</definedName>
    <definedName name="gtst">#REF!</definedName>
    <definedName name="Gw" localSheetId="5">#REF!</definedName>
    <definedName name="Gw">#REF!</definedName>
    <definedName name="H" localSheetId="5">#REF!</definedName>
    <definedName name="H">#REF!</definedName>
    <definedName name="H___0" localSheetId="5">#REF!</definedName>
    <definedName name="H___0">#REF!</definedName>
    <definedName name="H___13" localSheetId="5">#REF!</definedName>
    <definedName name="H___13">#REF!</definedName>
    <definedName name="H0" localSheetId="5">#REF!</definedName>
    <definedName name="H0">#REF!</definedName>
    <definedName name="H0___0" localSheetId="5">#REF!</definedName>
    <definedName name="H0___0">#REF!</definedName>
    <definedName name="H0___13" localSheetId="5">#REF!</definedName>
    <definedName name="H0___13">#REF!</definedName>
    <definedName name="hai" localSheetId="5">#REF!</definedName>
    <definedName name="hai">#REF!</definedName>
    <definedName name="HARI" localSheetId="5">[64]DSLP!#REF!</definedName>
    <definedName name="HARI">[64]DSLP!#REF!</definedName>
    <definedName name="Hcbdw" localSheetId="5">#REF!</definedName>
    <definedName name="Hcbdw">#REF!</definedName>
    <definedName name="Hcw" localSheetId="5">#REF!</definedName>
    <definedName name="Hcw">#REF!</definedName>
    <definedName name="hdffghh" localSheetId="5">#REF!</definedName>
    <definedName name="hdffghh">#REF!</definedName>
    <definedName name="head1">[16]Code!$B$1</definedName>
    <definedName name="head2" localSheetId="5">[12]Code!#REF!</definedName>
    <definedName name="head2">[12]Code!#REF!</definedName>
    <definedName name="head3" localSheetId="5">[12]Code!#REF!</definedName>
    <definedName name="head3">[12]Code!#REF!</definedName>
    <definedName name="Header_Row" localSheetId="5">ROW(#REF!)</definedName>
    <definedName name="Header_Row">ROW(#REF!)</definedName>
    <definedName name="her" localSheetId="5">'[44]220 11  BS '!#REF!</definedName>
    <definedName name="her">'[44]220 11  BS '!#REF!</definedName>
    <definedName name="hf" localSheetId="5">#REF!</definedName>
    <definedName name="hf">#REF!</definedName>
    <definedName name="hfi" localSheetId="5">#REF!</definedName>
    <definedName name="hfi">#REF!</definedName>
    <definedName name="hg" localSheetId="5">#REF!</definedName>
    <definedName name="hg">#REF!</definedName>
    <definedName name="hgdfhfjkg" localSheetId="5">[64]Timesheet!#REF!</definedName>
    <definedName name="hgdfhfjkg">[64]Timesheet!#REF!</definedName>
    <definedName name="hgr" localSheetId="5">#REF!</definedName>
    <definedName name="hgr">#REF!</definedName>
    <definedName name="hh" localSheetId="5">#REF!</definedName>
    <definedName name="hh">#REF!</definedName>
    <definedName name="hh___0" localSheetId="5">#REF!</definedName>
    <definedName name="hh___0">#REF!</definedName>
    <definedName name="hh___13" localSheetId="5">#REF!</definedName>
    <definedName name="hh___13">#REF!</definedName>
    <definedName name="hhgfhbfghj" localSheetId="5">#REF!</definedName>
    <definedName name="hhgfhbfghj">#REF!</definedName>
    <definedName name="hhgg" localSheetId="5">[26]GWC!#REF!</definedName>
    <definedName name="hhgg">[26]GWC!#REF!</definedName>
    <definedName name="hhhhhhh" localSheetId="5">#REF!</definedName>
    <definedName name="hhhhhhh">#REF!</definedName>
    <definedName name="hhhhhhhh" localSheetId="5">'[27]UNP-NCW '!#REF!</definedName>
    <definedName name="hhhhhhhh">'[27]UNP-NCW '!#REF!</definedName>
    <definedName name="hhhhhhhhh" localSheetId="5">'[27]UNP-NCW '!#REF!</definedName>
    <definedName name="hhhhhhhhh">'[27]UNP-NCW '!#REF!</definedName>
    <definedName name="Hhpc" localSheetId="5">#REF!</definedName>
    <definedName name="Hhpc">#REF!</definedName>
    <definedName name="hhs" localSheetId="5">#REF!</definedName>
    <definedName name="hhs">#REF!</definedName>
    <definedName name="hi" localSheetId="5">[32]DSLP!#REF!</definedName>
    <definedName name="hi">[32]DSLP!#REF!</definedName>
    <definedName name="HiddenRows" localSheetId="5" hidden="1">#REF!</definedName>
    <definedName name="HiddenRows" hidden="1">#REF!</definedName>
    <definedName name="HINDHUSTAN" localSheetId="5">#REF!</definedName>
    <definedName name="HINDHUSTAN">#REF!</definedName>
    <definedName name="HINDI" localSheetId="5">#REF!</definedName>
    <definedName name="HINDI">#REF!</definedName>
    <definedName name="HIns" localSheetId="5">[32]DSLP!#REF!</definedName>
    <definedName name="HIns">[32]DSLP!#REF!</definedName>
    <definedName name="Hipc" localSheetId="5">#REF!</definedName>
    <definedName name="Hipc">#REF!</definedName>
    <definedName name="hiuhiuhpoho" localSheetId="5">#REF!</definedName>
    <definedName name="hiuhiuhpoho">#REF!</definedName>
    <definedName name="HJ" localSheetId="5">#REF!</definedName>
    <definedName name="HJ">#REF!</definedName>
    <definedName name="hkg" localSheetId="5">#REF!</definedName>
    <definedName name="hkg">#REF!</definedName>
    <definedName name="hl" localSheetId="5">[25]Report!#REF!</definedName>
    <definedName name="hl">[25]Report!#REF!</definedName>
    <definedName name="hleft" localSheetId="5">#REF!</definedName>
    <definedName name="hleft">#REF!</definedName>
    <definedName name="Hlp" localSheetId="5">#REF!</definedName>
    <definedName name="Hlp">#REF!</definedName>
    <definedName name="ho" localSheetId="5">#REF!</definedName>
    <definedName name="ho">#REF!</definedName>
    <definedName name="ho___0" localSheetId="5">#REF!</definedName>
    <definedName name="ho___0">#REF!</definedName>
    <definedName name="ho___13" localSheetId="5">#REF!</definedName>
    <definedName name="ho___13">#REF!</definedName>
    <definedName name="hoi" localSheetId="5">[32]DSLP!#REF!</definedName>
    <definedName name="hoi">[32]DSLP!#REF!</definedName>
    <definedName name="hone" localSheetId="5">#REF!</definedName>
    <definedName name="hone">#REF!</definedName>
    <definedName name="hotwo" localSheetId="5">#REF!</definedName>
    <definedName name="hotwo">#REF!</definedName>
    <definedName name="hr" localSheetId="5">[25]Report!#REF!</definedName>
    <definedName name="hr">[25]Report!#REF!</definedName>
    <definedName name="hright" localSheetId="5">#REF!</definedName>
    <definedName name="hright">#REF!</definedName>
    <definedName name="hS" localSheetId="5">#REF!</definedName>
    <definedName name="hS">#REF!</definedName>
    <definedName name="hS___0" localSheetId="5">#REF!</definedName>
    <definedName name="hS___0">#REF!</definedName>
    <definedName name="hS___13" localSheetId="5">#REF!</definedName>
    <definedName name="hS___13">#REF!</definedName>
    <definedName name="Hs_atm" localSheetId="5">#REF!</definedName>
    <definedName name="Hs_atm">#REF!</definedName>
    <definedName name="HSS" localSheetId="5">#REF!</definedName>
    <definedName name="HSS">#REF!</definedName>
    <definedName name="ht" localSheetId="5">[20]Coalmine!#REF!</definedName>
    <definedName name="ht">[20]Coalmine!#REF!</definedName>
    <definedName name="hthree" localSheetId="5">#REF!</definedName>
    <definedName name="hthree">#REF!</definedName>
    <definedName name="HTML_CodePage" hidden="1">1252</definedName>
    <definedName name="HTML_Control" localSheetId="5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5">[15]Report!#REF!</definedName>
    <definedName name="htwo">[15]Report!#REF!</definedName>
    <definedName name="Hu" localSheetId="5">#REF!</definedName>
    <definedName name="Hu">#REF!</definedName>
    <definedName name="Hu___0" localSheetId="5">#REF!</definedName>
    <definedName name="Hu___0">#REF!</definedName>
    <definedName name="Hu___13" localSheetId="5">#REF!</definedName>
    <definedName name="Hu___13">#REF!</definedName>
    <definedName name="HW" localSheetId="5">'[65]PV FDN'!#REF!</definedName>
    <definedName name="HW">'[65]PV FDN'!#REF!</definedName>
    <definedName name="Hw_atm" localSheetId="5">#REF!</definedName>
    <definedName name="Hw_atm">#REF!</definedName>
    <definedName name="HX" localSheetId="5">[11]Sheet1!#REF!</definedName>
    <definedName name="HX">[11]Sheet1!#REF!</definedName>
    <definedName name="hxa" localSheetId="5">[15]Report!#REF!</definedName>
    <definedName name="hxa">[15]Report!#REF!</definedName>
    <definedName name="hxb" localSheetId="5">[32]DSLP!#REF!</definedName>
    <definedName name="hxb">[32]DSLP!#REF!</definedName>
    <definedName name="hxc" localSheetId="5">#REF!</definedName>
    <definedName name="hxc">#REF!</definedName>
    <definedName name="hxd" localSheetId="5">[11]Sheet1!#REF!</definedName>
    <definedName name="hxd">[11]Sheet1!#REF!</definedName>
    <definedName name="hxdd" localSheetId="5">[19]CAL!#REF!</definedName>
    <definedName name="hxdd">[19]CAL!#REF!</definedName>
    <definedName name="hxe" localSheetId="5">#REF!</definedName>
    <definedName name="hxe">#REF!</definedName>
    <definedName name="hxee" localSheetId="5">[19]CAL!#REF!</definedName>
    <definedName name="hxee">[19]CAL!#REF!</definedName>
    <definedName name="hxf" localSheetId="5">#REF!</definedName>
    <definedName name="hxf">#REF!</definedName>
    <definedName name="Hxg" localSheetId="5">'[66]220Kv'!#REF!</definedName>
    <definedName name="Hxg">'[66]220Kv'!#REF!</definedName>
    <definedName name="hxi" localSheetId="5">[32]DSLP!#REF!</definedName>
    <definedName name="hxi">[32]DSLP!#REF!</definedName>
    <definedName name="hyio" localSheetId="5">#REF!</definedName>
    <definedName name="hyio">#REF!</definedName>
    <definedName name="Hz" localSheetId="5">#REF!</definedName>
    <definedName name="Hz">#REF!</definedName>
    <definedName name="I" localSheetId="5">#REF!</definedName>
    <definedName name="I">#REF!</definedName>
    <definedName name="I___0" localSheetId="5">#REF!</definedName>
    <definedName name="I___0">#REF!</definedName>
    <definedName name="I___13" localSheetId="5">#REF!</definedName>
    <definedName name="I___13">#REF!</definedName>
    <definedName name="I2m" localSheetId="5">[14]Design!#REF!</definedName>
    <definedName name="I2m">[14]Design!#REF!</definedName>
    <definedName name="i3phf" localSheetId="5">#REF!</definedName>
    <definedName name="i3phf">#REF!</definedName>
    <definedName name="IAH" localSheetId="5">#REF!</definedName>
    <definedName name="IAH">#REF!</definedName>
    <definedName name="ic">5%</definedName>
    <definedName name="icb">[67]Codes!$C$9</definedName>
    <definedName name="idb" localSheetId="5">#REF!</definedName>
    <definedName name="idb">#REF!</definedName>
    <definedName name="idt" localSheetId="5">#REF!</definedName>
    <definedName name="idt">#REF!</definedName>
    <definedName name="idyn" localSheetId="5">#REF!</definedName>
    <definedName name="idyn">#REF!</definedName>
    <definedName name="IE_Adv" localSheetId="5">'[55]IE 13-14'!#REF!</definedName>
    <definedName name="IE_Adv">'[55]IE 13-14'!#REF!</definedName>
    <definedName name="IE_AGWC" localSheetId="5">'[55]IE 13-14'!#REF!</definedName>
    <definedName name="IE_AGWC">'[55]IE 13-14'!#REF!</definedName>
    <definedName name="IE_AM" localSheetId="5">'[55]IE 13-14'!#REF!</definedName>
    <definedName name="IE_AM">'[55]IE 13-14'!#REF!</definedName>
    <definedName name="IE_ANFA" localSheetId="5">'[55]IE 13-14'!#REF!</definedName>
    <definedName name="IE_ANFA">'[55]IE 13-14'!#REF!</definedName>
    <definedName name="IE_ANFE" localSheetId="5">'[55]IE 13-14'!#REF!</definedName>
    <definedName name="IE_ANFE">'[55]IE 13-14'!#REF!</definedName>
    <definedName name="IE_ANFEBG" localSheetId="5">'[55]IE 13-14'!#REF!</definedName>
    <definedName name="IE_ANFEBG">'[55]IE 13-14'!#REF!</definedName>
    <definedName name="IE_ANWC" localSheetId="5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5">'[55]IE 13-14'!#REF!</definedName>
    <definedName name="IE_Avg_Adv">'[55]IE 13-14'!#REF!</definedName>
    <definedName name="IE_Avg_COI" localSheetId="5">'[55]IE 13-14'!#REF!</definedName>
    <definedName name="IE_Avg_COI">'[55]IE 13-14'!#REF!</definedName>
    <definedName name="IE_Avg_OCA" localSheetId="5">'[55]IE 13-14'!#REF!</definedName>
    <definedName name="IE_Avg_OCA">'[55]IE 13-14'!#REF!</definedName>
    <definedName name="IE_Avg_OCL" localSheetId="5">'[55]IE 13-14'!#REF!</definedName>
    <definedName name="IE_Avg_OCL">'[55]IE 13-14'!#REF!</definedName>
    <definedName name="IE_Avg_OS" localSheetId="5">'[55]IE 13-14'!#REF!</definedName>
    <definedName name="IE_Avg_OS">'[55]IE 13-14'!#REF!</definedName>
    <definedName name="IE_Avg_Stk" localSheetId="5">'[55]IE 13-14'!#REF!</definedName>
    <definedName name="IE_Avg_Stk">'[55]IE 13-14'!#REF!</definedName>
    <definedName name="IE_Avg_VC" localSheetId="5">'[55]IE 13-14'!#REF!</definedName>
    <definedName name="IE_Avg_VC">'[55]IE 13-14'!#REF!</definedName>
    <definedName name="IE_Avg_WC_Key" localSheetId="5">#REF!</definedName>
    <definedName name="IE_Avg_WC_Key">#REF!</definedName>
    <definedName name="IE_COI" localSheetId="5">'[55]IE 13-14'!#REF!</definedName>
    <definedName name="IE_COI">'[55]IE 13-14'!#REF!</definedName>
    <definedName name="IE_Dec">'[55]IE 13-14'!$AV:$AV</definedName>
    <definedName name="IE_Deprn" localSheetId="5">'[55]IE 13-14'!#REF!</definedName>
    <definedName name="IE_Deprn">'[55]IE 13-14'!#REF!</definedName>
    <definedName name="IE_Feb">'[55]IE 13-14'!$AX:$AX</definedName>
    <definedName name="IE_GM" localSheetId="5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5">'[55]IE 13-14'!#REF!</definedName>
    <definedName name="IE_Key">'[55]IE 13-14'!#REF!</definedName>
    <definedName name="IE_Mar">'[55]IE 13-14'!$AY:$AY</definedName>
    <definedName name="IE_MAT_Sales" localSheetId="5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5">'[55]IE 13-14'!#REF!</definedName>
    <definedName name="IE_NWC">'[55]IE 13-14'!#REF!</definedName>
    <definedName name="IE_OB_Cust" localSheetId="5">'[55]IE 13-14'!#REF!</definedName>
    <definedName name="IE_OB_Cust">'[55]IE 13-14'!#REF!</definedName>
    <definedName name="IE_OB_IU" localSheetId="5">'[55]IE 13-14'!#REF!</definedName>
    <definedName name="IE_OB_IU">'[55]IE 13-14'!#REF!</definedName>
    <definedName name="IE_OCA" localSheetId="5">'[55]IE 13-14'!#REF!</definedName>
    <definedName name="IE_OCA">'[55]IE 13-14'!#REF!</definedName>
    <definedName name="IE_OCL" localSheetId="5">'[55]IE 13-14'!#REF!</definedName>
    <definedName name="IE_OCL">'[55]IE 13-14'!#REF!</definedName>
    <definedName name="IE_Oct">'[55]IE 13-14'!$AT:$AT</definedName>
    <definedName name="IE_OD_Common" localSheetId="5">'[55]IE 13-14'!#REF!</definedName>
    <definedName name="IE_OD_Common">'[55]IE 13-14'!#REF!</definedName>
    <definedName name="IE_OI_Cust" localSheetId="5">'[55]IE 13-14'!#REF!</definedName>
    <definedName name="IE_OI_Cust">'[55]IE 13-14'!#REF!</definedName>
    <definedName name="IE_OI_IU" localSheetId="5">'[55]IE 13-14'!#REF!</definedName>
    <definedName name="IE_OI_IU">'[55]IE 13-14'!#REF!</definedName>
    <definedName name="IE_OS" localSheetId="5">'[55]IE 13-14'!#REF!</definedName>
    <definedName name="IE_OS">'[55]IE 13-14'!#REF!</definedName>
    <definedName name="IE_PBDIT" localSheetId="5">'[55]IE 13-14'!#REF!</definedName>
    <definedName name="IE_PBDIT">'[55]IE 13-14'!#REF!</definedName>
    <definedName name="IE_PBIT" localSheetId="5">'[55]IE 13-14'!#REF!</definedName>
    <definedName name="IE_PBIT">'[55]IE 13-14'!#REF!</definedName>
    <definedName name="IE_Per_Key" localSheetId="5">#REF!</definedName>
    <definedName name="IE_Per_Key">#REF!</definedName>
    <definedName name="IE_Res_Key" localSheetId="5">#REF!</definedName>
    <definedName name="IE_Res_Key">#REF!</definedName>
    <definedName name="IE_Sales_Cust" localSheetId="5">'[55]IE 13-14'!#REF!</definedName>
    <definedName name="IE_Sales_Cust">'[55]IE 13-14'!#REF!</definedName>
    <definedName name="IE_Sales_IU" localSheetId="5">'[55]IE 13-14'!#REF!</definedName>
    <definedName name="IE_Sales_IU">'[55]IE 13-14'!#REF!</definedName>
    <definedName name="IE_Sep">'[55]IE 13-14'!$AS:$AS</definedName>
    <definedName name="IE_Stk" localSheetId="5">'[55]IE 13-14'!#REF!</definedName>
    <definedName name="IE_Stk">'[55]IE 13-14'!#REF!</definedName>
    <definedName name="IE_Top_Key" localSheetId="5">#REF!</definedName>
    <definedName name="IE_Top_Key">#REF!</definedName>
    <definedName name="IE_VC" localSheetId="5">'[55]IE 13-14'!#REF!</definedName>
    <definedName name="IE_VC">'[55]IE 13-14'!#REF!</definedName>
    <definedName name="IE_WC_Key" localSheetId="5">#REF!</definedName>
    <definedName name="IE_WC_Key">#REF!</definedName>
    <definedName name="If" localSheetId="5">#REF!</definedName>
    <definedName name="If">#REF!</definedName>
    <definedName name="IFB">[54]Codes!$C$6</definedName>
    <definedName name="Ig" localSheetId="5">#REF!</definedName>
    <definedName name="Ig">#REF!</definedName>
    <definedName name="Ig___0" localSheetId="5">#REF!</definedName>
    <definedName name="Ig___0">#REF!</definedName>
    <definedName name="Ig___13" localSheetId="5">#REF!</definedName>
    <definedName name="Ig___13">#REF!</definedName>
    <definedName name="IGP_M" localSheetId="5">#REF!</definedName>
    <definedName name="IGP_M">#REF!</definedName>
    <definedName name="iiiiii" localSheetId="5">#REF!</definedName>
    <definedName name="iiiiii">#REF!</definedName>
    <definedName name="ijui" localSheetId="5">#REF!</definedName>
    <definedName name="ijui">#REF!</definedName>
    <definedName name="Ik" localSheetId="5">#REF!</definedName>
    <definedName name="Ik">#REF!</definedName>
    <definedName name="ikmax" localSheetId="5">#REF!</definedName>
    <definedName name="ikmax">#REF!</definedName>
    <definedName name="IL" localSheetId="5">[14]Design!#REF!</definedName>
    <definedName name="IL">[14]Design!#REF!</definedName>
    <definedName name="ilgf" localSheetId="5">#REF!</definedName>
    <definedName name="ilgf">#REF!</definedName>
    <definedName name="illgf" localSheetId="5">#REF!</definedName>
    <definedName name="illgf">#REF!</definedName>
    <definedName name="Im" localSheetId="5">#REF!</definedName>
    <definedName name="Im">#REF!</definedName>
    <definedName name="INDEX" localSheetId="5">#REF!</definedName>
    <definedName name="INDEX">#REF!</definedName>
    <definedName name="IndicesRange">[68]FdN!$B$1:$G$65536</definedName>
    <definedName name="insertplate_and_exp_joint" localSheetId="5">#REF!</definedName>
    <definedName name="insertplate_and_exp_joint">#REF!</definedName>
    <definedName name="int">[46]conversion!$E$2</definedName>
    <definedName name="Interest_Rate" localSheetId="5">#REF!</definedName>
    <definedName name="Interest_Rate">#REF!</definedName>
    <definedName name="ip" localSheetId="5">#REF!</definedName>
    <definedName name="ip">#REF!</definedName>
    <definedName name="IP_EQPT_FRGT" localSheetId="5">#REF!</definedName>
    <definedName name="IP_EQPT_FRGT">#REF!</definedName>
    <definedName name="IP_SPRS" localSheetId="5">#REF!</definedName>
    <definedName name="IP_SPRS">#REF!</definedName>
    <definedName name="IP_SUP" localSheetId="5">#REF!</definedName>
    <definedName name="IP_SUP">#REF!</definedName>
    <definedName name="IP_TTC" localSheetId="5">#REF!</definedName>
    <definedName name="IP_TTC">#REF!</definedName>
    <definedName name="ipn" localSheetId="5">#REF!</definedName>
    <definedName name="ipn">#REF!</definedName>
    <definedName name="ipu" localSheetId="5">#REF!</definedName>
    <definedName name="ipu">#REF!</definedName>
    <definedName name="ipu___0" localSheetId="5">#REF!</definedName>
    <definedName name="ipu___0">#REF!</definedName>
    <definedName name="ipu___13" localSheetId="5">#REF!</definedName>
    <definedName name="ipu___13">#REF!</definedName>
    <definedName name="ir" localSheetId="5">#REF!</definedName>
    <definedName name="ir">#REF!</definedName>
    <definedName name="Irated" localSheetId="5">[14]Design!#REF!</definedName>
    <definedName name="Irated">[14]Design!#REF!</definedName>
    <definedName name="Is" localSheetId="5">#REF!</definedName>
    <definedName name="Is">#REF!</definedName>
    <definedName name="Isc" localSheetId="5">#REF!</definedName>
    <definedName name="Isc">#REF!</definedName>
    <definedName name="isn" localSheetId="5">#REF!</definedName>
    <definedName name="isn">#REF!</definedName>
    <definedName name="ISO" localSheetId="5">#REF!</definedName>
    <definedName name="ISO">#REF!</definedName>
    <definedName name="issue_summ">'[69]water prop.'!$A$1</definedName>
    <definedName name="itmax" localSheetId="5">#REF!</definedName>
    <definedName name="itmax">#REF!</definedName>
    <definedName name="J" localSheetId="5">#REF!</definedName>
    <definedName name="J">#REF!</definedName>
    <definedName name="JEJS" localSheetId="5">#REF!</definedName>
    <definedName name="JEJS">#REF!</definedName>
    <definedName name="JEJS___0" localSheetId="5">#REF!</definedName>
    <definedName name="JEJS___0">#REF!</definedName>
    <definedName name="JEJS___11" localSheetId="5">#REF!</definedName>
    <definedName name="JEJS___11">#REF!</definedName>
    <definedName name="JEJS___12" localSheetId="5">#REF!</definedName>
    <definedName name="JEJS___12">#REF!</definedName>
    <definedName name="JEJS___13" localSheetId="5">#REF!</definedName>
    <definedName name="JEJS___13">#REF!</definedName>
    <definedName name="JEJS___4" localSheetId="5">#REF!</definedName>
    <definedName name="JEJS___4">#REF!</definedName>
    <definedName name="jfjfj" localSheetId="5">[26]GWC!#REF!</definedName>
    <definedName name="jfjfj">[26]GWC!#REF!</definedName>
    <definedName name="JH" localSheetId="5">#REF!</definedName>
    <definedName name="JH">#REF!</definedName>
    <definedName name="jj" localSheetId="5">#REF!</definedName>
    <definedName name="jj">#REF!</definedName>
    <definedName name="jk" localSheetId="5">#REF!</definedName>
    <definedName name="jk">#REF!</definedName>
    <definedName name="job">'[70]DETAILED  BOQ'!$A$1</definedName>
    <definedName name="job___0" localSheetId="5">#REF!</definedName>
    <definedName name="job___0">#REF!</definedName>
    <definedName name="job___11" localSheetId="5">#REF!</definedName>
    <definedName name="job___11">#REF!</definedName>
    <definedName name="job___12" localSheetId="5">#REF!</definedName>
    <definedName name="job___12">#REF!</definedName>
    <definedName name="JobID" localSheetId="5">#REF!</definedName>
    <definedName name="JobID">#REF!</definedName>
    <definedName name="Jobtypes">[55]FORM7!$R$3:$S$7</definedName>
    <definedName name="K" localSheetId="5">#REF!</definedName>
    <definedName name="K">#REF!</definedName>
    <definedName name="K___0" localSheetId="5">#REF!</definedName>
    <definedName name="K___0">#REF!</definedName>
    <definedName name="K___13" localSheetId="5">#REF!</definedName>
    <definedName name="K___13">#REF!</definedName>
    <definedName name="K_a" localSheetId="5">#REF!</definedName>
    <definedName name="K_a">#REF!</definedName>
    <definedName name="K_b" localSheetId="5">#REF!</definedName>
    <definedName name="K_b">#REF!</definedName>
    <definedName name="k0" localSheetId="5">#REF!</definedName>
    <definedName name="k0">#REF!</definedName>
    <definedName name="k1_table" localSheetId="5">#REF!</definedName>
    <definedName name="k1_table">#REF!</definedName>
    <definedName name="k1l" localSheetId="5">#REF!</definedName>
    <definedName name="k1l">#REF!</definedName>
    <definedName name="k1s" localSheetId="5">#REF!</definedName>
    <definedName name="k1s">#REF!</definedName>
    <definedName name="K1V" localSheetId="5">#REF!</definedName>
    <definedName name="K1V">#REF!</definedName>
    <definedName name="k1x" localSheetId="5">[71]Design!#REF!</definedName>
    <definedName name="k1x">[71]Design!#REF!</definedName>
    <definedName name="k1y" localSheetId="5">[71]Design!#REF!</definedName>
    <definedName name="k1y">[71]Design!#REF!</definedName>
    <definedName name="k2s" localSheetId="5">#REF!</definedName>
    <definedName name="k2s">#REF!</definedName>
    <definedName name="K2v" localSheetId="5">#REF!</definedName>
    <definedName name="K2v">#REF!</definedName>
    <definedName name="k2x" localSheetId="5">[71]Design!#REF!</definedName>
    <definedName name="k2x">[71]Design!#REF!</definedName>
    <definedName name="k2y" localSheetId="5">[71]Design!#REF!</definedName>
    <definedName name="k2y">[71]Design!#REF!</definedName>
    <definedName name="K3V" localSheetId="5">#REF!</definedName>
    <definedName name="K3V">#REF!</definedName>
    <definedName name="ka" localSheetId="5">#REF!</definedName>
    <definedName name="ka">#REF!</definedName>
    <definedName name="KARNA">'[72]Cover sheet'!$G$13</definedName>
    <definedName name="kb" localSheetId="5">#REF!</definedName>
    <definedName name="kb">#REF!</definedName>
    <definedName name="kc" localSheetId="5">#REF!</definedName>
    <definedName name="kc">#REF!</definedName>
    <definedName name="ke" localSheetId="5">#REF!</definedName>
    <definedName name="ke">#REF!</definedName>
    <definedName name="key" localSheetId="5" hidden="1">#REF!</definedName>
    <definedName name="key" hidden="1">#REF!</definedName>
    <definedName name="Key_EP" localSheetId="5">'[55]EP 13-14'!#REF!</definedName>
    <definedName name="Key_EP">'[55]EP 13-14'!#REF!</definedName>
    <definedName name="Key_IE" localSheetId="5">'[55]IE 13-14'!#REF!</definedName>
    <definedName name="Key_IE">'[55]IE 13-14'!#REF!</definedName>
    <definedName name="Key_SS" localSheetId="5">'[55]SS 13-14'!#REF!</definedName>
    <definedName name="Key_SS">'[55]SS 13-14'!#REF!</definedName>
    <definedName name="Key_TL" localSheetId="5">'[55]TL 13-14'!#REF!</definedName>
    <definedName name="Key_TL">'[55]TL 13-14'!#REF!</definedName>
    <definedName name="Kh" localSheetId="5">#REF!</definedName>
    <definedName name="Kh">#REF!</definedName>
    <definedName name="Kh___0" localSheetId="5">#REF!</definedName>
    <definedName name="Kh___0">#REF!</definedName>
    <definedName name="Kh___13" localSheetId="5">#REF!</definedName>
    <definedName name="Kh___13">#REF!</definedName>
    <definedName name="Ki" localSheetId="5">#REF!</definedName>
    <definedName name="Ki">#REF!</definedName>
    <definedName name="Ki___0" localSheetId="5">#REF!</definedName>
    <definedName name="Ki___0">#REF!</definedName>
    <definedName name="Ki___13" localSheetId="5">#REF!</definedName>
    <definedName name="Ki___13">#REF!</definedName>
    <definedName name="Ki1___0" localSheetId="5">#REF!</definedName>
    <definedName name="Ki1___0">#REF!</definedName>
    <definedName name="Ki1___13" localSheetId="5">#REF!</definedName>
    <definedName name="Ki1___13">#REF!</definedName>
    <definedName name="Ki2___0" localSheetId="5">#REF!</definedName>
    <definedName name="Ki2___0">#REF!</definedName>
    <definedName name="Ki2___13" localSheetId="5">#REF!</definedName>
    <definedName name="Ki2___13">#REF!</definedName>
    <definedName name="Kii" localSheetId="5">#REF!</definedName>
    <definedName name="Kii">#REF!</definedName>
    <definedName name="Kii___0" localSheetId="5">#REF!</definedName>
    <definedName name="Kii___0">#REF!</definedName>
    <definedName name="Kii___13" localSheetId="5">#REF!</definedName>
    <definedName name="Kii___13">#REF!</definedName>
    <definedName name="kjk" localSheetId="5">#REF!</definedName>
    <definedName name="kjk">#REF!</definedName>
    <definedName name="kjlk" localSheetId="5">#REF!</definedName>
    <definedName name="kjlk">#REF!</definedName>
    <definedName name="kjnol" localSheetId="5">#REF!</definedName>
    <definedName name="kjnol">#REF!</definedName>
    <definedName name="KK" localSheetId="5">#REF!</definedName>
    <definedName name="KK">#REF!</definedName>
    <definedName name="KKK" localSheetId="5">#REF!</definedName>
    <definedName name="KKK">#REF!</definedName>
    <definedName name="kl" localSheetId="5">#REF!</definedName>
    <definedName name="kl">#REF!</definedName>
    <definedName name="klkml" localSheetId="5">#REF!</definedName>
    <definedName name="klkml">#REF!</definedName>
    <definedName name="klmkl" localSheetId="5">#REF!</definedName>
    <definedName name="klmkl">#REF!</definedName>
    <definedName name="klsasK" localSheetId="5">#REF!</definedName>
    <definedName name="klsasK">#REF!</definedName>
    <definedName name="Km" localSheetId="5">#REF!</definedName>
    <definedName name="Km">#REF!</definedName>
    <definedName name="Km___0" localSheetId="5">#REF!</definedName>
    <definedName name="Km___0">#REF!</definedName>
    <definedName name="Km___13" localSheetId="5">#REF!</definedName>
    <definedName name="Km___13">#REF!</definedName>
    <definedName name="ko" localSheetId="5">#REF!</definedName>
    <definedName name="ko">#REF!</definedName>
    <definedName name="Kone" localSheetId="5">#REF!</definedName>
    <definedName name="Kone">#REF!</definedName>
    <definedName name="KP" localSheetId="5">#REF!</definedName>
    <definedName name="KP">#REF!</definedName>
    <definedName name="kr" localSheetId="5">#REF!</definedName>
    <definedName name="kr">#REF!</definedName>
    <definedName name="Ks" localSheetId="5">#REF!</definedName>
    <definedName name="Ks">#REF!</definedName>
    <definedName name="Ks___0" localSheetId="5">#REF!</definedName>
    <definedName name="Ks___0">#REF!</definedName>
    <definedName name="Ks___13" localSheetId="5">#REF!</definedName>
    <definedName name="Ks___13">#REF!</definedName>
    <definedName name="kscc" localSheetId="5">#REF!</definedName>
    <definedName name="kscc">#REF!</definedName>
    <definedName name="kt" localSheetId="5">#REF!</definedName>
    <definedName name="kt">#REF!</definedName>
    <definedName name="ktd" localSheetId="5">#REF!</definedName>
    <definedName name="ktd">#REF!</definedName>
    <definedName name="KUKULE_GANGA_HYDROPOWER_PROJECT" localSheetId="5">#REF!,#REF!,#REF!,#REF!,#REF!,#REF!,#REF!,#REF!,#REF!</definedName>
    <definedName name="KUKULE_GANGA_HYDROPOWER_PROJECT">#REF!,#REF!,#REF!,#REF!,#REF!,#REF!,#REF!,#REF!,#REF!</definedName>
    <definedName name="kw" localSheetId="5">'[44]220 11  BS '!#REF!</definedName>
    <definedName name="kw">'[44]220 11  BS '!#REF!</definedName>
    <definedName name="L" localSheetId="5">#REF!</definedName>
    <definedName name="L">#REF!</definedName>
    <definedName name="L___0" localSheetId="5">#REF!</definedName>
    <definedName name="L___0">#REF!</definedName>
    <definedName name="L___13" localSheetId="5">#REF!</definedName>
    <definedName name="L___13">#REF!</definedName>
    <definedName name="L_T_PY_RSTL_RB_55" localSheetId="5">#REF!</definedName>
    <definedName name="L_T_PY_RSTL_RB_55">#REF!</definedName>
    <definedName name="l1x" localSheetId="5">#REF!</definedName>
    <definedName name="l1x">#REF!</definedName>
    <definedName name="l1xx" localSheetId="5">#REF!</definedName>
    <definedName name="l1xx">#REF!</definedName>
    <definedName name="l2x" localSheetId="5">#REF!</definedName>
    <definedName name="l2x">#REF!</definedName>
    <definedName name="l2xx" localSheetId="5">#REF!</definedName>
    <definedName name="l2xx">#REF!</definedName>
    <definedName name="LA" localSheetId="5">#REF!</definedName>
    <definedName name="LA">#REF!</definedName>
    <definedName name="LACS">[73]PLAN_FEB97!$A$2</definedName>
    <definedName name="lakh">[48]dBase!$J$12</definedName>
    <definedName name="lamda" localSheetId="5">#REF!</definedName>
    <definedName name="lamda">#REF!</definedName>
    <definedName name="LAMP" localSheetId="5">#REF!</definedName>
    <definedName name="LAMP">#REF!</definedName>
    <definedName name="LAMP___0" localSheetId="5">#REF!</definedName>
    <definedName name="LAMP___0">#REF!</definedName>
    <definedName name="LAMP___13" localSheetId="5">#REF!</definedName>
    <definedName name="LAMP___13">#REF!</definedName>
    <definedName name="Lap_length_for_side_wall_reiforcemnt" localSheetId="5">#REF!</definedName>
    <definedName name="Lap_length_for_side_wall_reiforcemnt">#REF!</definedName>
    <definedName name="Last_Row" localSheetId="5">IF([74]!Values_Entered,'Visual Chart '!Header_Row+[74]!Number_of_Payments,'Visual Chart '!Header_Row)</definedName>
    <definedName name="Last_Row">IF([74]!Values_Entered,Header_Row+[74]!Number_of_Payments,Header_Row)</definedName>
    <definedName name="LBA" localSheetId="5">#REF!</definedName>
    <definedName name="LBA">#REF!</definedName>
    <definedName name="lc" localSheetId="5">#REF!</definedName>
    <definedName name="lc">#REF!</definedName>
    <definedName name="Lc___0" localSheetId="5">#REF!</definedName>
    <definedName name="Lc___0">#REF!</definedName>
    <definedName name="Lc___13" localSheetId="5">#REF!</definedName>
    <definedName name="Lc___13">#REF!</definedName>
    <definedName name="lcs" localSheetId="5">#REF!</definedName>
    <definedName name="lcs">#REF!</definedName>
    <definedName name="LD">[63]PROG_DATA!$B$7</definedName>
    <definedName name="ldlen1" localSheetId="5">#REF!</definedName>
    <definedName name="ldlen1">#REF!</definedName>
    <definedName name="ldlen2" localSheetId="5">#REF!</definedName>
    <definedName name="ldlen2">#REF!</definedName>
    <definedName name="Le" localSheetId="5">[25]Report!#REF!</definedName>
    <definedName name="Le">[25]Report!#REF!</definedName>
    <definedName name="lef" localSheetId="5">#REF!</definedName>
    <definedName name="lef">#REF!</definedName>
    <definedName name="lel" localSheetId="5">#REF!</definedName>
    <definedName name="lel">#REF!</definedName>
    <definedName name="len" localSheetId="5">#REF!</definedName>
    <definedName name="len">#REF!</definedName>
    <definedName name="Length_of_cable_tray" localSheetId="5">#REF!</definedName>
    <definedName name="Length_of_cable_tray">#REF!</definedName>
    <definedName name="LG" localSheetId="5">#REF!</definedName>
    <definedName name="LG">#REF!</definedName>
    <definedName name="li" localSheetId="5">#REF!</definedName>
    <definedName name="li">#REF!</definedName>
    <definedName name="light" localSheetId="5">#REF!</definedName>
    <definedName name="light">#REF!</definedName>
    <definedName name="line" localSheetId="5">#REF!</definedName>
    <definedName name="line">#REF!</definedName>
    <definedName name="lkdsndsfddf" localSheetId="5">#REF!</definedName>
    <definedName name="lkdsndsfddf">#REF!</definedName>
    <definedName name="Ll" localSheetId="5">'[44]220 11  BS '!#REF!</definedName>
    <definedName name="Ll">'[44]220 11  BS '!#REF!</definedName>
    <definedName name="LLL" localSheetId="5">#REF!</definedName>
    <definedName name="LLL">#REF!</definedName>
    <definedName name="lm" localSheetId="5">#REF!</definedName>
    <definedName name="lm">#REF!</definedName>
    <definedName name="LMO" localSheetId="5">#REF!</definedName>
    <definedName name="LMO">#REF!</definedName>
    <definedName name="LOA" localSheetId="5">#REF!</definedName>
    <definedName name="LOA">#REF!</definedName>
    <definedName name="Load" localSheetId="5">#REF!</definedName>
    <definedName name="Load">#REF!</definedName>
    <definedName name="Loan_Amount" localSheetId="5">#REF!</definedName>
    <definedName name="Loan_Amount">#REF!</definedName>
    <definedName name="Loan_Start" localSheetId="5">#REF!</definedName>
    <definedName name="Loan_Start">#REF!</definedName>
    <definedName name="Loan_Years" localSheetId="5">#REF!</definedName>
    <definedName name="Loan_Years">#REF!</definedName>
    <definedName name="locNo" localSheetId="5">#REF!</definedName>
    <definedName name="locNo">#REF!</definedName>
    <definedName name="logo1">"Picture 7"</definedName>
    <definedName name="logoa" localSheetId="5">#REF!</definedName>
    <definedName name="logoa">#REF!</definedName>
    <definedName name="Lp" localSheetId="5">#REF!</definedName>
    <definedName name="Lp">#REF!</definedName>
    <definedName name="Lr" localSheetId="5">#REF!</definedName>
    <definedName name="Lr">#REF!</definedName>
    <definedName name="Lr___0" localSheetId="5">#REF!</definedName>
    <definedName name="Lr___0">#REF!</definedName>
    <definedName name="Lr___13" localSheetId="5">#REF!</definedName>
    <definedName name="Lr___13">#REF!</definedName>
    <definedName name="ls" localSheetId="5">#REF!</definedName>
    <definedName name="ls">#REF!</definedName>
    <definedName name="lso" localSheetId="5">#REF!</definedName>
    <definedName name="lso">#REF!</definedName>
    <definedName name="LTCG" localSheetId="5">#REF!</definedName>
    <definedName name="LTCG">#REF!</definedName>
    <definedName name="LTR" localSheetId="5">#REF!</definedName>
    <definedName name="LTR">#REF!</definedName>
    <definedName name="LUMEN" localSheetId="5">#REF!</definedName>
    <definedName name="LUMEN">#REF!</definedName>
    <definedName name="LUMEN___0" localSheetId="5">#REF!</definedName>
    <definedName name="LUMEN___0">#REF!</definedName>
    <definedName name="LUMEN___13" localSheetId="5">#REF!</definedName>
    <definedName name="LUMEN___13">#REF!</definedName>
    <definedName name="LUX" localSheetId="5">#REF!</definedName>
    <definedName name="LUX">#REF!</definedName>
    <definedName name="LUX___0" localSheetId="5">#REF!</definedName>
    <definedName name="LUX___0">#REF!</definedName>
    <definedName name="LUX___13" localSheetId="5">#REF!</definedName>
    <definedName name="LUX___13">#REF!</definedName>
    <definedName name="Lx" localSheetId="5">#REF!</definedName>
    <definedName name="Lx">#REF!</definedName>
    <definedName name="Lx___0" localSheetId="5">#REF!</definedName>
    <definedName name="Lx___0">#REF!</definedName>
    <definedName name="Lx___13" localSheetId="5">#REF!</definedName>
    <definedName name="Lx___13">#REF!</definedName>
    <definedName name="Lxx" localSheetId="5">#REF!</definedName>
    <definedName name="Lxx">#REF!</definedName>
    <definedName name="M" localSheetId="5">#REF!</definedName>
    <definedName name="M">#REF!</definedName>
    <definedName name="m___0" localSheetId="5">#REF!</definedName>
    <definedName name="m___0">#REF!</definedName>
    <definedName name="m___13" localSheetId="5">#REF!</definedName>
    <definedName name="m___13">#REF!</definedName>
    <definedName name="M_A" localSheetId="5">#REF!</definedName>
    <definedName name="M_A">#REF!</definedName>
    <definedName name="M_B" localSheetId="5">#REF!</definedName>
    <definedName name="M_B">#REF!</definedName>
    <definedName name="M_s.MAMTHA_CONTRACTORS" localSheetId="5">#REF!</definedName>
    <definedName name="M_s.MAMTHA_CONTRACTORS">#REF!</definedName>
    <definedName name="M0" localSheetId="5">#REF!</definedName>
    <definedName name="M0">#REF!</definedName>
    <definedName name="M1x" localSheetId="5">[71]Design!#REF!</definedName>
    <definedName name="M1x">[71]Design!#REF!</definedName>
    <definedName name="M1y" localSheetId="5">[71]Design!#REF!</definedName>
    <definedName name="M1y">[71]Design!#REF!</definedName>
    <definedName name="M2x" localSheetId="5">[71]Design!#REF!</definedName>
    <definedName name="M2x">[71]Design!#REF!</definedName>
    <definedName name="M2y" localSheetId="5">[71]Design!#REF!</definedName>
    <definedName name="M2y">[71]Design!#REF!</definedName>
    <definedName name="Ma" localSheetId="5">#REF!</definedName>
    <definedName name="Ma">#REF!</definedName>
    <definedName name="Ma_v" localSheetId="5">#REF!</definedName>
    <definedName name="Ma_v">#REF!</definedName>
    <definedName name="MAACONSTN" localSheetId="5">#REF!</definedName>
    <definedName name="MAACONSTN">#REF!</definedName>
    <definedName name="mac">75</definedName>
    <definedName name="Maharastra">[75]Sheet2!$A$1:$A$35</definedName>
    <definedName name="main" localSheetId="5">#REF!</definedName>
    <definedName name="main">#REF!</definedName>
    <definedName name="MainRelay" localSheetId="5">#REF!</definedName>
    <definedName name="MainRelay">#REF!</definedName>
    <definedName name="majord" localSheetId="5">#REF!</definedName>
    <definedName name="majord">#REF!</definedName>
    <definedName name="majororders" localSheetId="5">#REF!</definedName>
    <definedName name="majororders">#REF!</definedName>
    <definedName name="man" localSheetId="5">#REF!</definedName>
    <definedName name="man">#REF!</definedName>
    <definedName name="man___0" localSheetId="5">#REF!</definedName>
    <definedName name="man___0">#REF!</definedName>
    <definedName name="man___11" localSheetId="5">#REF!</definedName>
    <definedName name="man___11">#REF!</definedName>
    <definedName name="man___12" localSheetId="5">#REF!</definedName>
    <definedName name="man___12">#REF!</definedName>
    <definedName name="manas" localSheetId="5">#REF!</definedName>
    <definedName name="manas">#REF!</definedName>
    <definedName name="manday1" localSheetId="5">#REF!</definedName>
    <definedName name="manday1">#REF!</definedName>
    <definedName name="manday1___0" localSheetId="5">#REF!</definedName>
    <definedName name="manday1___0">#REF!</definedName>
    <definedName name="manday1___11" localSheetId="5">#REF!</definedName>
    <definedName name="manday1___11">#REF!</definedName>
    <definedName name="manday1___12" localSheetId="5">#REF!</definedName>
    <definedName name="manday1___12">#REF!</definedName>
    <definedName name="march_qty" localSheetId="5">#REF!</definedName>
    <definedName name="march_qty">#REF!</definedName>
    <definedName name="MATHS" localSheetId="5">#REF!</definedName>
    <definedName name="MATHS">#REF!</definedName>
    <definedName name="MB" localSheetId="5">#REF!</definedName>
    <definedName name="MB">#REF!</definedName>
    <definedName name="Mb_v" localSheetId="5">#REF!</definedName>
    <definedName name="Mb_v">#REF!</definedName>
    <definedName name="mbn">'[27]UNP-NCW '!$F$17</definedName>
    <definedName name="mc" localSheetId="5">#REF!</definedName>
    <definedName name="mc">#REF!</definedName>
    <definedName name="Mc_v" localSheetId="5">#REF!</definedName>
    <definedName name="Mc_v">#REF!</definedName>
    <definedName name="Mcbdo" localSheetId="5">#REF!</definedName>
    <definedName name="Mcbdo">#REF!</definedName>
    <definedName name="mcl" localSheetId="5">'[13]A1-Continuous'!#REF!</definedName>
    <definedName name="mcl">'[13]A1-Continuous'!#REF!</definedName>
    <definedName name="mcl33b1" localSheetId="5">'[13]A1-Continuous'!#REF!</definedName>
    <definedName name="mcl33b1">'[13]A1-Continuous'!#REF!</definedName>
    <definedName name="mcl33b2" localSheetId="5">'[13]A1-Continuous'!#REF!</definedName>
    <definedName name="mcl33b2">'[13]A1-Continuous'!#REF!</definedName>
    <definedName name="mcl33b3" localSheetId="5">'[13]A1-Continuous'!#REF!</definedName>
    <definedName name="mcl33b3">'[13]A1-Continuous'!#REF!</definedName>
    <definedName name="mclo" localSheetId="5">#REF!</definedName>
    <definedName name="mclo">#REF!</definedName>
    <definedName name="Mcwc" localSheetId="5">#REF!</definedName>
    <definedName name="Mcwc">#REF!</definedName>
    <definedName name="Mcws" localSheetId="5">#REF!</definedName>
    <definedName name="Mcws">#REF!</definedName>
    <definedName name="Md" localSheetId="5">#REF!</definedName>
    <definedName name="Md">#REF!</definedName>
    <definedName name="Md_v" localSheetId="5">#REF!</definedName>
    <definedName name="Md_v">#REF!</definedName>
    <definedName name="Me" localSheetId="5">#REF!</definedName>
    <definedName name="Me">#REF!</definedName>
    <definedName name="Me_v" localSheetId="5">#REF!</definedName>
    <definedName name="Me_v">#REF!</definedName>
    <definedName name="MeanDepth_Inclusive_of_cover_sl._thk." localSheetId="5">#REF!</definedName>
    <definedName name="MeanDepth_Inclusive_of_cover_sl._thk.">#REF!</definedName>
    <definedName name="MF" localSheetId="5">#REF!</definedName>
    <definedName name="MF">#REF!</definedName>
    <definedName name="MF___0" localSheetId="5">#REF!</definedName>
    <definedName name="MF___0">#REF!</definedName>
    <definedName name="MF___13" localSheetId="5">#REF!</definedName>
    <definedName name="MF___13">#REF!</definedName>
    <definedName name="Mf_v" localSheetId="5">#REF!</definedName>
    <definedName name="Mf_v">#REF!</definedName>
    <definedName name="mff" localSheetId="5">#REF!</definedName>
    <definedName name="mff">#REF!</definedName>
    <definedName name="Mfour" localSheetId="5">#REF!</definedName>
    <definedName name="Mfour">#REF!</definedName>
    <definedName name="Mg" localSheetId="5">#REF!</definedName>
    <definedName name="Mg">#REF!</definedName>
    <definedName name="Mg_v" localSheetId="5">#REF!</definedName>
    <definedName name="Mg_v">#REF!</definedName>
    <definedName name="Mh" localSheetId="5">#REF!</definedName>
    <definedName name="Mh">#REF!</definedName>
    <definedName name="Mh_v" localSheetId="5">#REF!</definedName>
    <definedName name="Mh_v">#REF!</definedName>
    <definedName name="Mhpc" localSheetId="5">#REF!:#REF!</definedName>
    <definedName name="Mhpc">#REF!:#REF!</definedName>
    <definedName name="Mhpipd" localSheetId="5">#REF!</definedName>
    <definedName name="Mhpipd">#REF!</definedName>
    <definedName name="Mhps" localSheetId="5">#REF!</definedName>
    <definedName name="Mhps">#REF!</definedName>
    <definedName name="mhr" localSheetId="5">#REF!</definedName>
    <definedName name="mhr">#REF!</definedName>
    <definedName name="Mipc" localSheetId="5">#REF!:#REF!</definedName>
    <definedName name="Mipc">#REF!:#REF!</definedName>
    <definedName name="Mips" localSheetId="5">#REF!</definedName>
    <definedName name="Mips">#REF!</definedName>
    <definedName name="mk" localSheetId="5">#REF!</definedName>
    <definedName name="mk">#REF!</definedName>
    <definedName name="ml" localSheetId="5">'[13]A1-Continuous'!#REF!</definedName>
    <definedName name="ml">'[13]A1-Continuous'!#REF!</definedName>
    <definedName name="ml33b1" localSheetId="5">'[13]A1-Continuous'!#REF!</definedName>
    <definedName name="ml33b1">'[13]A1-Continuous'!#REF!</definedName>
    <definedName name="ml33b2" localSheetId="5">'[13]A1-Continuous'!#REF!</definedName>
    <definedName name="ml33b2">'[13]A1-Continuous'!#REF!</definedName>
    <definedName name="ml33b3" localSheetId="5">'[13]A1-Continuous'!#REF!</definedName>
    <definedName name="ml33b3">'[13]A1-Continuous'!#REF!</definedName>
    <definedName name="ml33kv" localSheetId="5">'[13]A1-Continuous'!#REF!</definedName>
    <definedName name="ml33kv">'[13]A1-Continuous'!#REF!</definedName>
    <definedName name="mlbs" localSheetId="5">#REF!</definedName>
    <definedName name="mlbs">#REF!</definedName>
    <definedName name="mlc33b1" localSheetId="5">'[13]A1-Continuous'!#REF!</definedName>
    <definedName name="mlc33b1">'[13]A1-Continuous'!#REF!</definedName>
    <definedName name="mlc33b2" localSheetId="5">'[13]A1-Continuous'!#REF!</definedName>
    <definedName name="mlc33b2">'[13]A1-Continuous'!#REF!</definedName>
    <definedName name="mlc33b3" localSheetId="5">'[13]A1-Continuous'!#REF!</definedName>
    <definedName name="mlc33b3">'[13]A1-Continuous'!#REF!</definedName>
    <definedName name="mlclf" localSheetId="5">'[13]A1-Continuous'!#REF!</definedName>
    <definedName name="mlclf">'[13]A1-Continuous'!#REF!</definedName>
    <definedName name="mld" localSheetId="5">#REF!</definedName>
    <definedName name="mld">#REF!</definedName>
    <definedName name="mll" localSheetId="5">#REF!</definedName>
    <definedName name="mll">#REF!</definedName>
    <definedName name="mllf" localSheetId="5">'[13]A1-Continuous'!#REF!</definedName>
    <definedName name="mllf">'[13]A1-Continuous'!#REF!</definedName>
    <definedName name="Mlpc" localSheetId="5">#REF!</definedName>
    <definedName name="Mlpc">#REF!</definedName>
    <definedName name="Mlpd" localSheetId="5">#REF!</definedName>
    <definedName name="Mlpd">#REF!</definedName>
    <definedName name="Mlps" localSheetId="5">#REF!</definedName>
    <definedName name="Mlps">#REF!</definedName>
    <definedName name="mlt" localSheetId="5">#REF!</definedName>
    <definedName name="mlt">#REF!</definedName>
    <definedName name="mltf" localSheetId="5">'[13]A1-Continuous'!#REF!</definedName>
    <definedName name="mltf">'[13]A1-Continuous'!#REF!</definedName>
    <definedName name="mm" localSheetId="5">#REF!</definedName>
    <definedName name="mm">#REF!</definedName>
    <definedName name="mmmmmmmmmm" localSheetId="5">#REF!</definedName>
    <definedName name="mmmmmmmmmm">#REF!</definedName>
    <definedName name="MN" localSheetId="5">#REF!</definedName>
    <definedName name="MN">#REF!</definedName>
    <definedName name="mnk" localSheetId="5">#REF!</definedName>
    <definedName name="mnk">#REF!</definedName>
    <definedName name="modassar" localSheetId="5">#REF!</definedName>
    <definedName name="modassar">#REF!</definedName>
    <definedName name="modified" localSheetId="5">'[76]Load Details-220kV'!#REF!</definedName>
    <definedName name="modified">'[76]Load Details-220kV'!#REF!</definedName>
    <definedName name="Mone" localSheetId="5">#REF!</definedName>
    <definedName name="Mone">#REF!</definedName>
    <definedName name="monthprogress">'[77]Progress Graphs'!$A$4:$K$23</definedName>
    <definedName name="MonthYear">'[53]Data Sheet'!$A$2:$A$50</definedName>
    <definedName name="ms" localSheetId="5">#REF!</definedName>
    <definedName name="ms">#REF!</definedName>
    <definedName name="MS200202rev2" localSheetId="5">#REF!</definedName>
    <definedName name="MS200202rev2">#REF!</definedName>
    <definedName name="ms2002may1706" localSheetId="5">#REF!</definedName>
    <definedName name="ms2002may1706">#REF!</definedName>
    <definedName name="Msbdo" localSheetId="5">#REF!</definedName>
    <definedName name="Msbdo">#REF!</definedName>
    <definedName name="msc" localSheetId="5">#REF!</definedName>
    <definedName name="msc">#REF!</definedName>
    <definedName name="msj" localSheetId="5">#REF!</definedName>
    <definedName name="msj">#REF!</definedName>
    <definedName name="msjune1807" localSheetId="5">#REF!</definedName>
    <definedName name="msjune1807">#REF!</definedName>
    <definedName name="mss" localSheetId="5">[25]Report!#REF!</definedName>
    <definedName name="mss">[25]Report!#REF!</definedName>
    <definedName name="Mthree" localSheetId="5">#REF!</definedName>
    <definedName name="Mthree">#REF!</definedName>
    <definedName name="MVAR50" localSheetId="5">#REF!</definedName>
    <definedName name="MVAR50">#REF!</definedName>
    <definedName name="MVAR63" localSheetId="5">#REF!</definedName>
    <definedName name="MVAR63">#REF!</definedName>
    <definedName name="MVAR80" localSheetId="5">#REF!</definedName>
    <definedName name="MVAR80">#REF!</definedName>
    <definedName name="N" localSheetId="5">#REF!</definedName>
    <definedName name="N">#REF!</definedName>
    <definedName name="N___0" localSheetId="5">#REF!</definedName>
    <definedName name="N___0">#REF!</definedName>
    <definedName name="N___13" localSheetId="5">#REF!</definedName>
    <definedName name="N___13">#REF!</definedName>
    <definedName name="n1x" localSheetId="5">#REF!</definedName>
    <definedName name="n1x">#REF!</definedName>
    <definedName name="n1xx" localSheetId="5">#REF!</definedName>
    <definedName name="n1xx">#REF!</definedName>
    <definedName name="n1y" localSheetId="5">#REF!</definedName>
    <definedName name="n1y">#REF!</definedName>
    <definedName name="n1yy" localSheetId="5">#REF!</definedName>
    <definedName name="n1yy">#REF!</definedName>
    <definedName name="n2x" localSheetId="5">#REF!</definedName>
    <definedName name="n2x">#REF!</definedName>
    <definedName name="n2xx" localSheetId="5">#REF!</definedName>
    <definedName name="n2xx">#REF!</definedName>
    <definedName name="n2y" localSheetId="5">#REF!</definedName>
    <definedName name="n2y">#REF!</definedName>
    <definedName name="n2yy" localSheetId="5">#REF!</definedName>
    <definedName name="n2yy">#REF!</definedName>
    <definedName name="na" localSheetId="5">#REF!</definedName>
    <definedName name="na">#REF!</definedName>
    <definedName name="Name_Company">[78]L!$D$7</definedName>
    <definedName name="Name_Project">[78]L!$D$8</definedName>
    <definedName name="nb" localSheetId="5">#REF!</definedName>
    <definedName name="nb">#REF!</definedName>
    <definedName name="nc" localSheetId="5">#REF!</definedName>
    <definedName name="nc">#REF!</definedName>
    <definedName name="ncfnvo" localSheetId="5">'[79]purpose&amp;input'!#REF!</definedName>
    <definedName name="ncfnvo">'[79]purpose&amp;input'!#REF!</definedName>
    <definedName name="nd" localSheetId="5">#REF!</definedName>
    <definedName name="nd">#REF!</definedName>
    <definedName name="ND1VisualChart" localSheetId="5">#REF!</definedName>
    <definedName name="ND1VisualChart">#REF!</definedName>
    <definedName name="ne" localSheetId="5">#REF!</definedName>
    <definedName name="ne">#REF!</definedName>
    <definedName name="new" localSheetId="5">'[76]Load Details-220kV'!#REF!</definedName>
    <definedName name="new">'[76]Load Details-220kV'!#REF!</definedName>
    <definedName name="Ni" localSheetId="5">#REF!</definedName>
    <definedName name="Ni">#REF!</definedName>
    <definedName name="NIL" localSheetId="5">#REF!</definedName>
    <definedName name="NIL">#REF!</definedName>
    <definedName name="NIT" localSheetId="5">#REF!</definedName>
    <definedName name="NIT">#REF!</definedName>
    <definedName name="nmk" localSheetId="5">#REF!</definedName>
    <definedName name="nmk">#REF!</definedName>
    <definedName name="NN" localSheetId="5">#REF!</definedName>
    <definedName name="NN">#REF!</definedName>
    <definedName name="NN___0" localSheetId="5">#REF!</definedName>
    <definedName name="NN___0">#REF!</definedName>
    <definedName name="NN___13" localSheetId="5">#REF!</definedName>
    <definedName name="NN___13">#REF!</definedName>
    <definedName name="non" localSheetId="5">#REF!</definedName>
    <definedName name="non">#REF!</definedName>
    <definedName name="NONSOR" localSheetId="5">#REF!</definedName>
    <definedName name="NONSOR">#REF!</definedName>
    <definedName name="Ns" localSheetId="5">#REF!</definedName>
    <definedName name="Ns">#REF!</definedName>
    <definedName name="NSS" localSheetId="5">#REF!</definedName>
    <definedName name="NSS">#REF!</definedName>
    <definedName name="Nst" localSheetId="5">[25]Report!#REF!</definedName>
    <definedName name="Nst">[25]Report!#REF!</definedName>
    <definedName name="Nsu" localSheetId="5">[25]Report!#REF!</definedName>
    <definedName name="Nsu">[25]Report!#REF!</definedName>
    <definedName name="nt0" localSheetId="5">#REF!</definedName>
    <definedName name="nt0">#REF!</definedName>
    <definedName name="Num_Pmt_Per_Year" localSheetId="5">#REF!</definedName>
    <definedName name="Num_Pmt_Per_Year">#REF!</definedName>
    <definedName name="num2text">[48]dBase!$A$3:$I$1005</definedName>
    <definedName name="Number_of_Payments">#N/A</definedName>
    <definedName name="NWE" localSheetId="5">#REF!</definedName>
    <definedName name="NWE">#REF!</definedName>
    <definedName name="Nx" localSheetId="5">#REF!</definedName>
    <definedName name="Nx">#REF!</definedName>
    <definedName name="Nx___0" localSheetId="5">#REF!</definedName>
    <definedName name="Nx___0">#REF!</definedName>
    <definedName name="Nx___13" localSheetId="5">#REF!</definedName>
    <definedName name="Nx___13">#REF!</definedName>
    <definedName name="nxs" localSheetId="5">#REF!</definedName>
    <definedName name="nxs">#REF!</definedName>
    <definedName name="Nxx" localSheetId="5">#REF!</definedName>
    <definedName name="Nxx">#REF!</definedName>
    <definedName name="Ny" localSheetId="5">#REF!</definedName>
    <definedName name="Ny">#REF!</definedName>
    <definedName name="Ny___0" localSheetId="5">#REF!</definedName>
    <definedName name="Ny___0">#REF!</definedName>
    <definedName name="Ny___13" localSheetId="5">#REF!</definedName>
    <definedName name="Ny___13">#REF!</definedName>
    <definedName name="nys" localSheetId="5">#REF!</definedName>
    <definedName name="nys">#REF!</definedName>
    <definedName name="Nyy" localSheetId="5">#REF!</definedName>
    <definedName name="Nyy">#REF!</definedName>
    <definedName name="O" localSheetId="5">#REF!</definedName>
    <definedName name="O">#REF!</definedName>
    <definedName name="oct">'[73]site fab&amp;ernstr'!$A$4:$R$4</definedName>
    <definedName name="OD" localSheetId="5">[14]Design!#REF!</definedName>
    <definedName name="OD">[14]Design!#REF!</definedName>
    <definedName name="Oilpit" localSheetId="5">#REF!</definedName>
    <definedName name="Oilpit">#REF!</definedName>
    <definedName name="oirr" localSheetId="5">#REF!</definedName>
    <definedName name="oirr">#REF!</definedName>
    <definedName name="ok" localSheetId="5">#REF!</definedName>
    <definedName name="ok">#REF!</definedName>
    <definedName name="optio_2" localSheetId="5">#REF!</definedName>
    <definedName name="optio_2">#REF!</definedName>
    <definedName name="option" localSheetId="5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5">[41]orders!#REF!</definedName>
    <definedName name="ord_musd">[41]orders!#REF!</definedName>
    <definedName name="orderbacklog" localSheetId="5">#REF!</definedName>
    <definedName name="orderbacklog">#REF!</definedName>
    <definedName name="orderbooked98" localSheetId="5">'[80]ord-lost_98&amp;99'!#REF!</definedName>
    <definedName name="orderbooked98">'[80]ord-lost_98&amp;99'!#REF!</definedName>
    <definedName name="ORDERSTATUS" localSheetId="5">#REF!</definedName>
    <definedName name="ORDERSTATUS">#REF!</definedName>
    <definedName name="OrderTable" localSheetId="5" hidden="1">#REF!</definedName>
    <definedName name="OrderTable" hidden="1">#REF!</definedName>
    <definedName name="ORDREVCOLL" localSheetId="5">#REF!</definedName>
    <definedName name="ORDREVCOLL">#REF!</definedName>
    <definedName name="Origin" localSheetId="5">#REF!</definedName>
    <definedName name="Origin">#REF!</definedName>
    <definedName name="OT" localSheetId="5">#REF!</definedName>
    <definedName name="OT">#REF!</definedName>
    <definedName name="OTHR_CST_HD" localSheetId="5">#REF!</definedName>
    <definedName name="OTHR_CST_HD">#REF!</definedName>
    <definedName name="p" localSheetId="5">#REF!</definedName>
    <definedName name="p">#REF!</definedName>
    <definedName name="p____2___m____p___l_______ln__4___l___d____1___2___K1____l___SQRT_A_____SQRT_m__1__2">"ki1"</definedName>
    <definedName name="p___0" localSheetId="5">#REF!</definedName>
    <definedName name="p___0">#REF!</definedName>
    <definedName name="p___13" localSheetId="5">#REF!</definedName>
    <definedName name="p___13">#REF!</definedName>
    <definedName name="P_1" localSheetId="5">'[81]bs BP 04 SA'!#REF!</definedName>
    <definedName name="P_1">'[81]bs BP 04 SA'!#REF!</definedName>
    <definedName name="P_3" localSheetId="5">'[81]bs BP 04 SA'!#REF!</definedName>
    <definedName name="P_3">'[81]bs BP 04 SA'!#REF!</definedName>
    <definedName name="P_4" localSheetId="5">'[81]bs BP 04 SA'!#REF!</definedName>
    <definedName name="P_4">'[81]bs BP 04 SA'!#REF!</definedName>
    <definedName name="P_5" localSheetId="5">'[81]bs BP 04 SA'!#REF!</definedName>
    <definedName name="P_5">'[81]bs BP 04 SA'!#REF!</definedName>
    <definedName name="P_6DSO" localSheetId="5">#REF!</definedName>
    <definedName name="P_6DSO">#REF!</definedName>
    <definedName name="P_7DPO" localSheetId="5">'[82]REVENUES &amp; BS'!#REF!</definedName>
    <definedName name="P_7DPO">'[82]REVENUES &amp; BS'!#REF!</definedName>
    <definedName name="P_A" localSheetId="5">#REF!</definedName>
    <definedName name="P_A">#REF!</definedName>
    <definedName name="P_B" localSheetId="5">#REF!</definedName>
    <definedName name="P_B">#REF!</definedName>
    <definedName name="P_M">[77]REL!$W$172</definedName>
    <definedName name="pa" localSheetId="5">#REF!</definedName>
    <definedName name="pa">#REF!</definedName>
    <definedName name="pa___0" localSheetId="5">#REF!</definedName>
    <definedName name="pa___0">#REF!</definedName>
    <definedName name="pa___13" localSheetId="5">#REF!</definedName>
    <definedName name="pa___13">#REF!</definedName>
    <definedName name="pad_baywise" localSheetId="5">#REF!</definedName>
    <definedName name="pad_baywise">#REF!</definedName>
    <definedName name="PAGE1" localSheetId="5">#REF!</definedName>
    <definedName name="PAGE1">#REF!</definedName>
    <definedName name="PAGE2" localSheetId="5">#REF!</definedName>
    <definedName name="PAGE2">#REF!</definedName>
    <definedName name="PAGE5" localSheetId="5">#REF!</definedName>
    <definedName name="PAGE5">#REF!</definedName>
    <definedName name="PANDU" localSheetId="5">#REF!</definedName>
    <definedName name="PANDU">#REF!</definedName>
    <definedName name="pandu123" localSheetId="5">#REF!</definedName>
    <definedName name="pandu123">#REF!</definedName>
    <definedName name="Pane2" localSheetId="5">#REF!</definedName>
    <definedName name="Pane2">#REF!</definedName>
    <definedName name="Pane2___0" localSheetId="5">#REF!</definedName>
    <definedName name="Pane2___0">#REF!</definedName>
    <definedName name="Pane2___13" localSheetId="5">#REF!</definedName>
    <definedName name="Pane2___13">#REF!</definedName>
    <definedName name="PANE3" localSheetId="5">#REF!</definedName>
    <definedName name="PANE3">#REF!</definedName>
    <definedName name="PANEL" localSheetId="5">#REF!</definedName>
    <definedName name="PANEL">#REF!</definedName>
    <definedName name="PAT_A" localSheetId="5">#REF!</definedName>
    <definedName name="PAT_A">#REF!</definedName>
    <definedName name="PAT_B" localSheetId="5">#REF!</definedName>
    <definedName name="PAT_B">#REF!</definedName>
    <definedName name="Pay_Date" localSheetId="5">#REF!</definedName>
    <definedName name="Pay_Date">#REF!</definedName>
    <definedName name="Pay_Num" localSheetId="5">#REF!</definedName>
    <definedName name="Pay_Num">#REF!</definedName>
    <definedName name="Payment_Date">#N/A</definedName>
    <definedName name="pb" localSheetId="5">#REF!</definedName>
    <definedName name="pb">#REF!</definedName>
    <definedName name="pb___0" localSheetId="5">#REF!</definedName>
    <definedName name="pb___0">#REF!</definedName>
    <definedName name="pb___11" localSheetId="5">#REF!</definedName>
    <definedName name="pb___11">#REF!</definedName>
    <definedName name="pb___12" localSheetId="5">#REF!</definedName>
    <definedName name="pb___12">#REF!</definedName>
    <definedName name="Pbx" localSheetId="5">[71]Design!#REF!</definedName>
    <definedName name="Pbx">[71]Design!#REF!</definedName>
    <definedName name="Pby" localSheetId="5">[71]Design!#REF!</definedName>
    <definedName name="Pby">[71]Design!#REF!</definedName>
    <definedName name="pc" localSheetId="5">#REF!</definedName>
    <definedName name="pc">#REF!</definedName>
    <definedName name="PCC" localSheetId="5">#REF!</definedName>
    <definedName name="PCC">#REF!</definedName>
    <definedName name="PCC_Offset" localSheetId="5">#REF!</definedName>
    <definedName name="PCC_Offset">#REF!</definedName>
    <definedName name="PCD" localSheetId="5">#REF!</definedName>
    <definedName name="PCD">#REF!</definedName>
    <definedName name="Pd" localSheetId="5">'[44]220 11  BS '!#REF!</definedName>
    <definedName name="Pd">'[44]220 11  BS '!#REF!</definedName>
    <definedName name="Percent_Text" localSheetId="5">#REF!</definedName>
    <definedName name="Percent_Text">#REF!</definedName>
    <definedName name="Percent_Value" localSheetId="5">#REF!</definedName>
    <definedName name="Percent_Value">#REF!</definedName>
    <definedName name="PF" localSheetId="5">[14]Design!#REF!</definedName>
    <definedName name="PF">[14]Design!#REF!</definedName>
    <definedName name="pH" localSheetId="5">#REF!</definedName>
    <definedName name="pH">#REF!</definedName>
    <definedName name="pH___0" localSheetId="5">#REF!</definedName>
    <definedName name="pH___0">#REF!</definedName>
    <definedName name="pH___13" localSheetId="5">#REF!</definedName>
    <definedName name="pH___13">#REF!</definedName>
    <definedName name="phi" localSheetId="5">#REF!</definedName>
    <definedName name="phi">#REF!</definedName>
    <definedName name="phis" localSheetId="5">#REF!</definedName>
    <definedName name="phis">#REF!</definedName>
    <definedName name="phit" localSheetId="5">#REF!</definedName>
    <definedName name="phit">#REF!</definedName>
    <definedName name="PI" localSheetId="5">#REF!</definedName>
    <definedName name="PI">#REF!</definedName>
    <definedName name="PIYUSH" localSheetId="5">#REF!</definedName>
    <definedName name="PIYUSH">#REF!</definedName>
    <definedName name="PKG_NO" localSheetId="5">#REF!</definedName>
    <definedName name="PKG_NO">#REF!</definedName>
    <definedName name="place">[54]Codes!$C$7</definedName>
    <definedName name="PLASTER" localSheetId="5">#REF!</definedName>
    <definedName name="PLASTER">#REF!</definedName>
    <definedName name="PLCC" localSheetId="5">#REF!</definedName>
    <definedName name="PLCC">#REF!</definedName>
    <definedName name="plp">'[83]Sulphur (2)'!$I$3</definedName>
    <definedName name="PM" localSheetId="5">#REF!</definedName>
    <definedName name="PM">#REF!</definedName>
    <definedName name="pn">[84]REL!$W$172</definedName>
    <definedName name="PONDA" localSheetId="5">#REF!</definedName>
    <definedName name="PONDA">#REF!</definedName>
    <definedName name="POOJA" localSheetId="5">[85]CLAY!#REF!</definedName>
    <definedName name="POOJA">[85]CLAY!#REF!</definedName>
    <definedName name="pp" localSheetId="5">[20]Coalmine!#REF!</definedName>
    <definedName name="pp">[20]Coalmine!#REF!</definedName>
    <definedName name="ppa">'[83]Sulphur (2)'!$I$3</definedName>
    <definedName name="pppp2" localSheetId="5">#REF!</definedName>
    <definedName name="pppp2">#REF!</definedName>
    <definedName name="PPPP3" localSheetId="5">#REF!</definedName>
    <definedName name="PPPP3">#REF!</definedName>
    <definedName name="pppppppppere" localSheetId="5">#REF!</definedName>
    <definedName name="pppppppppere">#REF!</definedName>
    <definedName name="PPPT" localSheetId="5">#REF!</definedName>
    <definedName name="PPPT">#REF!</definedName>
    <definedName name="PR" localSheetId="5">#REF!</definedName>
    <definedName name="PR">#REF!</definedName>
    <definedName name="price" localSheetId="5">#REF!</definedName>
    <definedName name="price">#REF!</definedName>
    <definedName name="Princ" localSheetId="5">#REF!</definedName>
    <definedName name="Princ">#REF!</definedName>
    <definedName name="_xlnm.Print_Area" localSheetId="1">'Master Sheet'!$C$12:$Q$32</definedName>
    <definedName name="_xlnm.Print_Area" localSheetId="2">'ProGress Sheet '!$B$2:$O$5</definedName>
    <definedName name="_xlnm.Print_Area" localSheetId="9">'Stubs and Towers '!$C$1:$I$65</definedName>
    <definedName name="_xlnm.Print_Area" localSheetId="4">'SuPPLY '!$B$1:$J$65</definedName>
    <definedName name="_xlnm.Print_Area" localSheetId="5">'Visual Chart '!$B$1:$Y$198</definedName>
    <definedName name="_xlnm.Print_Area">#REF!</definedName>
    <definedName name="PRINT_AREA_MI" localSheetId="5">#REF!</definedName>
    <definedName name="PRINT_AREA_MI">#REF!</definedName>
    <definedName name="PRINT_AREA_MI___0" localSheetId="5">#REF!</definedName>
    <definedName name="PRINT_AREA_MI___0">#REF!</definedName>
    <definedName name="print_area_mi_1" localSheetId="5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9">#REF!</definedName>
    <definedName name="_xlnm.Print_Titles">#REF!</definedName>
    <definedName name="PRINT_TITLES_MI" localSheetId="5">#REF!</definedName>
    <definedName name="PRINT_TITLES_MI">#REF!</definedName>
    <definedName name="Print_titles_mi_" localSheetId="5">#REF!</definedName>
    <definedName name="Print_titles_mi_">#REF!</definedName>
    <definedName name="print1" localSheetId="5">#REF!</definedName>
    <definedName name="print1">#REF!</definedName>
    <definedName name="printarea" localSheetId="5">#REF!</definedName>
    <definedName name="printarea">#REF!</definedName>
    <definedName name="printn" localSheetId="5">#REF!</definedName>
    <definedName name="printn">#REF!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Progress">'[77]Progress Sheet - OPTL'!$A$7:$AC$786</definedName>
    <definedName name="progress1" localSheetId="5">#REF!</definedName>
    <definedName name="progress1">#REF!</definedName>
    <definedName name="progress2" localSheetId="5">#REF!</definedName>
    <definedName name="progress2">#REF!</definedName>
    <definedName name="project" localSheetId="5">[35]CLAY!#REF!</definedName>
    <definedName name="project">[35]CLAY!#REF!</definedName>
    <definedName name="PS" localSheetId="5">#REF!</definedName>
    <definedName name="PS">#REF!</definedName>
    <definedName name="PS___0" localSheetId="5">#REF!</definedName>
    <definedName name="PS___0">#REF!</definedName>
    <definedName name="PS___13" localSheetId="5">#REF!</definedName>
    <definedName name="PS___13">#REF!</definedName>
    <definedName name="psi" localSheetId="5">#REF!</definedName>
    <definedName name="psi">#REF!</definedName>
    <definedName name="pt" localSheetId="5">#REF!</definedName>
    <definedName name="pt">#REF!</definedName>
    <definedName name="pti" localSheetId="5">#REF!</definedName>
    <definedName name="pti">#REF!</definedName>
    <definedName name="Puz" localSheetId="5">[71]Design!#REF!</definedName>
    <definedName name="Puz">[71]Design!#REF!</definedName>
    <definedName name="PW" localSheetId="5">'[44]220 11  BS '!#REF!</definedName>
    <definedName name="PW">'[44]220 11  BS '!#REF!</definedName>
    <definedName name="Pwl" localSheetId="5">'[44]220 11  BS '!#REF!</definedName>
    <definedName name="Pwl">'[44]220 11  BS '!#REF!</definedName>
    <definedName name="PWr" localSheetId="5">'[44]220 11  BS '!#REF!</definedName>
    <definedName name="PWr">'[44]220 11  BS '!#REF!</definedName>
    <definedName name="q" localSheetId="5">#REF!</definedName>
    <definedName name="q">#REF!</definedName>
    <definedName name="Qc" localSheetId="5">#REF!</definedName>
    <definedName name="Qc">#REF!</definedName>
    <definedName name="Qc___0" localSheetId="5">#REF!</definedName>
    <definedName name="Qc___0">#REF!</definedName>
    <definedName name="Qc___13" localSheetId="5">#REF!</definedName>
    <definedName name="Qc___13">#REF!</definedName>
    <definedName name="Qf" localSheetId="5">#REF!</definedName>
    <definedName name="Qf">#REF!</definedName>
    <definedName name="Qf___0" localSheetId="5">#REF!</definedName>
    <definedName name="Qf___0">#REF!</definedName>
    <definedName name="Qf___13" localSheetId="5">#REF!</definedName>
    <definedName name="Qf___13">#REF!</definedName>
    <definedName name="Qi" localSheetId="5">#REF!</definedName>
    <definedName name="Qi">#REF!</definedName>
    <definedName name="Qi___0" localSheetId="5">#REF!</definedName>
    <definedName name="Qi___0">#REF!</definedName>
    <definedName name="Qi___13" localSheetId="5">#REF!</definedName>
    <definedName name="Qi___13">#REF!</definedName>
    <definedName name="Ql" localSheetId="5">#REF!</definedName>
    <definedName name="Ql">#REF!</definedName>
    <definedName name="Ql___0" localSheetId="5">#REF!</definedName>
    <definedName name="Ql___0">#REF!</definedName>
    <definedName name="Ql___13" localSheetId="5">#REF!</definedName>
    <definedName name="Ql___13">#REF!</definedName>
    <definedName name="qqq" localSheetId="5">#REF!</definedName>
    <definedName name="qqq">#REF!</definedName>
    <definedName name="Qspan" localSheetId="5">#REF!</definedName>
    <definedName name="Qspan">#REF!</definedName>
    <definedName name="Qty" localSheetId="5">'[62]except wiring'!#REF!</definedName>
    <definedName name="Qty">'[62]except wiring'!#REF!</definedName>
    <definedName name="Qty_as_on_apr" localSheetId="5">#REF!</definedName>
    <definedName name="Qty_as_on_apr">#REF!</definedName>
    <definedName name="QTY_AS_ON_APR_1" localSheetId="5">#REF!</definedName>
    <definedName name="QTY_AS_ON_APR_1">#REF!</definedName>
    <definedName name="quadFdnWet" comment="400 D/C QUAD VSTL" localSheetId="5">#REF!</definedName>
    <definedName name="quadFdnWet" comment="400 D/C QUAD VSTL">#REF!</definedName>
    <definedName name="quadTowererection" localSheetId="5">#REF!</definedName>
    <definedName name="quadTowererection">#REF!</definedName>
    <definedName name="QUANTITY" localSheetId="5">#REF!</definedName>
    <definedName name="QUANTITY">#REF!</definedName>
    <definedName name="Qv" localSheetId="5">#REF!</definedName>
    <definedName name="Qv">#REF!</definedName>
    <definedName name="QV_A" localSheetId="5">#REF!</definedName>
    <definedName name="QV_A">#REF!</definedName>
    <definedName name="QV_K" localSheetId="5">#REF!</definedName>
    <definedName name="QV_K">#REF!</definedName>
    <definedName name="QV_M" localSheetId="5">#REF!</definedName>
    <definedName name="QV_M">#REF!</definedName>
    <definedName name="QV_P" localSheetId="5">#REF!</definedName>
    <definedName name="QV_P">#REF!</definedName>
    <definedName name="QV_PAT" localSheetId="5">#REF!</definedName>
    <definedName name="QV_PAT">#REF!</definedName>
    <definedName name="qwer" localSheetId="5">#REF!</definedName>
    <definedName name="qwer">#REF!</definedName>
    <definedName name="QWEWEQ" localSheetId="5">[26]NWC!#REF!</definedName>
    <definedName name="QWEWEQ">[26]NWC!#REF!</definedName>
    <definedName name="qwrqrqwrq" localSheetId="5">[26]GWC!#REF!</definedName>
    <definedName name="qwrqrqwrq">[26]GWC!#REF!</definedName>
    <definedName name="qwwwee" localSheetId="5">[26]GWC!#REF!</definedName>
    <definedName name="qwwwee">[26]GWC!#REF!</definedName>
    <definedName name="R_" localSheetId="5">#REF!</definedName>
    <definedName name="R_">#REF!</definedName>
    <definedName name="R___variation_factor_in_capacity_per_degree_Celcius" localSheetId="5">#REF!</definedName>
    <definedName name="R___variation_factor_in_capacity_per_degree_Celcius">#REF!</definedName>
    <definedName name="Ra" localSheetId="5">#REF!</definedName>
    <definedName name="Ra">#REF!</definedName>
    <definedName name="raaar" localSheetId="5">#REF!</definedName>
    <definedName name="raaar">#REF!</definedName>
    <definedName name="Rac" localSheetId="5">[14]Design!#REF!</definedName>
    <definedName name="Rac">[14]Design!#REF!</definedName>
    <definedName name="Rahul" localSheetId="5">#REF!</definedName>
    <definedName name="Rahul">#REF!</definedName>
    <definedName name="Rahul1" localSheetId="5">#REF!</definedName>
    <definedName name="Rahul1">#REF!</definedName>
    <definedName name="RAIL" localSheetId="5">#REF!</definedName>
    <definedName name="RAIL">#REF!</definedName>
    <definedName name="Raj" localSheetId="5" hidden="1">{"'Sheet1'!$A$4386:$N$4591"}</definedName>
    <definedName name="Raj" hidden="1">{"'Sheet1'!$A$4386:$N$4591"}</definedName>
    <definedName name="RAJEEV_ERECTORS" localSheetId="5">#REF!</definedName>
    <definedName name="RAJEEV_ERECTORS">#REF!</definedName>
    <definedName name="rajiv" localSheetId="5">'[65]PV FDN'!#REF!</definedName>
    <definedName name="rajiv">'[65]PV FDN'!#REF!</definedName>
    <definedName name="rani" localSheetId="5">[11]Sheet1!#REF!</definedName>
    <definedName name="rani">[11]Sheet1!#REF!</definedName>
    <definedName name="RARA" localSheetId="5">#REF!</definedName>
    <definedName name="RARA">#REF!</definedName>
    <definedName name="rarrar" localSheetId="5">#REF!</definedName>
    <definedName name="rarrar">#REF!</definedName>
    <definedName name="rate" localSheetId="5">#REF!</definedName>
    <definedName name="rate">#REF!</definedName>
    <definedName name="rate1" localSheetId="5">#REF!</definedName>
    <definedName name="rate1">#REF!</definedName>
    <definedName name="RAVI" localSheetId="5">#REF!</definedName>
    <definedName name="RAVI">#REF!</definedName>
    <definedName name="RAWRAR" localSheetId="5">#REF!</definedName>
    <definedName name="RAWRAR">#REF!</definedName>
    <definedName name="rb" localSheetId="5">#REF!</definedName>
    <definedName name="rb">#REF!</definedName>
    <definedName name="RCArea" localSheetId="5" hidden="1">#REF!</definedName>
    <definedName name="RCArea" hidden="1">#REF!</definedName>
    <definedName name="RCC" localSheetId="5">#REF!</definedName>
    <definedName name="RCC">#REF!</definedName>
    <definedName name="RCC_Offset" localSheetId="5">#REF!</definedName>
    <definedName name="RCC_Offset">#REF!</definedName>
    <definedName name="RCT" localSheetId="5">#REF!</definedName>
    <definedName name="RCT">#REF!</definedName>
    <definedName name="RDC" localSheetId="5">[14]Design!#REF!</definedName>
    <definedName name="RDC">[14]Design!#REF!</definedName>
    <definedName name="Re" localSheetId="5">#REF!</definedName>
    <definedName name="Re">#REF!</definedName>
    <definedName name="Re___0" localSheetId="5">#REF!</definedName>
    <definedName name="Re___0">#REF!</definedName>
    <definedName name="Re___13" localSheetId="5">#REF!</definedName>
    <definedName name="Re___13">#REF!</definedName>
    <definedName name="REACTOR" localSheetId="5">#REF!</definedName>
    <definedName name="REACTOR">#REF!</definedName>
    <definedName name="REBAR" localSheetId="5">#REF!</definedName>
    <definedName name="REBAR">#REF!</definedName>
    <definedName name="_xlnm.Recorder" localSheetId="5">#REF!</definedName>
    <definedName name="_xlnm.Recorder">#REF!</definedName>
    <definedName name="rect_4_415" localSheetId="5">#REF!</definedName>
    <definedName name="rect_4_415">#REF!</definedName>
    <definedName name="REE" localSheetId="5">#REF!</definedName>
    <definedName name="REE">#REF!</definedName>
    <definedName name="Ref__EUS_632_FDN_001" localSheetId="5">'[65]PV FDN'!#REF!</definedName>
    <definedName name="Ref__EUS_632_FDN_001">'[65]PV FDN'!#REF!</definedName>
    <definedName name="Ref__EUS_632_FDN_002" localSheetId="5">'[65]PV FDN'!#REF!</definedName>
    <definedName name="Ref__EUS_632_FDN_002">'[65]PV FDN'!#REF!</definedName>
    <definedName name="regionnames" localSheetId="5">#REF!</definedName>
    <definedName name="regionnames">#REF!</definedName>
    <definedName name="regions" localSheetId="5">#REF!</definedName>
    <definedName name="regions">#REF!</definedName>
    <definedName name="rel" localSheetId="5">#REF!</definedName>
    <definedName name="rel">#REF!</definedName>
    <definedName name="Rel.per" localSheetId="5">[14]Design!#REF!</definedName>
    <definedName name="Rel.per">[14]Design!#REF!</definedName>
    <definedName name="Rel.perm" localSheetId="5">[14]Design!#REF!</definedName>
    <definedName name="Rel.perm">[14]Design!#REF!</definedName>
    <definedName name="req" localSheetId="5">#REF!</definedName>
    <definedName name="req">#REF!</definedName>
    <definedName name="rer" localSheetId="5">[26]GWC!#REF!</definedName>
    <definedName name="rer">[26]GWC!#REF!</definedName>
    <definedName name="RERE" localSheetId="5">#REF!</definedName>
    <definedName name="RERE">#REF!</definedName>
    <definedName name="rerere" localSheetId="5">#REF!</definedName>
    <definedName name="rerere">#REF!</definedName>
    <definedName name="Result33" localSheetId="5">#REF!</definedName>
    <definedName name="Result33">#REF!</definedName>
    <definedName name="Result51" localSheetId="5">#REF!</definedName>
    <definedName name="Result51">#REF!</definedName>
    <definedName name="Result61" localSheetId="5">#REF!</definedName>
    <definedName name="Result61">#REF!</definedName>
    <definedName name="Rev" localSheetId="5">#REF!</definedName>
    <definedName name="Rev">#REF!</definedName>
    <definedName name="Revision" localSheetId="5">#REF!</definedName>
    <definedName name="Revision">#REF!</definedName>
    <definedName name="REVSTATUS" localSheetId="5">#REF!</definedName>
    <definedName name="REVSTATUS">#REF!</definedName>
    <definedName name="revstatuspage1" localSheetId="5">#REF!</definedName>
    <definedName name="revstatuspage1">#REF!</definedName>
    <definedName name="revstatuspage2" localSheetId="5">#REF!</definedName>
    <definedName name="revstatuspage2">#REF!</definedName>
    <definedName name="rewre" localSheetId="5" hidden="1">[24]BHANDUP!#REF!</definedName>
    <definedName name="rewre" hidden="1">[24]BHANDUP!#REF!</definedName>
    <definedName name="rewrewwre" localSheetId="5" hidden="1">#REF!</definedName>
    <definedName name="rewrewwre" hidden="1">#REF!</definedName>
    <definedName name="rewrwewe" localSheetId="5" hidden="1">#REF!</definedName>
    <definedName name="rewrwewe" hidden="1">#REF!</definedName>
    <definedName name="RFGF" localSheetId="5">#REF!</definedName>
    <definedName name="RFGF">#REF!</definedName>
    <definedName name="Rg" localSheetId="5">#REF!</definedName>
    <definedName name="Rg">#REF!</definedName>
    <definedName name="rgns" localSheetId="5">#REF!</definedName>
    <definedName name="rgns">#REF!</definedName>
    <definedName name="rgs" localSheetId="5">#REF!</definedName>
    <definedName name="rgs">#REF!</definedName>
    <definedName name="rho" localSheetId="5">#REF!</definedName>
    <definedName name="rho">#REF!</definedName>
    <definedName name="rig" localSheetId="5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5">#REF!</definedName>
    <definedName name="rkh">#REF!</definedName>
    <definedName name="Rl" localSheetId="5">#REF!</definedName>
    <definedName name="Rl">#REF!</definedName>
    <definedName name="Rl___0" localSheetId="5">#REF!</definedName>
    <definedName name="Rl___0">#REF!</definedName>
    <definedName name="Rl___13" localSheetId="5">#REF!</definedName>
    <definedName name="Rl___13">#REF!</definedName>
    <definedName name="rldif" localSheetId="5">#REF!</definedName>
    <definedName name="rldif">#REF!</definedName>
    <definedName name="rldis" localSheetId="5">#REF!</definedName>
    <definedName name="rldis">#REF!</definedName>
    <definedName name="Rlead" localSheetId="5">#REF!</definedName>
    <definedName name="Rlead">#REF!</definedName>
    <definedName name="Rm" localSheetId="5">#REF!</definedName>
    <definedName name="Rm">#REF!</definedName>
    <definedName name="robot" localSheetId="5">#REF!</definedName>
    <definedName name="robot">#REF!</definedName>
    <definedName name="ROLLFCCASHFLOW" localSheetId="5">#REF!</definedName>
    <definedName name="ROLLFCCASHFLOW">#REF!</definedName>
    <definedName name="ROLLFCWKGS" localSheetId="5">#REF!</definedName>
    <definedName name="ROLLFCWKGS">#REF!</definedName>
    <definedName name="ROLLGFC" localSheetId="5">#REF!</definedName>
    <definedName name="ROLLGFC">#REF!</definedName>
    <definedName name="root1" localSheetId="5">#REF!</definedName>
    <definedName name="root1">#REF!</definedName>
    <definedName name="root2" localSheetId="5">#REF!</definedName>
    <definedName name="root2">#REF!</definedName>
    <definedName name="root3" localSheetId="5">#REF!</definedName>
    <definedName name="root3">#REF!</definedName>
    <definedName name="rosid" localSheetId="5">#REF!</definedName>
    <definedName name="rosid">#REF!</definedName>
    <definedName name="rr" localSheetId="5">#REF!</definedName>
    <definedName name="rr">#REF!</definedName>
    <definedName name="rrammv" localSheetId="5">#REF!</definedName>
    <definedName name="rrammv">#REF!</definedName>
    <definedName name="Rrelay" localSheetId="5">#REF!</definedName>
    <definedName name="Rrelay">#REF!</definedName>
    <definedName name="RRR" localSheetId="5" hidden="1">#REF!</definedName>
    <definedName name="RRR" hidden="1">#REF!</definedName>
    <definedName name="rrrrtrt" localSheetId="5">#REF!</definedName>
    <definedName name="rrrrtrt">#REF!</definedName>
    <definedName name="Rs" localSheetId="5">#REF!</definedName>
    <definedName name="Rs">#REF!</definedName>
    <definedName name="Rs___0" localSheetId="5">#REF!</definedName>
    <definedName name="Rs___0">#REF!</definedName>
    <definedName name="Rs___13" localSheetId="5">#REF!</definedName>
    <definedName name="Rs___13">#REF!</definedName>
    <definedName name="rsat" localSheetId="5">#REF!</definedName>
    <definedName name="rsat">#REF!</definedName>
    <definedName name="Rse" localSheetId="5">#REF!</definedName>
    <definedName name="Rse">#REF!</definedName>
    <definedName name="Rse___0" localSheetId="5">#REF!</definedName>
    <definedName name="Rse___0">#REF!</definedName>
    <definedName name="Rse___13" localSheetId="5">#REF!</definedName>
    <definedName name="Rse___13">#REF!</definedName>
    <definedName name="RSP" localSheetId="5">[25]Report!#REF!</definedName>
    <definedName name="RSP">[25]Report!#REF!</definedName>
    <definedName name="rt">[88]Cul_detail!$A$2:$IV$5</definedName>
    <definedName name="rtfr" localSheetId="5">#REF!</definedName>
    <definedName name="rtfr">#REF!</definedName>
    <definedName name="rwerewre" localSheetId="5" hidden="1">#REF!</definedName>
    <definedName name="rwerewre" hidden="1">#REF!</definedName>
    <definedName name="rwrqwr" localSheetId="5">[26]GWC!#REF!</definedName>
    <definedName name="rwrqwr">[26]GWC!#REF!</definedName>
    <definedName name="rzgymj" localSheetId="5">#REF!</definedName>
    <definedName name="rzgymj">#REF!</definedName>
    <definedName name="S">'[89]CFL-KIM'!$G$1</definedName>
    <definedName name="S.L._NO.1to136" localSheetId="5">#REF!</definedName>
    <definedName name="S.L._NO.1to136">#REF!</definedName>
    <definedName name="S_S_Name" localSheetId="5">#REF!</definedName>
    <definedName name="S_S_Name">#REF!</definedName>
    <definedName name="S_T_Q_E_MI" localSheetId="5">#REF!</definedName>
    <definedName name="S_T_Q_E_MI">#REF!</definedName>
    <definedName name="S0" localSheetId="5">#REF!</definedName>
    <definedName name="S0">#REF!</definedName>
    <definedName name="s0ne" localSheetId="5">#REF!</definedName>
    <definedName name="s0ne">#REF!</definedName>
    <definedName name="sa" localSheetId="5">[29]CLAY!#REF!</definedName>
    <definedName name="sa">[29]CLAY!#REF!</definedName>
    <definedName name="sad">#REF!</definedName>
    <definedName name="sadafas" localSheetId="5">#REF!</definedName>
    <definedName name="sadafas">#REF!</definedName>
    <definedName name="sak" localSheetId="5">#REF!</definedName>
    <definedName name="sak">#REF!</definedName>
    <definedName name="sales" localSheetId="5">#REF!</definedName>
    <definedName name="sales">#REF!</definedName>
    <definedName name="Sales_Per_Manday" localSheetId="5">#REF!</definedName>
    <definedName name="Sales_Per_Manday">#REF!</definedName>
    <definedName name="SAME" localSheetId="5">#REF!</definedName>
    <definedName name="SAME">#REF!</definedName>
    <definedName name="sarita" localSheetId="5">#REF!</definedName>
    <definedName name="sarita">#REF!</definedName>
    <definedName name="sasi" localSheetId="5">#REF!</definedName>
    <definedName name="sasi">#REF!</definedName>
    <definedName name="sastry" localSheetId="5">#REF!</definedName>
    <definedName name="sastry">#REF!</definedName>
    <definedName name="sb" localSheetId="5">#REF!</definedName>
    <definedName name="sb">#REF!</definedName>
    <definedName name="SCF" localSheetId="5">#REF!</definedName>
    <definedName name="SCF">#REF!</definedName>
    <definedName name="sch" localSheetId="5">'[79]purpose&amp;input'!#REF!</definedName>
    <definedName name="sch">'[79]purpose&amp;input'!#REF!</definedName>
    <definedName name="sCHE4" localSheetId="5">#REF!</definedName>
    <definedName name="sCHE4">#REF!</definedName>
    <definedName name="Sched_Pay" localSheetId="5">#REF!</definedName>
    <definedName name="Sched_Pay">#REF!</definedName>
    <definedName name="Scheduled_Extra_Payments" localSheetId="5">#REF!</definedName>
    <definedName name="Scheduled_Extra_Payments">#REF!</definedName>
    <definedName name="Scheduled_Interest_Rate" localSheetId="5">#REF!</definedName>
    <definedName name="Scheduled_Interest_Rate">#REF!</definedName>
    <definedName name="Scheduled_Monthly_Payment" localSheetId="5">#REF!</definedName>
    <definedName name="Scheduled_Monthly_Payment">#REF!</definedName>
    <definedName name="schools" localSheetId="5">#REF!</definedName>
    <definedName name="schools">#REF!</definedName>
    <definedName name="SCIENCE" localSheetId="5">#REF!</definedName>
    <definedName name="SCIENCE">#REF!</definedName>
    <definedName name="scrb" localSheetId="5">#REF!</definedName>
    <definedName name="scrb">#REF!</definedName>
    <definedName name="sd" localSheetId="5">#REF!</definedName>
    <definedName name="sd">#REF!</definedName>
    <definedName name="sdaa" localSheetId="5">[26]GWC!#REF!</definedName>
    <definedName name="sdaa">[26]GWC!#REF!</definedName>
    <definedName name="Sdate" localSheetId="5">#REF!</definedName>
    <definedName name="Sdate">#REF!</definedName>
    <definedName name="sdc" localSheetId="5">#REF!</definedName>
    <definedName name="sdc">#REF!</definedName>
    <definedName name="sdr" localSheetId="5">#REF!</definedName>
    <definedName name="sdr">#REF!</definedName>
    <definedName name="sds" localSheetId="5">#REF!</definedName>
    <definedName name="sds">#REF!</definedName>
    <definedName name="se" localSheetId="5">#REF!</definedName>
    <definedName name="se">#REF!</definedName>
    <definedName name="sect_table" localSheetId="5">#REF!:#REF!</definedName>
    <definedName name="sect_table">#REF!:#REF!</definedName>
    <definedName name="SECTAB" localSheetId="5">#REF!:#REF!</definedName>
    <definedName name="SECTAB">#REF!:#REF!</definedName>
    <definedName name="see" localSheetId="5">#REF!</definedName>
    <definedName name="see">#REF!</definedName>
    <definedName name="SEEP" localSheetId="5">#REF!</definedName>
    <definedName name="SEEP">#REF!</definedName>
    <definedName name="SEPT" localSheetId="5">#REF!</definedName>
    <definedName name="SEPT">#REF!</definedName>
    <definedName name="SESHA_SAI_CONSTRUCTION" localSheetId="5">#REF!</definedName>
    <definedName name="SESHA_SAI_CONSTRUCTION">#REF!</definedName>
    <definedName name="SF" localSheetId="5">[32]DSLP!#REF!</definedName>
    <definedName name="SF">[32]DSLP!#REF!</definedName>
    <definedName name="sfdf" localSheetId="5">#REF!</definedName>
    <definedName name="sfdf">#REF!</definedName>
    <definedName name="SFR" localSheetId="5">#REF!</definedName>
    <definedName name="SFR">#REF!</definedName>
    <definedName name="sfsf" localSheetId="5">#REF!</definedName>
    <definedName name="sfsf">#REF!</definedName>
    <definedName name="sheet" localSheetId="5">#REF!</definedName>
    <definedName name="sheet">#REF!</definedName>
    <definedName name="sheet1" localSheetId="5">#REF!</definedName>
    <definedName name="sheet1">#REF!</definedName>
    <definedName name="sheet1___0" localSheetId="5">#REF!</definedName>
    <definedName name="sheet1___0">#REF!</definedName>
    <definedName name="sheet1___13" localSheetId="5">#REF!</definedName>
    <definedName name="sheet1___13">#REF!</definedName>
    <definedName name="SHEET2" localSheetId="5">#REF!</definedName>
    <definedName name="SHEET2">#REF!</definedName>
    <definedName name="SHEET3" localSheetId="5">#REF!</definedName>
    <definedName name="SHEET3">#REF!</definedName>
    <definedName name="shit1" localSheetId="5">#REF!</definedName>
    <definedName name="shit1">#REF!</definedName>
    <definedName name="Shri1" localSheetId="5">#REF!</definedName>
    <definedName name="Shri1">#REF!</definedName>
    <definedName name="SHS" localSheetId="5">#REF!</definedName>
    <definedName name="SHS">#REF!</definedName>
    <definedName name="shygas" localSheetId="5">#REF!</definedName>
    <definedName name="shygas">#REF!</definedName>
    <definedName name="si" localSheetId="5">[32]DSLP!#REF!</definedName>
    <definedName name="si">[32]DSLP!#REF!</definedName>
    <definedName name="sigma0.2" localSheetId="5">#REF!</definedName>
    <definedName name="sigma0.2">#REF!</definedName>
    <definedName name="sigma0_2" localSheetId="5">#REF!</definedName>
    <definedName name="sigma0_2">#REF!</definedName>
    <definedName name="sigmab" localSheetId="5">#REF!</definedName>
    <definedName name="sigmab">#REF!</definedName>
    <definedName name="sigmah" localSheetId="5">#REF!</definedName>
    <definedName name="sigmah">#REF!</definedName>
    <definedName name="sigmat" localSheetId="5">#REF!</definedName>
    <definedName name="sigmat">#REF!</definedName>
    <definedName name="sii" localSheetId="5">#REF!</definedName>
    <definedName name="sii">#REF!</definedName>
    <definedName name="Sim1_FirstRow" localSheetId="5">#REF!</definedName>
    <definedName name="Sim1_FirstRow">#REF!</definedName>
    <definedName name="Sim1_LastRow" localSheetId="5">#REF!</definedName>
    <definedName name="Sim1_LastRow">#REF!</definedName>
    <definedName name="Sim1_Param" localSheetId="5">#REF!</definedName>
    <definedName name="Sim1_Param">#REF!</definedName>
    <definedName name="Sim1_Param2" localSheetId="5">#REF!</definedName>
    <definedName name="Sim1_Param2">#REF!</definedName>
    <definedName name="Sim1_RepCount" localSheetId="5">#REF!</definedName>
    <definedName name="Sim1_RepCount">#REF!</definedName>
    <definedName name="Sim1_Seeds" localSheetId="5">#REF!</definedName>
    <definedName name="Sim1_Seeds">#REF!</definedName>
    <definedName name="Sim1_SimData" localSheetId="5">#REF!</definedName>
    <definedName name="Sim1_SimData">#REF!</definedName>
    <definedName name="Sim1_TopRow" localSheetId="5">#REF!</definedName>
    <definedName name="Sim1_TopRow">#REF!</definedName>
    <definedName name="sinq" localSheetId="5">#REF!</definedName>
    <definedName name="sinq">#REF!</definedName>
    <definedName name="sis" localSheetId="5">#REF!</definedName>
    <definedName name="sis">#REF!</definedName>
    <definedName name="sit" localSheetId="5">#REF!</definedName>
    <definedName name="sit">#REF!</definedName>
    <definedName name="sit0" localSheetId="5">#REF!</definedName>
    <definedName name="sit0">#REF!</definedName>
    <definedName name="SITA" localSheetId="5">#REF!</definedName>
    <definedName name="SITA">#REF!</definedName>
    <definedName name="sm" localSheetId="5">#REF!</definedName>
    <definedName name="sm">#REF!</definedName>
    <definedName name="soh">1%</definedName>
    <definedName name="sone" localSheetId="5">[15]Report!#REF!</definedName>
    <definedName name="sone">[15]Report!#REF!</definedName>
    <definedName name="SOR" localSheetId="5">#REF!</definedName>
    <definedName name="SOR">#REF!</definedName>
    <definedName name="sort1" localSheetId="5" hidden="1">#REF!</definedName>
    <definedName name="sort1" hidden="1">#REF!</definedName>
    <definedName name="SP" localSheetId="5">[14]Design!#REF!</definedName>
    <definedName name="SP">[14]Design!#REF!</definedName>
    <definedName name="Spanner_Auto_File">"C:\Documents and Settings\pcsai\My Documents\DRAIN_De.x2a"</definedName>
    <definedName name="SpecialPrice" localSheetId="5" hidden="1">#REF!</definedName>
    <definedName name="SpecialPrice" hidden="1">#REF!</definedName>
    <definedName name="Spl" localSheetId="5">#REF!</definedName>
    <definedName name="Spl">#REF!</definedName>
    <definedName name="SPSS" localSheetId="5">#REF!</definedName>
    <definedName name="SPSS">#REF!</definedName>
    <definedName name="SPTNP">[6]TABLES!$E$4:$F$57</definedName>
    <definedName name="SQRT__1___0.6___1.0" localSheetId="5">#REF!</definedName>
    <definedName name="SQRT__1___0.6___1.0">#REF!</definedName>
    <definedName name="SQRT__1___0_6___1_0" localSheetId="5">#REF!</definedName>
    <definedName name="SQRT__1___0_6___1_0">#REF!</definedName>
    <definedName name="SQRT__1___0_6___1_0___0" localSheetId="5">#REF!</definedName>
    <definedName name="SQRT__1___0_6___1_0___0">#REF!</definedName>
    <definedName name="SQRT__1___0_6___1_0___13" localSheetId="5">#REF!</definedName>
    <definedName name="SQRT__1___0_6___1_0___13">#REF!</definedName>
    <definedName name="sr" localSheetId="5">#REF!</definedName>
    <definedName name="sr">#REF!</definedName>
    <definedName name="sraica" localSheetId="5">#REF!</definedName>
    <definedName name="sraica">#REF!</definedName>
    <definedName name="sri" localSheetId="5">#REF!</definedName>
    <definedName name="sri">#REF!</definedName>
    <definedName name="SS">'[89]CFL-KIM'!$AA$1</definedName>
    <definedName name="SS_Adv" localSheetId="5">'[55]SS 13-14'!#REF!</definedName>
    <definedName name="SS_Adv">'[55]SS 13-14'!#REF!</definedName>
    <definedName name="SS_AGWC" localSheetId="5">'[55]SS 13-14'!#REF!</definedName>
    <definedName name="SS_AGWC">'[55]SS 13-14'!#REF!</definedName>
    <definedName name="SS_AM" localSheetId="5">'[55]SS 13-14'!#REF!</definedName>
    <definedName name="SS_AM">'[55]SS 13-14'!#REF!</definedName>
    <definedName name="SS_ANFA" localSheetId="5">'[55]SS 13-14'!#REF!</definedName>
    <definedName name="SS_ANFA">'[55]SS 13-14'!#REF!</definedName>
    <definedName name="SS_ANFE" localSheetId="5">'[55]SS 13-14'!#REF!</definedName>
    <definedName name="SS_ANFE">'[55]SS 13-14'!#REF!</definedName>
    <definedName name="SS_ANFEBG" localSheetId="5">'[55]SS 13-14'!#REF!</definedName>
    <definedName name="SS_ANFEBG">'[55]SS 13-14'!#REF!</definedName>
    <definedName name="SS_ANWC" localSheetId="5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5">'[55]SS 13-14'!#REF!</definedName>
    <definedName name="SS_Avg_Adv">'[55]SS 13-14'!#REF!</definedName>
    <definedName name="SS_Avg_COI" localSheetId="5">'[55]SS 13-14'!#REF!</definedName>
    <definedName name="SS_Avg_COI">'[55]SS 13-14'!#REF!</definedName>
    <definedName name="SS_Avg_OCA" localSheetId="5">'[55]SS 13-14'!#REF!</definedName>
    <definedName name="SS_Avg_OCA">'[55]SS 13-14'!#REF!</definedName>
    <definedName name="SS_Avg_OCL" localSheetId="5">'[55]SS 13-14'!#REF!</definedName>
    <definedName name="SS_Avg_OCL">'[55]SS 13-14'!#REF!</definedName>
    <definedName name="SS_Avg_OS" localSheetId="5">'[55]SS 13-14'!#REF!</definedName>
    <definedName name="SS_Avg_OS">'[55]SS 13-14'!#REF!</definedName>
    <definedName name="SS_Avg_Stk" localSheetId="5">'[55]SS 13-14'!#REF!</definedName>
    <definedName name="SS_Avg_Stk">'[55]SS 13-14'!#REF!</definedName>
    <definedName name="SS_Avg_VC" localSheetId="5">'[55]SS 13-14'!#REF!</definedName>
    <definedName name="SS_Avg_VC">'[55]SS 13-14'!#REF!</definedName>
    <definedName name="SS_Avg_WC_Key" localSheetId="5">#REF!</definedName>
    <definedName name="SS_Avg_WC_Key">#REF!</definedName>
    <definedName name="ss_coi" localSheetId="5">'[55]SS 13-14'!#REF!</definedName>
    <definedName name="ss_coi">'[55]SS 13-14'!#REF!</definedName>
    <definedName name="SS_COU" localSheetId="5">'[55]SS 13-14'!#REF!</definedName>
    <definedName name="SS_COU">'[55]SS 13-14'!#REF!</definedName>
    <definedName name="SS_Dec">'[55]SS 13-14'!$AV:$AV</definedName>
    <definedName name="SS_Deprn" localSheetId="5">'[55]SS 13-14'!#REF!</definedName>
    <definedName name="SS_Deprn">'[55]SS 13-14'!#REF!</definedName>
    <definedName name="SS_Feb">'[55]SS 13-14'!$AX:$AX</definedName>
    <definedName name="SS_GM" localSheetId="5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5">'[55]SS 13-14'!#REF!</definedName>
    <definedName name="SS_Key">'[55]SS 13-14'!#REF!</definedName>
    <definedName name="SS_Mar">'[55]SS 13-14'!$AY:$AY</definedName>
    <definedName name="SS_MAT_Sales" localSheetId="5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5">'[55]SS 13-14'!#REF!</definedName>
    <definedName name="SS_NWC">'[55]SS 13-14'!#REF!</definedName>
    <definedName name="SS_OB_Cust" localSheetId="5">'[55]SS 13-14'!#REF!</definedName>
    <definedName name="SS_OB_Cust">'[55]SS 13-14'!#REF!</definedName>
    <definedName name="SS_OB_IU" localSheetId="5">'[55]SS 13-14'!#REF!</definedName>
    <definedName name="SS_OB_IU">'[55]SS 13-14'!#REF!</definedName>
    <definedName name="SS_OCA" localSheetId="5">'[55]SS 13-14'!#REF!</definedName>
    <definedName name="SS_OCA">'[55]SS 13-14'!#REF!</definedName>
    <definedName name="SS_OCL" localSheetId="5">'[55]SS 13-14'!#REF!</definedName>
    <definedName name="SS_OCL">'[55]SS 13-14'!#REF!</definedName>
    <definedName name="SS_Oct">'[55]SS 13-14'!$AT:$AT</definedName>
    <definedName name="SS_OD_Common" localSheetId="5">'[55]SS 13-14'!#REF!</definedName>
    <definedName name="SS_OD_Common">'[55]SS 13-14'!#REF!</definedName>
    <definedName name="SS_OI_Cust" localSheetId="5">'[55]SS 13-14'!#REF!</definedName>
    <definedName name="SS_OI_Cust">'[55]SS 13-14'!#REF!</definedName>
    <definedName name="SS_OI_IU" localSheetId="5">'[55]SS 13-14'!#REF!</definedName>
    <definedName name="SS_OI_IU">'[55]SS 13-14'!#REF!</definedName>
    <definedName name="SS_OS" localSheetId="5">'[55]SS 13-14'!#REF!</definedName>
    <definedName name="SS_OS">'[55]SS 13-14'!#REF!</definedName>
    <definedName name="SS_PBDIT" localSheetId="5">'[55]SS 13-14'!#REF!</definedName>
    <definedName name="SS_PBDIT">'[55]SS 13-14'!#REF!</definedName>
    <definedName name="SS_PBIT" localSheetId="5">'[55]SS 13-14'!#REF!</definedName>
    <definedName name="SS_PBIT">'[55]SS 13-14'!#REF!</definedName>
    <definedName name="SS_Per_Key" localSheetId="5">#REF!</definedName>
    <definedName name="SS_Per_Key">#REF!</definedName>
    <definedName name="SS_Res_Key" localSheetId="5">#REF!</definedName>
    <definedName name="SS_Res_Key">#REF!</definedName>
    <definedName name="SS_Sales_Cust" localSheetId="5">'[55]SS 13-14'!#REF!</definedName>
    <definedName name="SS_Sales_Cust">'[55]SS 13-14'!#REF!</definedName>
    <definedName name="SS_Sales_IU" localSheetId="5">'[55]SS 13-14'!#REF!</definedName>
    <definedName name="SS_Sales_IU">'[55]SS 13-14'!#REF!</definedName>
    <definedName name="SS_Sep">'[55]SS 13-14'!$AS:$AS</definedName>
    <definedName name="SS_Stk" localSheetId="5">'[55]SS 13-14'!#REF!</definedName>
    <definedName name="SS_Stk">'[55]SS 13-14'!#REF!</definedName>
    <definedName name="SS_Top_Key" localSheetId="5">#REF!</definedName>
    <definedName name="SS_Top_Key">#REF!</definedName>
    <definedName name="SS_VC" localSheetId="5">'[55]SS 13-14'!#REF!</definedName>
    <definedName name="SS_VC">'[55]SS 13-14'!#REF!</definedName>
    <definedName name="SS_WC_Key" localSheetId="5">#REF!</definedName>
    <definedName name="SS_WC_Key">#REF!</definedName>
    <definedName name="SS400_401" localSheetId="5">#REF!</definedName>
    <definedName name="SS400_401">#REF!</definedName>
    <definedName name="ss401_404" localSheetId="5">#REF!</definedName>
    <definedName name="ss401_404">#REF!</definedName>
    <definedName name="ss405_408" localSheetId="5">#REF!</definedName>
    <definedName name="ss405_408">#REF!</definedName>
    <definedName name="SS421_422" localSheetId="5">#REF!</definedName>
    <definedName name="SS421_422">#REF!</definedName>
    <definedName name="ss421_424" localSheetId="5">#REF!</definedName>
    <definedName name="ss421_424">#REF!</definedName>
    <definedName name="ssa" localSheetId="5">[20]Coalmine!#REF!</definedName>
    <definedName name="ssa">[20]Coalmine!#REF!</definedName>
    <definedName name="ssb" localSheetId="5">[20]Coalmine!#REF!</definedName>
    <definedName name="ssb">[20]Coalmine!#REF!</definedName>
    <definedName name="ssl" localSheetId="5">#REF!</definedName>
    <definedName name="ssl">#REF!</definedName>
    <definedName name="SSP" localSheetId="5">#REF!</definedName>
    <definedName name="SSP">#REF!</definedName>
    <definedName name="SSPS" localSheetId="5">#REF!</definedName>
    <definedName name="SSPS">#REF!</definedName>
    <definedName name="SSS" localSheetId="5">#REF!</definedName>
    <definedName name="SSS">#REF!</definedName>
    <definedName name="ssss" localSheetId="5">#REF!</definedName>
    <definedName name="ssss">#REF!</definedName>
    <definedName name="st" localSheetId="5">#REF!</definedName>
    <definedName name="st">#REF!</definedName>
    <definedName name="state">[75]Sheet2!$A$1:$A$35</definedName>
    <definedName name="STD" localSheetId="5">#REF!</definedName>
    <definedName name="STD">#REF!</definedName>
    <definedName name="steam_props" localSheetId="5">#REF!</definedName>
    <definedName name="steam_props">#REF!</definedName>
    <definedName name="stfr" localSheetId="5">#REF!</definedName>
    <definedName name="stfr">#REF!</definedName>
    <definedName name="STR" localSheetId="5">#REF!</definedName>
    <definedName name="STR">#REF!</definedName>
    <definedName name="stretch" localSheetId="5">#REF!</definedName>
    <definedName name="stretch">#REF!</definedName>
    <definedName name="stretchd" localSheetId="5">#REF!</definedName>
    <definedName name="stretchd">#REF!</definedName>
    <definedName name="stretchr" localSheetId="5">#REF!</definedName>
    <definedName name="stretchr">#REF!</definedName>
    <definedName name="StrID" localSheetId="5">#REF!</definedName>
    <definedName name="StrID">#REF!</definedName>
    <definedName name="structure" localSheetId="5">[35]CLAY!#REF!</definedName>
    <definedName name="structure">[35]CLAY!#REF!</definedName>
    <definedName name="Subject" localSheetId="5">#REF!</definedName>
    <definedName name="Subject">#REF!</definedName>
    <definedName name="substation" localSheetId="5">#REF!</definedName>
    <definedName name="substation">#REF!</definedName>
    <definedName name="SUBSTN_LST" localSheetId="5">#REF!</definedName>
    <definedName name="SUBSTN_LST">#REF!</definedName>
    <definedName name="SUM" localSheetId="5">#REF!</definedName>
    <definedName name="SUM">#REF!</definedName>
    <definedName name="SUMAN" localSheetId="5">#REF!</definedName>
    <definedName name="SUMAN">#REF!</definedName>
    <definedName name="SUMMARY" localSheetId="5">#REF!</definedName>
    <definedName name="SUMMARY">#REF!</definedName>
    <definedName name="SUMMARY_OTHER_EXPS" localSheetId="5">#REF!</definedName>
    <definedName name="SUMMARY_OTHER_EXPS">#REF!</definedName>
    <definedName name="SUPPLY" localSheetId="5">#REF!</definedName>
    <definedName name="SUPPLY">#REF!</definedName>
    <definedName name="supplyl" localSheetId="5">#REF!</definedName>
    <definedName name="supplyl">#REF!</definedName>
    <definedName name="sususujss" localSheetId="5">'[1]B-Chart'!#REF!</definedName>
    <definedName name="sususujss">'[1]B-Chart'!#REF!</definedName>
    <definedName name="Sv" localSheetId="5">[25]Report!#REF!</definedName>
    <definedName name="Sv">[25]Report!#REF!</definedName>
    <definedName name="sw" localSheetId="5">'[44]220 11  BS '!#REF!</definedName>
    <definedName name="sw">'[44]220 11  BS '!#REF!</definedName>
    <definedName name="SWH" localSheetId="5">#REF!</definedName>
    <definedName name="SWH">#REF!</definedName>
    <definedName name="T" localSheetId="5">#REF!</definedName>
    <definedName name="T">#REF!</definedName>
    <definedName name="t___0" localSheetId="5">#REF!</definedName>
    <definedName name="t___0">#REF!</definedName>
    <definedName name="t___13" localSheetId="5">#REF!</definedName>
    <definedName name="t___13">#REF!</definedName>
    <definedName name="T0" localSheetId="5">#REF!</definedName>
    <definedName name="T0">#REF!</definedName>
    <definedName name="t1_" localSheetId="5">#REF!</definedName>
    <definedName name="t1_">#REF!</definedName>
    <definedName name="Ta" localSheetId="5">[14]Design!#REF!</definedName>
    <definedName name="Ta">[14]Design!#REF!</definedName>
    <definedName name="taa" localSheetId="5">[26]GWC!#REF!</definedName>
    <definedName name="taa">[26]GWC!#REF!</definedName>
    <definedName name="Table" localSheetId="5">#REF!</definedName>
    <definedName name="Table">#REF!</definedName>
    <definedName name="TABLE_4" localSheetId="5">#REF!</definedName>
    <definedName name="TABLE_4">#REF!</definedName>
    <definedName name="table1" localSheetId="5">#REF!</definedName>
    <definedName name="table1">#REF!</definedName>
    <definedName name="TABLE2" localSheetId="5">#REF!</definedName>
    <definedName name="TABLE2">#REF!</definedName>
    <definedName name="TableRange" localSheetId="5">#REF!</definedName>
    <definedName name="TableRange">#REF!</definedName>
    <definedName name="tables" localSheetId="5">#REF!</definedName>
    <definedName name="tables">#REF!</definedName>
    <definedName name="Taf" localSheetId="5">[14]Design!#REF!</definedName>
    <definedName name="Taf">[14]Design!#REF!</definedName>
    <definedName name="Tav" localSheetId="5">[14]Design!#REF!</definedName>
    <definedName name="Tav">[14]Design!#REF!</definedName>
    <definedName name="TAX" localSheetId="5">#REF!</definedName>
    <definedName name="TAX">#REF!</definedName>
    <definedName name="TaxTV">10%</definedName>
    <definedName name="TaxXL">5%</definedName>
    <definedName name="tb" localSheetId="5">#REF!</definedName>
    <definedName name="tb">#REF!</definedName>
    <definedName name="Tbf" localSheetId="5">[14]Design!#REF!</definedName>
    <definedName name="Tbf">[14]Design!#REF!</definedName>
    <definedName name="tbl_ProdInfo" localSheetId="5" hidden="1">#REF!</definedName>
    <definedName name="tbl_ProdInfo" hidden="1">#REF!</definedName>
    <definedName name="Tc" localSheetId="5">[14]Design!#REF!</definedName>
    <definedName name="Tc">[14]Design!#REF!</definedName>
    <definedName name="tcap" localSheetId="5">#REF!</definedName>
    <definedName name="tcap">#REF!</definedName>
    <definedName name="TD" localSheetId="5">#REF!</definedName>
    <definedName name="TD">#REF!</definedName>
    <definedName name="te" localSheetId="5">#REF!</definedName>
    <definedName name="te">#REF!</definedName>
    <definedName name="teesta" localSheetId="5">#REF!,#REF!,#REF!,#REF!,#REF!,#REF!,#REF!,#REF!,#REF!</definedName>
    <definedName name="teesta">#REF!,#REF!,#REF!,#REF!,#REF!,#REF!,#REF!,#REF!,#REF!</definedName>
    <definedName name="temp" localSheetId="5">'[27]UNP-NCW '!#REF!</definedName>
    <definedName name="temp">'[27]UNP-NCW '!#REF!</definedName>
    <definedName name="temp1" localSheetId="5">'[27]UNP-NCW '!#REF!</definedName>
    <definedName name="temp1">'[27]UNP-NCW '!#REF!</definedName>
    <definedName name="tempcoeff" localSheetId="5">[14]Design!#REF!</definedName>
    <definedName name="tempcoeff">[14]Design!#REF!</definedName>
    <definedName name="ter_vapi" localSheetId="5">#REF!</definedName>
    <definedName name="ter_vapi">#REF!</definedName>
    <definedName name="TERM" localSheetId="5">#REF!</definedName>
    <definedName name="TERM">#REF!</definedName>
    <definedName name="TEs" localSheetId="5">#REF!</definedName>
    <definedName name="TEs">#REF!</definedName>
    <definedName name="TEs___0" localSheetId="5">#REF!</definedName>
    <definedName name="TEs___0">#REF!</definedName>
    <definedName name="TEs___13" localSheetId="5">#REF!</definedName>
    <definedName name="TEs___13">#REF!</definedName>
    <definedName name="TEST" localSheetId="5">#REF!</definedName>
    <definedName name="TEST">#REF!</definedName>
    <definedName name="TEST0" localSheetId="5">#REF!</definedName>
    <definedName name="TEST0">#REF!</definedName>
    <definedName name="TEST1" localSheetId="5">#REF!</definedName>
    <definedName name="TEST1">#REF!</definedName>
    <definedName name="TEST2" localSheetId="5">#REF!</definedName>
    <definedName name="TEST2">#REF!</definedName>
    <definedName name="TEST3" localSheetId="5">#REF!</definedName>
    <definedName name="TEST3">#REF!</definedName>
    <definedName name="TEST4" localSheetId="5">#REF!</definedName>
    <definedName name="TEST4">#REF!</definedName>
    <definedName name="TESTHKEY" localSheetId="5">#REF!</definedName>
    <definedName name="TESTHKEY">#REF!</definedName>
    <definedName name="TESTKEYS" localSheetId="5">#REF!</definedName>
    <definedName name="TESTKEYS">#REF!</definedName>
    <definedName name="TESTT" localSheetId="5">#REF!</definedName>
    <definedName name="TESTT">#REF!</definedName>
    <definedName name="TESTVKEY" localSheetId="5">#REF!</definedName>
    <definedName name="TESTVKEY">#REF!</definedName>
    <definedName name="TEt" localSheetId="5">#REF!</definedName>
    <definedName name="TEt">#REF!</definedName>
    <definedName name="TEt___0" localSheetId="5">#REF!</definedName>
    <definedName name="TEt___0">#REF!</definedName>
    <definedName name="TEt___13" localSheetId="5">#REF!</definedName>
    <definedName name="TEt___13">#REF!</definedName>
    <definedName name="TF" localSheetId="5">[32]DSLP!#REF!</definedName>
    <definedName name="TF">[32]DSLP!#REF!</definedName>
    <definedName name="Tfc" localSheetId="5">#REF!</definedName>
    <definedName name="Tfc">#REF!</definedName>
    <definedName name="Tfd" localSheetId="5">[14]Design!#REF!</definedName>
    <definedName name="Tfd">[14]Design!#REF!</definedName>
    <definedName name="th" localSheetId="5">#REF!</definedName>
    <definedName name="th">#REF!</definedName>
    <definedName name="Thickness_of_base_slab" localSheetId="5">#REF!</definedName>
    <definedName name="Thickness_of_base_slab">#REF!</definedName>
    <definedName name="Thickness_of_cover_slab" localSheetId="5">#REF!</definedName>
    <definedName name="Thickness_of_cover_slab">#REF!</definedName>
    <definedName name="Thickness_of_cover_slab_end" localSheetId="5">#REF!</definedName>
    <definedName name="Thickness_of_cover_slab_end">#REF!</definedName>
    <definedName name="Thickness_of_PCC" localSheetId="5">#REF!</definedName>
    <definedName name="Thickness_of_PCC">#REF!</definedName>
    <definedName name="Thickness_of_side_wall" localSheetId="5">#REF!</definedName>
    <definedName name="Thickness_of_side_wall">#REF!</definedName>
    <definedName name="TITLE" localSheetId="5">#REF!</definedName>
    <definedName name="TITLE">#REF!</definedName>
    <definedName name="Title1" localSheetId="5">#REF!</definedName>
    <definedName name="Title1">#REF!</definedName>
    <definedName name="Title2" localSheetId="5">#REF!</definedName>
    <definedName name="Title2">#REF!</definedName>
    <definedName name="Tk" localSheetId="5">#REF!</definedName>
    <definedName name="Tk">#REF!</definedName>
    <definedName name="Tkl" localSheetId="5">#REF!</definedName>
    <definedName name="Tkl">#REF!</definedName>
    <definedName name="TL_Adv" localSheetId="5">'[55]TL 13-14'!#REF!</definedName>
    <definedName name="TL_Adv">'[55]TL 13-14'!#REF!</definedName>
    <definedName name="TL_AGWC" localSheetId="5">'[55]TL 13-14'!#REF!</definedName>
    <definedName name="TL_AGWC">'[55]TL 13-14'!#REF!</definedName>
    <definedName name="TL_AM" localSheetId="5">'[55]TL 13-14'!#REF!</definedName>
    <definedName name="TL_AM">'[55]TL 13-14'!#REF!</definedName>
    <definedName name="TL_ANFA" localSheetId="5">'[55]TL 13-14'!#REF!</definedName>
    <definedName name="TL_ANFA">'[55]TL 13-14'!#REF!</definedName>
    <definedName name="TL_ANFE" localSheetId="5">'[55]TL 13-14'!#REF!</definedName>
    <definedName name="TL_ANFE">'[55]TL 13-14'!#REF!</definedName>
    <definedName name="TL_ANFEBG" localSheetId="5">'[55]TL 13-14'!#REF!</definedName>
    <definedName name="TL_ANFEBG">'[55]TL 13-14'!#REF!</definedName>
    <definedName name="TL_ANWC" localSheetId="5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5">'[55]TL 13-14'!#REF!</definedName>
    <definedName name="TL_Avg_Adv">'[55]TL 13-14'!#REF!</definedName>
    <definedName name="TL_Avg_COI" localSheetId="5">'[55]TL 13-14'!#REF!</definedName>
    <definedName name="TL_Avg_COI">'[55]TL 13-14'!#REF!</definedName>
    <definedName name="TL_Avg_OCA" localSheetId="5">'[55]TL 13-14'!#REF!</definedName>
    <definedName name="TL_Avg_OCA">'[55]TL 13-14'!#REF!</definedName>
    <definedName name="TL_Avg_OCL" localSheetId="5">'[55]TL 13-14'!#REF!</definedName>
    <definedName name="TL_Avg_OCL">'[55]TL 13-14'!#REF!</definedName>
    <definedName name="TL_Avg_OS" localSheetId="5">'[55]TL 13-14'!#REF!</definedName>
    <definedName name="TL_Avg_OS">'[55]TL 13-14'!#REF!</definedName>
    <definedName name="TL_Avg_Stk" localSheetId="5">'[55]TL 13-14'!#REF!</definedName>
    <definedName name="TL_Avg_Stk">'[55]TL 13-14'!#REF!</definedName>
    <definedName name="TL_Avg_VC" localSheetId="5">'[55]TL 13-14'!#REF!</definedName>
    <definedName name="TL_Avg_VC">'[55]TL 13-14'!#REF!</definedName>
    <definedName name="TL_Avg_WC_Key" localSheetId="5">#REF!</definedName>
    <definedName name="TL_Avg_WC_Key">#REF!</definedName>
    <definedName name="TL_COI" localSheetId="5">'[55]TL 13-14'!#REF!</definedName>
    <definedName name="TL_COI">'[55]TL 13-14'!#REF!</definedName>
    <definedName name="TL_Dec">'[55]TL 13-14'!$AV:$AV</definedName>
    <definedName name="TL_Deprn" localSheetId="5">'[55]TL 13-14'!#REF!</definedName>
    <definedName name="TL_Deprn">'[55]TL 13-14'!#REF!</definedName>
    <definedName name="TL_Feb">'[55]TL 13-14'!$AX:$AX</definedName>
    <definedName name="TL_GM" localSheetId="5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5">'[55]TL 13-14'!#REF!</definedName>
    <definedName name="TL_Key">'[55]TL 13-14'!#REF!</definedName>
    <definedName name="TL_Mar">'[55]TL 13-14'!$AY:$AY</definedName>
    <definedName name="TL_MAT_Sales" localSheetId="5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5">'[55]TL 13-14'!#REF!</definedName>
    <definedName name="TL_NWC">'[55]TL 13-14'!#REF!</definedName>
    <definedName name="TL_OB_Cust" localSheetId="5">'[55]TL 13-14'!#REF!</definedName>
    <definedName name="TL_OB_Cust">'[55]TL 13-14'!#REF!</definedName>
    <definedName name="TL_OB_IU" localSheetId="5">'[55]TL 13-14'!#REF!</definedName>
    <definedName name="TL_OB_IU">'[55]TL 13-14'!#REF!</definedName>
    <definedName name="TL_OCA" localSheetId="5">'[55]TL 13-14'!#REF!</definedName>
    <definedName name="TL_OCA">'[55]TL 13-14'!#REF!</definedName>
    <definedName name="TL_OCL" localSheetId="5">'[55]TL 13-14'!#REF!</definedName>
    <definedName name="TL_OCL">'[55]TL 13-14'!#REF!</definedName>
    <definedName name="TL_Oct">'[55]TL 13-14'!$AT:$AT</definedName>
    <definedName name="TL_OD_Common" localSheetId="5">'[55]TL 13-14'!#REF!</definedName>
    <definedName name="TL_OD_Common">'[55]TL 13-14'!#REF!</definedName>
    <definedName name="TL_OI_Cust" localSheetId="5">'[55]TL 13-14'!#REF!</definedName>
    <definedName name="TL_OI_Cust">'[55]TL 13-14'!#REF!</definedName>
    <definedName name="TL_OI_IU" localSheetId="5">'[55]TL 13-14'!#REF!</definedName>
    <definedName name="TL_OI_IU">'[55]TL 13-14'!#REF!</definedName>
    <definedName name="TL_OS" localSheetId="5">'[55]TL 13-14'!#REF!</definedName>
    <definedName name="TL_OS">'[55]TL 13-14'!#REF!</definedName>
    <definedName name="TL_PBDIT" localSheetId="5">'[55]TL 13-14'!#REF!</definedName>
    <definedName name="TL_PBDIT">'[55]TL 13-14'!#REF!</definedName>
    <definedName name="TL_PBIT" localSheetId="5">'[55]TL 13-14'!#REF!</definedName>
    <definedName name="TL_PBIT">'[55]TL 13-14'!#REF!</definedName>
    <definedName name="TL_Per_Key" localSheetId="5">#REF!</definedName>
    <definedName name="TL_Per_Key">#REF!</definedName>
    <definedName name="TL_Res_Key" localSheetId="5">#REF!</definedName>
    <definedName name="TL_Res_Key">#REF!</definedName>
    <definedName name="TL_Sales_Cust" localSheetId="5">'[55]TL 13-14'!#REF!</definedName>
    <definedName name="TL_Sales_Cust">'[55]TL 13-14'!#REF!</definedName>
    <definedName name="TL_Sales_IU" localSheetId="5">'[55]TL 13-14'!#REF!</definedName>
    <definedName name="TL_Sales_IU">'[55]TL 13-14'!#REF!</definedName>
    <definedName name="TL_Sep">'[55]TL 13-14'!$AS:$AS</definedName>
    <definedName name="TL_Stk" localSheetId="5">'[55]TL 13-14'!#REF!</definedName>
    <definedName name="TL_Stk">'[55]TL 13-14'!#REF!</definedName>
    <definedName name="TL_Top_Key" localSheetId="5">#REF!</definedName>
    <definedName name="TL_Top_Key">#REF!</definedName>
    <definedName name="TL_VC" localSheetId="5">'[55]TL 13-14'!#REF!</definedName>
    <definedName name="TL_VC">'[55]TL 13-14'!#REF!</definedName>
    <definedName name="TL_WC_Key" localSheetId="5">#REF!</definedName>
    <definedName name="TL_WC_Key">#REF!</definedName>
    <definedName name="Tm" localSheetId="5">#REF!</definedName>
    <definedName name="Tm">#REF!</definedName>
    <definedName name="TMD" localSheetId="5">'[62]except wiring'!#REF!</definedName>
    <definedName name="TMD">'[62]except wiring'!#REF!</definedName>
    <definedName name="ToE_MATRIX" localSheetId="5">#REF!</definedName>
    <definedName name="ToE_MATRIX">#REF!</definedName>
    <definedName name="tol" localSheetId="5">#REF!</definedName>
    <definedName name="tol">#REF!</definedName>
    <definedName name="topl" localSheetId="5">#REF!</definedName>
    <definedName name="topl">#REF!</definedName>
    <definedName name="topn" localSheetId="5">#REF!</definedName>
    <definedName name="topn">#REF!</definedName>
    <definedName name="total" localSheetId="5">#REF!</definedName>
    <definedName name="total">#REF!</definedName>
    <definedName name="Total_Interest" localSheetId="5">#REF!</definedName>
    <definedName name="Total_Interest">#REF!</definedName>
    <definedName name="Total_Mandays" localSheetId="5">#REF!</definedName>
    <definedName name="Total_Mandays">#REF!</definedName>
    <definedName name="Total_Pay" localSheetId="5">#REF!</definedName>
    <definedName name="Total_Pay">#REF!</definedName>
    <definedName name="tower" localSheetId="5">#REF!</definedName>
    <definedName name="tower">#REF!</definedName>
    <definedName name="Towererection">'[59]Tower Erection'!$C$5:$D$23</definedName>
    <definedName name="TPTL" localSheetId="5">#REF!</definedName>
    <definedName name="TPTL">#REF!</definedName>
    <definedName name="tr">#N/A</definedName>
    <definedName name="tr0" localSheetId="5">#REF!</definedName>
    <definedName name="tr0">#REF!</definedName>
    <definedName name="TRANS" localSheetId="5">#REF!</definedName>
    <definedName name="TRANS">#REF!</definedName>
    <definedName name="Tres" localSheetId="5">#REF!</definedName>
    <definedName name="Tres">#REF!</definedName>
    <definedName name="tres4" localSheetId="5">#REF!</definedName>
    <definedName name="tres4">#REF!</definedName>
    <definedName name="Trs" localSheetId="5">#REF!</definedName>
    <definedName name="Trs">#REF!</definedName>
    <definedName name="Trt" localSheetId="5">#REF!</definedName>
    <definedName name="Trt">#REF!</definedName>
    <definedName name="trt0" localSheetId="5">#REF!</definedName>
    <definedName name="trt0">#REF!</definedName>
    <definedName name="trttt">'[27]UNP-NCW '!$F$17</definedName>
    <definedName name="try">#N/A</definedName>
    <definedName name="tS" localSheetId="5">#REF!</definedName>
    <definedName name="tS">#REF!</definedName>
    <definedName name="tS___0" localSheetId="5">#REF!</definedName>
    <definedName name="tS___0">#REF!</definedName>
    <definedName name="tS___13" localSheetId="5">#REF!</definedName>
    <definedName name="tS___13">#REF!</definedName>
    <definedName name="TT" localSheetId="5">#REF!</definedName>
    <definedName name="TT">#REF!</definedName>
    <definedName name="ttrrr" localSheetId="5">'[27]UNP-NCW '!#REF!</definedName>
    <definedName name="ttrrr">'[27]UNP-NCW '!#REF!</definedName>
    <definedName name="ttttrrrrrrrr" localSheetId="5">'[27]UNP-NCW '!#REF!</definedName>
    <definedName name="ttttrrrrrrrr">'[27]UNP-NCW '!#REF!</definedName>
    <definedName name="TUES1" localSheetId="5">#REF!</definedName>
    <definedName name="TUES1">#REF!</definedName>
    <definedName name="tvtv" localSheetId="5">#REF!</definedName>
    <definedName name="tvtv">#REF!</definedName>
    <definedName name="tw">'[77]tower wt.'!$B$3:$C$52</definedName>
    <definedName name="ueber" localSheetId="5">#REF!</definedName>
    <definedName name="ueber">#REF!</definedName>
    <definedName name="UMD" localSheetId="5">'[62]except wiring'!#REF!</definedName>
    <definedName name="UMD">'[62]except wiring'!#REF!</definedName>
    <definedName name="un" localSheetId="5">#REF!</definedName>
    <definedName name="un">#REF!</definedName>
    <definedName name="unit" localSheetId="5">#REF!</definedName>
    <definedName name="unit">#REF!</definedName>
    <definedName name="UNITA" localSheetId="5">#REF!</definedName>
    <definedName name="UNITA">#REF!</definedName>
    <definedName name="UNITB" localSheetId="5">#REF!</definedName>
    <definedName name="UNITB">#REF!</definedName>
    <definedName name="UNITC" localSheetId="5">#REF!</definedName>
    <definedName name="UNITC">#REF!</definedName>
    <definedName name="unitD" localSheetId="5">#REF!</definedName>
    <definedName name="unitD">#REF!</definedName>
    <definedName name="UNITS" localSheetId="5">#REF!</definedName>
    <definedName name="UNITS">#REF!</definedName>
    <definedName name="Uo" localSheetId="5">#REF!</definedName>
    <definedName name="Uo">#REF!</definedName>
    <definedName name="update" localSheetId="5">#REF!</definedName>
    <definedName name="update">#REF!</definedName>
    <definedName name="Ut" localSheetId="5">#REF!</definedName>
    <definedName name="Ut">#REF!</definedName>
    <definedName name="V" localSheetId="5">#REF!</definedName>
    <definedName name="V">#REF!</definedName>
    <definedName name="va" localSheetId="5">#REF!</definedName>
    <definedName name="va">#REF!</definedName>
    <definedName name="va___0" localSheetId="5">#REF!</definedName>
    <definedName name="va___0">#REF!</definedName>
    <definedName name="va___13" localSheetId="5">#REF!</definedName>
    <definedName name="va___13">#REF!</definedName>
    <definedName name="vaa" localSheetId="5">#REF!</definedName>
    <definedName name="vaa">#REF!</definedName>
    <definedName name="Values_Entered">#N/A</definedName>
    <definedName name="VANDEMATARAM" localSheetId="5">#REF!</definedName>
    <definedName name="VANDEMATARAM">#REF!</definedName>
    <definedName name="vapi_baywise" localSheetId="5">#REF!</definedName>
    <definedName name="vapi_baywise">#REF!</definedName>
    <definedName name="Var._IGP_M_Dez_00" localSheetId="5">#REF!</definedName>
    <definedName name="Var._IGP_M_Dez_00">#REF!</definedName>
    <definedName name="VASA" localSheetId="5">#REF!</definedName>
    <definedName name="VASA">#REF!</definedName>
    <definedName name="VB" localSheetId="5">#REF!</definedName>
    <definedName name="VB">#REF!</definedName>
    <definedName name="vc" localSheetId="5">#REF!</definedName>
    <definedName name="vc">#REF!</definedName>
    <definedName name="Vc0" localSheetId="5">#REF!</definedName>
    <definedName name="Vc0">#REF!</definedName>
    <definedName name="VD" localSheetId="5">#REF!</definedName>
    <definedName name="VD">#REF!</definedName>
    <definedName name="VELOKAL" localSheetId="5">#REF!</definedName>
    <definedName name="VELOKAL">#REF!</definedName>
    <definedName name="Vend" localSheetId="5">#REF!</definedName>
    <definedName name="Vend">#REF!</definedName>
    <definedName name="vertical_col_and_corner_walls" localSheetId="5">#REF!</definedName>
    <definedName name="vertical_col_and_corner_walls">#REF!</definedName>
    <definedName name="VESWH" localSheetId="5">#REF!</definedName>
    <definedName name="VESWH">#REF!</definedName>
    <definedName name="Vf" localSheetId="5">#REF!</definedName>
    <definedName name="Vf">#REF!</definedName>
    <definedName name="Vfour" localSheetId="5">#REF!</definedName>
    <definedName name="Vfour">#REF!</definedName>
    <definedName name="vfourc" localSheetId="5">#REF!</definedName>
    <definedName name="vfourc">#REF!</definedName>
    <definedName name="vij" localSheetId="5">#REF!</definedName>
    <definedName name="vij">#REF!</definedName>
    <definedName name="VIJAY" localSheetId="5">#REF!</definedName>
    <definedName name="VIJAY">#REF!</definedName>
    <definedName name="VISUAL" localSheetId="5">#REF!</definedName>
    <definedName name="VISUAL">#REF!</definedName>
    <definedName name="Viual_chart" localSheetId="5">#REF!</definedName>
    <definedName name="Viual_chart">#REF!</definedName>
    <definedName name="VIVEKANANDA" localSheetId="5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5">#REF!</definedName>
    <definedName name="Vl">#REF!</definedName>
    <definedName name="Vm" localSheetId="5">#REF!</definedName>
    <definedName name="Vm">#REF!</definedName>
    <definedName name="Vmax" localSheetId="5">[14]Design!#REF!</definedName>
    <definedName name="Vmax">[14]Design!#REF!</definedName>
    <definedName name="Vmin" localSheetId="5">[14]Design!#REF!</definedName>
    <definedName name="Vmin">[14]Design!#REF!</definedName>
    <definedName name="Vone" localSheetId="5">#REF!</definedName>
    <definedName name="Vone">#REF!</definedName>
    <definedName name="Vr" localSheetId="5">#REF!</definedName>
    <definedName name="Vr">#REF!</definedName>
    <definedName name="vrr" localSheetId="5">#REF!</definedName>
    <definedName name="vrr">#REF!</definedName>
    <definedName name="Vsigma" localSheetId="5">#REF!</definedName>
    <definedName name="Vsigma">#REF!</definedName>
    <definedName name="Vsigma1" localSheetId="5">#REF!</definedName>
    <definedName name="Vsigma1">#REF!</definedName>
    <definedName name="VSTLBoltNut" localSheetId="5">#REF!</definedName>
    <definedName name="VSTLBoltNut">#REF!</definedName>
    <definedName name="VSTLKARAMTARAWEIGHT" comment="KARAMTARA TOWER WEIGHT " localSheetId="5">#REF!</definedName>
    <definedName name="VSTLKARAMTARAWEIGHT" comment="KARAMTARA TOWER WEIGHT ">#REF!</definedName>
    <definedName name="vthree" localSheetId="5">#REF!</definedName>
    <definedName name="vthree">#REF!</definedName>
    <definedName name="vtw" localSheetId="5">#REF!</definedName>
    <definedName name="vtw">#REF!</definedName>
    <definedName name="Vtwo" localSheetId="5">#REF!</definedName>
    <definedName name="Vtwo">#REF!</definedName>
    <definedName name="Vtwo1" localSheetId="5">#REF!</definedName>
    <definedName name="Vtwo1">#REF!</definedName>
    <definedName name="vvk">'[83]Sulphur (2)'!$O$3</definedName>
    <definedName name="vvv" localSheetId="5">#REF!</definedName>
    <definedName name="vvv">#REF!</definedName>
    <definedName name="VVVV" localSheetId="5">[26]GWC!#REF!</definedName>
    <definedName name="VVVV">[26]GWC!#REF!</definedName>
    <definedName name="Vz" localSheetId="5">#REF!</definedName>
    <definedName name="Vz">#REF!</definedName>
    <definedName name="W" localSheetId="5">#REF!</definedName>
    <definedName name="W">#REF!</definedName>
    <definedName name="w1_w2" localSheetId="5">#REF!</definedName>
    <definedName name="w1_w2">#REF!</definedName>
    <definedName name="WAHAB_ALI" localSheetId="5">#REF!</definedName>
    <definedName name="WAHAB_ALI">#REF!</definedName>
    <definedName name="Waiting">"Picture 1"</definedName>
    <definedName name="Wc" localSheetId="5">[51]Report!#REF!</definedName>
    <definedName name="Wc">[51]Report!#REF!</definedName>
    <definedName name="wdwewe" localSheetId="5">#REF!</definedName>
    <definedName name="wdwewe">#REF!</definedName>
    <definedName name="WeightRange">[68]Tower!$A$1:$B$65536</definedName>
    <definedName name="well" localSheetId="5">#REF!</definedName>
    <definedName name="well">#REF!</definedName>
    <definedName name="weqweqw" localSheetId="5">#REF!</definedName>
    <definedName name="weqweqw">#REF!</definedName>
    <definedName name="weqwerw" localSheetId="5">#REF!</definedName>
    <definedName name="weqwerw">#REF!</definedName>
    <definedName name="werwere" localSheetId="5" hidden="1">#REF!</definedName>
    <definedName name="werwere" hidden="1">#REF!</definedName>
    <definedName name="Western" localSheetId="5">#REF!</definedName>
    <definedName name="Western">#REF!</definedName>
    <definedName name="westernb" localSheetId="5">#REF!</definedName>
    <definedName name="westernb">#REF!</definedName>
    <definedName name="westernhg" localSheetId="5">#REF!</definedName>
    <definedName name="westernhg">#REF!</definedName>
    <definedName name="wewe" localSheetId="5">[26]GWC!#REF!</definedName>
    <definedName name="wewe">[26]GWC!#REF!</definedName>
    <definedName name="WFR" localSheetId="5">#REF!</definedName>
    <definedName name="WFR">#REF!</definedName>
    <definedName name="Wg" localSheetId="5">#REF!</definedName>
    <definedName name="Wg">#REF!</definedName>
    <definedName name="wid" localSheetId="5">#REF!</definedName>
    <definedName name="wid">#REF!</definedName>
    <definedName name="width_of_cover_slab" localSheetId="5">#REF!</definedName>
    <definedName name="width_of_cover_slab">#REF!</definedName>
    <definedName name="Width_of_projection_of_cover_slab" localSheetId="5">#REF!</definedName>
    <definedName name="Width_of_projection_of_cover_slab">#REF!</definedName>
    <definedName name="wind.m" localSheetId="5">#REF!</definedName>
    <definedName name="wind.m">#REF!</definedName>
    <definedName name="Winform" localSheetId="5">#REF!</definedName>
    <definedName name="Winform">#REF!</definedName>
    <definedName name="WKS" localSheetId="5">#REF!</definedName>
    <definedName name="WKS">#REF!</definedName>
    <definedName name="WLP" localSheetId="5">[32]DSLP!#REF!</definedName>
    <definedName name="WLP">[32]DSLP!#REF!</definedName>
    <definedName name="women" localSheetId="5">#REF!</definedName>
    <definedName name="women">#REF!</definedName>
    <definedName name="work" localSheetId="5">#REF!</definedName>
    <definedName name="work">#REF!</definedName>
    <definedName name="WP" localSheetId="5">#REF!</definedName>
    <definedName name="WP">#REF!</definedName>
    <definedName name="WQEW" localSheetId="5">#REF!</definedName>
    <definedName name="WQEW">#REF!</definedName>
    <definedName name="wqewe" localSheetId="5">[26]GWC!#REF!</definedName>
    <definedName name="wqewe">[26]GWC!#REF!</definedName>
    <definedName name="wqwrwrqwrqr" localSheetId="5">[26]GWC!#REF!</definedName>
    <definedName name="wqwrwrqwrqr">[26]GWC!#REF!</definedName>
    <definedName name="wt.m" localSheetId="5">#REF!</definedName>
    <definedName name="wt.m">#REF!</definedName>
    <definedName name="wu" localSheetId="5">[25]Report!#REF!</definedName>
    <definedName name="wu">[25]Report!#REF!</definedName>
    <definedName name="ww" localSheetId="5">#REF!</definedName>
    <definedName name="ww">#REF!</definedName>
    <definedName name="www" localSheetId="5">#REF!</definedName>
    <definedName name="www">#REF!</definedName>
    <definedName name="wwww" localSheetId="5">#REF!</definedName>
    <definedName name="wwww">#REF!</definedName>
    <definedName name="X" localSheetId="5">#REF!</definedName>
    <definedName name="X">#REF!</definedName>
    <definedName name="x1byr1" localSheetId="5">#REF!</definedName>
    <definedName name="x1byr1">#REF!</definedName>
    <definedName name="x1x" localSheetId="5">[25]Report!#REF!</definedName>
    <definedName name="x1x">[25]Report!#REF!</definedName>
    <definedName name="x2x" localSheetId="5">[25]Report!#REF!</definedName>
    <definedName name="x2x">[25]Report!#REF!</definedName>
    <definedName name="x3x" localSheetId="5">[25]Report!#REF!</definedName>
    <definedName name="x3x">[25]Report!#REF!</definedName>
    <definedName name="xas" localSheetId="5">#REF!</definedName>
    <definedName name="xas">#REF!</definedName>
    <definedName name="xbyr" localSheetId="5">#REF!</definedName>
    <definedName name="xbyr">#REF!</definedName>
    <definedName name="Xl" localSheetId="5">#REF!</definedName>
    <definedName name="Xl">#REF!</definedName>
    <definedName name="Xl___0" localSheetId="5">#REF!</definedName>
    <definedName name="Xl___0">#REF!</definedName>
    <definedName name="Xl___13" localSheetId="5">#REF!</definedName>
    <definedName name="Xl___13">#REF!</definedName>
    <definedName name="Xm" localSheetId="5">#REF!</definedName>
    <definedName name="Xm">#REF!</definedName>
    <definedName name="xs" localSheetId="5">#REF!</definedName>
    <definedName name="xs">#REF!</definedName>
    <definedName name="Xso" localSheetId="5">#REF!</definedName>
    <definedName name="Xso">#REF!</definedName>
    <definedName name="xt" localSheetId="5">#REF!</definedName>
    <definedName name="xt">#REF!</definedName>
    <definedName name="xx" localSheetId="5">#REF!</definedName>
    <definedName name="xx">#REF!</definedName>
    <definedName name="xxh02" localSheetId="5">[19]CAL!#REF!</definedName>
    <definedName name="xxh02">[19]CAL!#REF!</definedName>
    <definedName name="xxh03" localSheetId="5">[19]CAL!#REF!</definedName>
    <definedName name="xxh03">[19]CAL!#REF!</definedName>
    <definedName name="Y" localSheetId="5">#REF!</definedName>
    <definedName name="Y">#REF!</definedName>
    <definedName name="Y0" localSheetId="5">#REF!</definedName>
    <definedName name="Y0">#REF!</definedName>
    <definedName name="ys" localSheetId="5">#REF!</definedName>
    <definedName name="ys">#REF!</definedName>
    <definedName name="Z" localSheetId="5">#REF!</definedName>
    <definedName name="Z">#REF!</definedName>
    <definedName name="za" localSheetId="5">[29]CLAY!#REF!</definedName>
    <definedName name="za">[29]CLAY!#REF!</definedName>
    <definedName name="zes" localSheetId="5">#REF!</definedName>
    <definedName name="zes">#REF!</definedName>
    <definedName name="zet0" localSheetId="5">#REF!</definedName>
    <definedName name="zet0">#REF!</definedName>
    <definedName name="zet75" localSheetId="5">#REF!</definedName>
    <definedName name="zet75">#REF!</definedName>
    <definedName name="zeta" localSheetId="5">#REF!</definedName>
    <definedName name="zeta">#REF!</definedName>
    <definedName name="zl" localSheetId="5">#REF!</definedName>
    <definedName name="zl">#REF!</definedName>
    <definedName name="zl___0" localSheetId="5">#REF!</definedName>
    <definedName name="zl___0">#REF!</definedName>
    <definedName name="zl___13" localSheetId="5">#REF!</definedName>
    <definedName name="zl___13">#REF!</definedName>
    <definedName name="zlpu" localSheetId="5">#REF!</definedName>
    <definedName name="zlpu">#REF!</definedName>
    <definedName name="zlpu___0" localSheetId="5">#REF!</definedName>
    <definedName name="zlpu___0">#REF!</definedName>
    <definedName name="zlpu___13" localSheetId="5">#REF!</definedName>
    <definedName name="zlpu___13">#REF!</definedName>
    <definedName name="ZM" localSheetId="5">'[44]220 11  BS '!#REF!</definedName>
    <definedName name="ZM">'[44]220 11  BS '!#REF!</definedName>
    <definedName name="zs" localSheetId="5">#REF!</definedName>
    <definedName name="zs">#REF!</definedName>
    <definedName name="zs___0" localSheetId="5">#REF!</definedName>
    <definedName name="zs___0">#REF!</definedName>
    <definedName name="zs___13" localSheetId="5">#REF!</definedName>
    <definedName name="zs___13">#REF!</definedName>
    <definedName name="zspu" localSheetId="5">#REF!</definedName>
    <definedName name="zspu">#REF!</definedName>
    <definedName name="zspu___0" localSheetId="5">#REF!</definedName>
    <definedName name="zspu___0">#REF!</definedName>
    <definedName name="zspu___13" localSheetId="5">#REF!</definedName>
    <definedName name="zspu___13">#REF!</definedName>
    <definedName name="ZSS" localSheetId="5">#REF!</definedName>
    <definedName name="ZSS">#REF!</definedName>
    <definedName name="ZSS___0" localSheetId="5">#REF!</definedName>
    <definedName name="ZSS___0">#REF!</definedName>
    <definedName name="ZSS___13" localSheetId="5">#REF!</definedName>
    <definedName name="ZSS___13">#REF!</definedName>
    <definedName name="zsxfdfg" localSheetId="5">#REF!</definedName>
    <definedName name="zsxfdfg">#REF!</definedName>
    <definedName name="ztpu" localSheetId="5">#REF!</definedName>
    <definedName name="ztpu">#REF!</definedName>
    <definedName name="ztpu___0" localSheetId="5">#REF!</definedName>
    <definedName name="ztpu___0">#REF!</definedName>
    <definedName name="ztpu___13" localSheetId="5">#REF!</definedName>
    <definedName name="ztpu___13">#REF!</definedName>
    <definedName name="zUI228" localSheetId="5">#REF!</definedName>
    <definedName name="zUI228">#REF!</definedName>
    <definedName name="ZY" localSheetId="5">#REF!</definedName>
    <definedName name="ZY">#REF!</definedName>
    <definedName name="ZY___0" localSheetId="5">#REF!</definedName>
    <definedName name="ZY___0">#REF!</definedName>
    <definedName name="ZY___13" localSheetId="5">#REF!</definedName>
    <definedName name="ZY___13">#REF!</definedName>
    <definedName name="ZZZZ" localSheetId="5">#REF!</definedName>
    <definedName name="ZZZZ">#REF!</definedName>
    <definedName name="전체" localSheetId="5">#REF!</definedName>
    <definedName name="전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L26" i="2"/>
  <c r="L25" i="2"/>
  <c r="M25" i="2" s="1"/>
  <c r="N24" i="2"/>
  <c r="L24" i="2"/>
  <c r="M24" i="2" s="1"/>
  <c r="L21" i="2"/>
  <c r="M21" i="2" s="1"/>
  <c r="L20" i="2"/>
  <c r="M20" i="2" s="1"/>
  <c r="L19" i="2"/>
  <c r="M19" i="2" s="1"/>
  <c r="M32" i="2" l="1"/>
  <c r="H32" i="2"/>
  <c r="L31" i="2"/>
  <c r="M31" i="2" s="1"/>
  <c r="H31" i="2"/>
  <c r="H65" i="20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G64" i="9"/>
  <c r="G54" i="9"/>
  <c r="G53" i="9"/>
  <c r="G52" i="9"/>
  <c r="G51" i="9"/>
  <c r="G50" i="9"/>
  <c r="G49" i="9"/>
  <c r="G48" i="9"/>
  <c r="G47" i="9"/>
  <c r="G46" i="9"/>
  <c r="G45" i="9"/>
  <c r="F44" i="9"/>
  <c r="G44" i="9" s="1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L87" i="9" l="1"/>
  <c r="M87" i="9" s="1"/>
  <c r="I87" i="9"/>
  <c r="M86" i="9"/>
  <c r="L86" i="9"/>
  <c r="I86" i="9"/>
  <c r="L85" i="9"/>
  <c r="M85" i="9" s="1"/>
  <c r="I85" i="9"/>
  <c r="M84" i="9"/>
  <c r="L84" i="9"/>
  <c r="I84" i="9"/>
  <c r="L83" i="9"/>
  <c r="M83" i="9" s="1"/>
  <c r="I83" i="9"/>
  <c r="M82" i="9"/>
  <c r="L82" i="9"/>
  <c r="I82" i="9"/>
  <c r="L81" i="9"/>
  <c r="M81" i="9" s="1"/>
  <c r="I81" i="9"/>
  <c r="G81" i="9"/>
  <c r="L80" i="9"/>
  <c r="M80" i="9" s="1"/>
  <c r="I80" i="9"/>
  <c r="M79" i="9"/>
  <c r="L79" i="9"/>
  <c r="I79" i="9"/>
  <c r="M78" i="9"/>
  <c r="L78" i="9"/>
  <c r="I78" i="9"/>
  <c r="L77" i="9"/>
  <c r="M77" i="9" s="1"/>
  <c r="I77" i="9"/>
  <c r="L76" i="9"/>
  <c r="M76" i="9" s="1"/>
  <c r="I76" i="9"/>
  <c r="L71" i="9"/>
  <c r="G71" i="9"/>
  <c r="K70" i="9"/>
  <c r="L70" i="9" s="1"/>
  <c r="G70" i="9"/>
  <c r="F22" i="2"/>
  <c r="H92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I14" i="9"/>
  <c r="H14" i="9"/>
  <c r="F14" i="9"/>
  <c r="E14" i="9"/>
  <c r="G13" i="9"/>
  <c r="G12" i="9"/>
  <c r="G11" i="9"/>
  <c r="G10" i="9"/>
  <c r="G9" i="9"/>
  <c r="G8" i="9"/>
  <c r="G7" i="9"/>
  <c r="G6" i="9"/>
  <c r="G5" i="9"/>
  <c r="G4" i="9"/>
  <c r="G14" i="9" l="1"/>
  <c r="G281" i="8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G15" i="20" l="1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802" i="8" l="1"/>
  <c r="D802" i="8"/>
  <c r="E800" i="8"/>
  <c r="D800" i="8"/>
  <c r="E798" i="8"/>
  <c r="D798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D759" i="8"/>
  <c r="E758" i="8"/>
  <c r="D758" i="8"/>
  <c r="E757" i="8"/>
  <c r="D757" i="8"/>
  <c r="E756" i="8"/>
  <c r="D756" i="8"/>
  <c r="E755" i="8"/>
  <c r="D755" i="8"/>
  <c r="E754" i="8"/>
  <c r="D754" i="8"/>
  <c r="D753" i="8"/>
  <c r="D752" i="8"/>
  <c r="D751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C130" i="24"/>
  <c r="D121" i="24"/>
  <c r="C114" i="24"/>
  <c r="D159" i="24"/>
  <c r="C149" i="24"/>
  <c r="C123" i="24"/>
  <c r="D129" i="24"/>
  <c r="C146" i="24"/>
  <c r="D135" i="24"/>
  <c r="D148" i="24"/>
  <c r="C121" i="24"/>
  <c r="C143" i="24"/>
  <c r="C138" i="24"/>
  <c r="D115" i="24"/>
  <c r="D122" i="24"/>
  <c r="D133" i="24"/>
  <c r="D136" i="24"/>
  <c r="D134" i="24"/>
  <c r="D141" i="24"/>
  <c r="C163" i="24"/>
  <c r="C131" i="24"/>
  <c r="C122" i="24"/>
  <c r="C150" i="24"/>
  <c r="D150" i="24"/>
  <c r="C132" i="24"/>
  <c r="C151" i="24"/>
  <c r="C142" i="24"/>
  <c r="D124" i="24"/>
  <c r="D117" i="24"/>
  <c r="D119" i="24"/>
  <c r="C129" i="24"/>
  <c r="D147" i="24"/>
  <c r="D132" i="24"/>
  <c r="C147" i="24"/>
  <c r="C124" i="24"/>
  <c r="C148" i="24"/>
  <c r="C115" i="24"/>
  <c r="C144" i="24"/>
  <c r="C145" i="24"/>
  <c r="C136" i="24"/>
  <c r="C117" i="24"/>
  <c r="C161" i="24"/>
  <c r="D139" i="24"/>
  <c r="D161" i="24"/>
  <c r="C126" i="24"/>
  <c r="D118" i="24"/>
  <c r="D137" i="24"/>
  <c r="C127" i="24"/>
  <c r="D128" i="24"/>
  <c r="C118" i="24"/>
  <c r="C119" i="24"/>
  <c r="D143" i="24"/>
  <c r="C128" i="24"/>
  <c r="D127" i="24"/>
  <c r="C140" i="24"/>
  <c r="D131" i="24"/>
  <c r="C120" i="24"/>
  <c r="D116" i="24"/>
  <c r="D149" i="24"/>
  <c r="D123" i="24"/>
  <c r="C125" i="24"/>
  <c r="C137" i="24"/>
  <c r="D140" i="24"/>
  <c r="D138" i="24"/>
  <c r="D145" i="24"/>
  <c r="D126" i="24"/>
  <c r="D144" i="24"/>
  <c r="D125" i="24"/>
  <c r="C134" i="24"/>
  <c r="C135" i="24"/>
  <c r="D146" i="24"/>
  <c r="C139" i="24"/>
  <c r="D163" i="24"/>
  <c r="C133" i="24"/>
  <c r="C159" i="24"/>
  <c r="D142" i="24"/>
  <c r="C113" i="24"/>
  <c r="D151" i="24"/>
  <c r="D130" i="24"/>
  <c r="C112" i="24"/>
  <c r="C116" i="24"/>
</calcChain>
</file>

<file path=xl/sharedStrings.xml><?xml version="1.0" encoding="utf-8"?>
<sst xmlns="http://schemas.openxmlformats.org/spreadsheetml/2006/main" count="8369" uniqueCount="994">
  <si>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</si>
  <si>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</si>
  <si>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</si>
  <si>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</si>
  <si>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</si>
  <si>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</si>
  <si>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</si>
  <si>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</si>
  <si>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</si>
  <si>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</si>
  <si>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</si>
  <si>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</si>
  <si>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</si>
  <si>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</si>
  <si>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</si>
  <si>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</si>
  <si>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</si>
  <si>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</si>
  <si>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</si>
  <si>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</si>
  <si>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</si>
  <si>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</si>
  <si>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</si>
  <si>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</si>
  <si>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</si>
  <si>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</si>
  <si>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</si>
  <si>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</si>
  <si>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</si>
  <si>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</si>
  <si>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</si>
  <si>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</si>
  <si>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</si>
  <si>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</si>
  <si>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</si>
  <si>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</si>
  <si>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</si>
  <si>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</si>
  <si>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</si>
  <si>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</si>
  <si>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</si>
  <si>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</si>
  <si>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</si>
  <si>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</si>
  <si>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</si>
  <si>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</si>
  <si>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</si>
  <si>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</si>
  <si>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</si>
  <si>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</si>
  <si>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</si>
  <si>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</si>
  <si>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</si>
  <si>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</si>
  <si>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</si>
  <si>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</si>
  <si>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</si>
  <si>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</si>
  <si>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</si>
  <si>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</si>
  <si>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</si>
  <si>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</si>
  <si>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</si>
  <si>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</si>
  <si>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</si>
  <si>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</si>
  <si>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</si>
  <si>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</si>
  <si>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</si>
  <si>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</si>
  <si>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</si>
  <si>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</si>
  <si>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</si>
  <si>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</si>
  <si>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</si>
  <si>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</si>
  <si>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</si>
  <si>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</si>
  <si>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</si>
  <si>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</si>
  <si>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</si>
  <si>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</si>
  <si>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</si>
  <si>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</si>
  <si>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</si>
  <si>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</si>
  <si>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</si>
  <si>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</si>
  <si>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</si>
  <si>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</si>
  <si>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</si>
  <si>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</si>
  <si>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</si>
  <si>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</si>
  <si>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</si>
  <si>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</si>
  <si>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</si>
  <si>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</si>
  <si>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</si>
  <si>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</si>
  <si>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</si>
  <si>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</si>
  <si>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</si>
  <si>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</si>
  <si>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</si>
  <si>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</si>
  <si>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</si>
  <si>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</si>
  <si>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</si>
  <si>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</si>
  <si>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</si>
  <si>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</si>
  <si>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</si>
  <si>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</si>
  <si>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</si>
  <si>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</si>
  <si>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</si>
  <si>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</si>
  <si>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</si>
  <si>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</si>
  <si>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</si>
  <si>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</si>
  <si>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</si>
  <si>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</si>
  <si>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</si>
  <si>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</si>
  <si>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</si>
  <si>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</si>
  <si>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</si>
  <si>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</si>
  <si>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</si>
  <si>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</si>
  <si>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</si>
  <si>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</si>
  <si>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</si>
  <si>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</si>
  <si>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</si>
  <si>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</si>
  <si>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</si>
  <si>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</si>
  <si>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</si>
  <si>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</si>
  <si>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</si>
  <si>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</si>
  <si>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</si>
  <si>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</si>
  <si>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</si>
  <si>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</si>
  <si>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</si>
  <si>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</si>
  <si>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</si>
  <si>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</si>
  <si>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</si>
  <si>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</si>
  <si>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</si>
  <si>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</si>
  <si>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</si>
  <si>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</si>
  <si>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</si>
  <si>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</si>
  <si>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</si>
  <si>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</si>
  <si>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</si>
  <si>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</si>
  <si>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</si>
  <si>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</si>
  <si>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</si>
  <si>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</si>
  <si>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</si>
  <si>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</si>
  <si>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</si>
  <si>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</si>
  <si>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</si>
  <si>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</si>
  <si>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</si>
  <si>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</si>
  <si>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</si>
  <si>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</si>
  <si>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</si>
  <si>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</si>
  <si>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</si>
  <si>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</si>
  <si>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</si>
  <si>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</si>
  <si>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</si>
  <si>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</si>
  <si>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</si>
  <si>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</si>
  <si>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</si>
  <si>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</si>
  <si>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</si>
  <si>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</si>
  <si>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</si>
  <si>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</si>
  <si>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</si>
  <si>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</si>
  <si>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</si>
  <si>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</si>
  <si>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</si>
  <si>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</si>
  <si>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</si>
  <si>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</si>
  <si>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</si>
  <si>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</si>
  <si>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</si>
  <si>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</si>
  <si>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</si>
  <si>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</si>
  <si>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</si>
  <si>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</si>
  <si>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</si>
  <si>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</si>
  <si>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</si>
  <si>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</si>
  <si>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</si>
  <si>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</si>
  <si>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</si>
  <si>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</si>
  <si>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</si>
  <si>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</si>
  <si>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</si>
  <si>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</si>
  <si>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</si>
  <si>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</si>
  <si>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</si>
  <si>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</si>
  <si>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</si>
  <si>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</si>
  <si>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</si>
  <si>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</si>
  <si>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</si>
  <si>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</si>
  <si>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</si>
  <si>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</si>
  <si>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</si>
  <si>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</si>
  <si>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</si>
  <si>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</si>
  <si>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</si>
  <si>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</si>
  <si>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</si>
  <si>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</si>
  <si>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</si>
  <si>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</si>
  <si>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</si>
  <si>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</si>
  <si>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</si>
  <si>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</si>
  <si>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</si>
  <si>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</si>
  <si>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</si>
  <si>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</si>
  <si>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</si>
  <si>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</si>
  <si>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</si>
  <si>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</si>
  <si>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</si>
  <si>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</si>
  <si>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</si>
  <si>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</si>
  <si>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</si>
  <si>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</si>
  <si>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</si>
  <si>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</si>
  <si>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</si>
  <si>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</si>
  <si>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</si>
  <si>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</si>
  <si>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</si>
  <si>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</si>
  <si>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</si>
  <si>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</si>
  <si>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</si>
  <si>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</si>
  <si>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</si>
  <si>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</si>
  <si>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</si>
  <si>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</si>
  <si>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</si>
  <si>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</si>
  <si>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</si>
  <si>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</si>
  <si>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</si>
  <si>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</si>
  <si>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</si>
  <si>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</si>
  <si>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</si>
  <si>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</si>
  <si>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</si>
  <si>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</si>
  <si>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</si>
  <si>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</si>
  <si>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</si>
  <si>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</si>
  <si>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</si>
  <si>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</si>
  <si>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</si>
  <si>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</si>
  <si>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</si>
  <si>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</si>
  <si>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</si>
  <si>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</si>
  <si>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</si>
  <si>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</si>
  <si>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</si>
  <si>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</si>
  <si>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</si>
  <si>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</si>
  <si>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</si>
  <si>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</si>
  <si>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</si>
  <si>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</si>
  <si>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</si>
  <si>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</si>
  <si>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</si>
  <si>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</si>
  <si>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</si>
  <si>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</si>
  <si>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</si>
  <si>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</si>
  <si>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</si>
  <si>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</si>
  <si>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</si>
  <si>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</si>
  <si>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</si>
  <si>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</si>
  <si>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</si>
  <si>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</si>
  <si>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</si>
  <si>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</si>
  <si>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</si>
  <si>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</si>
  <si>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</si>
  <si>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</si>
  <si>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</si>
  <si>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</si>
  <si>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</si>
  <si>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</si>
  <si>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</si>
  <si>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</si>
  <si>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</si>
  <si>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</si>
  <si>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</si>
  <si>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</si>
  <si>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</si>
  <si>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</si>
  <si>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</si>
  <si>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</si>
  <si>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</si>
  <si>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</si>
  <si>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</si>
  <si>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</si>
  <si>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</si>
  <si>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</si>
  <si>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</si>
  <si>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</si>
  <si>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</si>
  <si>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</si>
  <si>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</si>
  <si>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</si>
  <si>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</si>
  <si>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</si>
  <si>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</si>
  <si>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</si>
  <si>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</si>
  <si>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</si>
  <si>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</si>
  <si>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</si>
  <si>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</si>
  <si>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</si>
  <si>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</si>
  <si>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</si>
  <si>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</si>
  <si>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</si>
  <si>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</si>
  <si>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</si>
  <si>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</si>
  <si>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</si>
  <si>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</si>
  <si>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</si>
  <si>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</si>
  <si>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</si>
  <si>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</si>
  <si>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</si>
  <si>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</si>
  <si>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</si>
  <si>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</si>
  <si>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</si>
  <si>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</si>
  <si>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</si>
  <si>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</si>
  <si>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</si>
  <si>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</si>
  <si>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</si>
  <si>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</si>
  <si>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</si>
  <si>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</si>
  <si>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</si>
  <si>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</si>
  <si>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</si>
  <si>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</si>
  <si>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</si>
  <si>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</si>
  <si>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</si>
  <si>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</si>
  <si>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</si>
  <si>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</si>
  <si>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</si>
  <si>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</si>
  <si>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</si>
  <si>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</si>
  <si>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</si>
  <si>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</si>
  <si>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</si>
  <si>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</si>
  <si>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</si>
  <si>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</si>
  <si>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</si>
  <si>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</si>
  <si>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</si>
  <si>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</si>
  <si>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</si>
  <si>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</si>
  <si>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</si>
  <si>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</si>
  <si>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</si>
  <si>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</si>
  <si>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</si>
  <si>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</si>
  <si>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</si>
  <si>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</si>
  <si>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</si>
  <si>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</si>
  <si>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</si>
  <si>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</si>
  <si>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</si>
  <si>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</si>
  <si>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</si>
  <si>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</si>
  <si>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</si>
  <si>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</si>
  <si>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</si>
  <si>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</si>
  <si>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</si>
  <si>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</si>
  <si>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</si>
  <si>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</si>
  <si>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</si>
  <si>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</si>
  <si>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</si>
  <si>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</si>
  <si>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</si>
  <si>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</si>
  <si>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</si>
  <si>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</si>
  <si>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</si>
  <si>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</si>
  <si>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</si>
  <si>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</si>
  <si>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</si>
  <si>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</si>
  <si>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</si>
  <si>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</si>
  <si>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</si>
  <si>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</si>
  <si>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</si>
  <si>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</si>
  <si>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</si>
  <si>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</si>
  <si>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</si>
  <si>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</si>
  <si>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</si>
  <si>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</si>
  <si>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</si>
  <si>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</si>
  <si>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</si>
  <si>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</si>
  <si>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</si>
  <si>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</si>
  <si>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</si>
  <si>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</si>
  <si>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</si>
  <si>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</si>
  <si>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</si>
  <si>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</si>
  <si>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</si>
  <si>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</si>
  <si>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</si>
  <si>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</si>
  <si>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</si>
  <si>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</si>
  <si>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</si>
  <si>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</si>
  <si>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</si>
  <si>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</si>
  <si>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</si>
  <si>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</si>
  <si>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</si>
  <si>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</si>
  <si>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</si>
  <si>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</si>
  <si>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</si>
  <si>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</si>
  <si>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</si>
  <si>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</si>
  <si>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</si>
  <si>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</si>
  <si>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</si>
  <si>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</si>
  <si>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</si>
  <si>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</si>
  <si>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</si>
  <si>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</si>
  <si>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</si>
  <si>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</si>
  <si>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</si>
  <si>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</si>
  <si>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</si>
  <si>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</si>
  <si>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</si>
  <si>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</si>
  <si>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</si>
  <si>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</si>
  <si>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</si>
  <si>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</si>
  <si>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</si>
  <si>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</si>
  <si>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</si>
  <si>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</si>
  <si>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</si>
  <si>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</si>
  <si>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</si>
  <si>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</si>
  <si>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</si>
  <si>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</si>
  <si>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</si>
  <si>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</si>
  <si>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</si>
  <si>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</si>
  <si>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</si>
  <si>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</si>
  <si>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</si>
  <si>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</si>
  <si>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</si>
  <si>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</si>
  <si>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</si>
  <si>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</si>
  <si>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</si>
  <si>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</si>
  <si>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</si>
  <si>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</si>
  <si>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</si>
  <si>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</si>
  <si>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</si>
  <si>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</si>
  <si>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</si>
  <si>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</si>
  <si>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</si>
  <si>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</si>
  <si>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</si>
  <si>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</si>
  <si>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</si>
  <si>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</si>
  <si>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</si>
  <si>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</si>
  <si>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</si>
  <si>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</si>
  <si>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</si>
  <si>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</si>
  <si>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</si>
  <si>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</si>
  <si>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</si>
  <si>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</si>
  <si>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</si>
  <si>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</si>
  <si>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</si>
  <si>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</si>
  <si>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</si>
  <si>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</si>
  <si>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</si>
  <si>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</si>
  <si>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</si>
  <si>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</si>
  <si>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</si>
  <si>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</si>
  <si>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</si>
  <si>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</si>
  <si>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</si>
  <si>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</si>
  <si>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</si>
  <si>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</si>
  <si>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</si>
  <si>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</si>
  <si>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</si>
  <si>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</si>
  <si>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</si>
  <si>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</si>
  <si>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</si>
  <si>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</si>
  <si>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</si>
  <si>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</si>
  <si>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</si>
  <si>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</si>
  <si>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</si>
  <si>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</si>
  <si>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</si>
  <si>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</si>
  <si>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</si>
  <si>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</si>
  <si>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</si>
  <si>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</si>
  <si>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</si>
  <si>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</si>
  <si>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</si>
  <si>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</si>
  <si>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</si>
  <si>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</si>
  <si>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</si>
  <si>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</si>
  <si>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</si>
  <si>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</si>
  <si>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</si>
  <si>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</si>
  <si>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</si>
  <si>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</si>
  <si>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</si>
  <si>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</si>
  <si>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</si>
  <si>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</si>
  <si>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</si>
  <si>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</si>
  <si>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</si>
  <si>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</si>
  <si>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</si>
  <si>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</si>
  <si>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</si>
  <si>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</si>
  <si>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</si>
  <si>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</si>
  <si>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</si>
  <si>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</si>
  <si>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</si>
  <si>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</si>
  <si>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</si>
  <si>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</si>
  <si>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</si>
  <si>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</si>
  <si>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</si>
  <si>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</si>
  <si>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</si>
  <si>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</si>
  <si>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</si>
  <si>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</si>
  <si>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</si>
  <si>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</si>
  <si>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</si>
  <si>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</si>
  <si>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</si>
  <si>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</si>
  <si>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</si>
  <si>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</si>
  <si>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</si>
  <si>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</si>
  <si>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</si>
  <si>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</si>
  <si>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</si>
  <si>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</si>
  <si>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</si>
  <si>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</si>
  <si>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</si>
  <si>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</si>
  <si>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</si>
  <si>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</si>
  <si>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</si>
  <si>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</si>
  <si>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</si>
  <si>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</si>
  <si>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</si>
  <si>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</si>
  <si>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</si>
  <si>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</si>
  <si>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</si>
  <si>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</si>
  <si>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</si>
  <si>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</si>
  <si>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</si>
  <si>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</si>
  <si>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</si>
  <si>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</si>
  <si>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</si>
  <si>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</si>
  <si>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</si>
  <si>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</si>
  <si>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</si>
  <si>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</si>
  <si>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</si>
  <si>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</si>
  <si>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</si>
  <si>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</si>
  <si>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</si>
  <si>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</si>
  <si>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</si>
  <si>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</si>
  <si>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</si>
  <si>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</si>
  <si>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</si>
  <si>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</si>
  <si>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</si>
  <si>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</si>
  <si>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</si>
  <si>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</si>
  <si>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</si>
  <si>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</si>
  <si>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</si>
  <si>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</si>
  <si>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</si>
  <si>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</si>
  <si>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</si>
  <si>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</si>
  <si>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</si>
  <si>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</si>
  <si>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</si>
  <si>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</si>
  <si>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</si>
  <si>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</si>
  <si>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</si>
  <si>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</si>
  <si>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</si>
  <si>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</si>
  <si>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</si>
  <si>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</si>
  <si>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</si>
  <si>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</si>
  <si>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</si>
  <si>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</si>
  <si>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</si>
  <si>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>3DC+0 (TP Tower )  - 01 No</t>
  </si>
  <si>
    <t xml:space="preserve">3DB+3 - 01 Nos </t>
  </si>
  <si>
    <t xml:space="preserve">3DD45+9 - 01 Nos 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</si>
  <si>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</si>
  <si>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</si>
  <si>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</si>
  <si>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</si>
  <si>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</si>
  <si>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</si>
  <si>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</si>
  <si>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</si>
  <si>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</si>
  <si>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</si>
  <si>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</si>
  <si>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</si>
  <si>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</si>
  <si>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</si>
  <si>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</si>
  <si>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</si>
  <si>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</si>
  <si>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</si>
  <si>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</si>
  <si>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</si>
  <si>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</si>
  <si>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</si>
  <si>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</si>
  <si>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</si>
  <si>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</si>
  <si>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</si>
  <si>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</si>
  <si>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</si>
  <si>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</si>
  <si>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</si>
  <si>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</si>
  <si>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</si>
  <si>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</si>
  <si>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</si>
  <si>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</si>
  <si>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</si>
  <si>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</si>
  <si>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</si>
  <si>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</si>
  <si>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</si>
  <si>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</si>
  <si>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</si>
  <si>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</si>
  <si>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</si>
  <si>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</si>
  <si>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</si>
  <si>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</si>
  <si>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</si>
  <si>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</si>
  <si>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</si>
  <si>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</si>
  <si>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</si>
  <si>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</si>
  <si>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</si>
  <si>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</si>
  <si>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</si>
  <si>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</si>
  <si>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</si>
  <si>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</si>
  <si>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</si>
  <si>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</si>
  <si>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</si>
  <si>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</si>
  <si>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</si>
  <si>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</si>
  <si>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</si>
  <si>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</si>
  <si>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</si>
  <si>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</si>
  <si>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</si>
  <si>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</si>
  <si>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</si>
  <si>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</si>
  <si>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</si>
  <si>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</si>
  <si>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</si>
  <si>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</si>
  <si>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</si>
  <si>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</si>
  <si>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</si>
  <si>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</si>
  <si>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</si>
  <si>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</si>
  <si>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</si>
  <si>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</si>
  <si>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</si>
  <si>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</si>
  <si>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</si>
  <si>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</si>
  <si>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</si>
  <si>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</si>
  <si>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</si>
  <si>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</si>
  <si>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</si>
  <si>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</si>
  <si>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</si>
  <si>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</si>
  <si>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</si>
  <si>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</si>
  <si>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</si>
  <si>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</si>
  <si>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</si>
  <si>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</si>
  <si>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</si>
  <si>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</si>
  <si>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</si>
  <si>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</si>
  <si>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</si>
  <si>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</si>
  <si>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</si>
  <si>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</si>
  <si>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</si>
  <si>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</si>
  <si>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</si>
  <si>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</si>
  <si>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</si>
  <si>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</si>
  <si>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</si>
  <si>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</si>
  <si>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</si>
  <si>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</si>
  <si>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</si>
  <si>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</si>
  <si>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</si>
  <si>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</si>
  <si>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</si>
  <si>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</si>
  <si>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</si>
  <si>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</si>
  <si>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</si>
  <si>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</si>
  <si>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</si>
  <si>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</si>
  <si>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</si>
  <si>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</si>
  <si>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</si>
  <si>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</si>
  <si>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</si>
  <si>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</si>
  <si>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</si>
  <si>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</si>
  <si>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</si>
  <si>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</si>
  <si>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</si>
  <si>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</si>
  <si>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</si>
  <si>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</si>
  <si>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</si>
  <si>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</si>
  <si>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</si>
  <si>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</si>
  <si>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</si>
  <si>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</si>
  <si>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</si>
  <si>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</si>
  <si>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</si>
  <si>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</si>
  <si>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</si>
  <si>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</si>
  <si>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</si>
  <si>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</si>
  <si>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</si>
  <si>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</si>
  <si>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</si>
  <si>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</si>
  <si>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</si>
  <si>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</si>
  <si>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</si>
  <si>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>1.5 m + 2.3 m +2.9 m +1.5 m Excavation Done (ROW)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</si>
  <si>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</si>
  <si>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</si>
  <si>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</si>
  <si>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</si>
  <si>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</si>
  <si>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</si>
  <si>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</si>
  <si>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Planned L2 till Previous Month
(August'25)</t>
  </si>
  <si>
    <t>Completed till Previous month
(August'25)</t>
  </si>
  <si>
    <t>September  '25 Month Plan</t>
  </si>
  <si>
    <t xml:space="preserve">September Month Progress </t>
  </si>
  <si>
    <t>Balance after Aug'25</t>
  </si>
  <si>
    <t>01-09-2025 to 07-09-2025</t>
  </si>
  <si>
    <t>17/0 -18/0</t>
  </si>
  <si>
    <t>10/0-11/0</t>
  </si>
  <si>
    <t xml:space="preserve">17/1,3 - Insulator Hosting Done </t>
  </si>
  <si>
    <t xml:space="preserve">15-09-2025 to </t>
  </si>
  <si>
    <t>15-09-2025 to 18-09-2025</t>
  </si>
  <si>
    <t xml:space="preserve">4/2 </t>
  </si>
  <si>
    <t xml:space="preserve">21-09-2025 to </t>
  </si>
  <si>
    <t xml:space="preserve">39/2 </t>
  </si>
  <si>
    <t xml:space="preserve">4/18 </t>
  </si>
  <si>
    <t xml:space="preserve">Yadhav  + D k Verma </t>
  </si>
  <si>
    <t xml:space="preserve">Rajiv Yadhav </t>
  </si>
  <si>
    <t xml:space="preserve">13 No's </t>
  </si>
  <si>
    <t>28-09-2025 to 05-10-2025</t>
  </si>
  <si>
    <t>9/10-10/0</t>
  </si>
  <si>
    <t>Section Incharge</t>
  </si>
  <si>
    <t xml:space="preserve">TA 421 </t>
  </si>
  <si>
    <t>(PKG 01)</t>
  </si>
  <si>
    <t xml:space="preserve">765KV D/C HEXA BIDAR PS - MAHESHWARAM (PG)  TL </t>
  </si>
  <si>
    <t xml:space="preserve">Mr. Bharath A D </t>
  </si>
  <si>
    <t xml:space="preserve">Mr. Ajith Kumar </t>
  </si>
  <si>
    <t xml:space="preserve">Mr.Arun Felbin </t>
  </si>
  <si>
    <t xml:space="preserve">Mr.Manikandan </t>
  </si>
  <si>
    <t xml:space="preserve">Mr. Satyam Tiwari </t>
  </si>
  <si>
    <t xml:space="preserve">Supervisor/Engineer </t>
  </si>
  <si>
    <t xml:space="preserve">Mr. Ramasish </t>
  </si>
  <si>
    <t>Mr. Godvin John</t>
  </si>
  <si>
    <t xml:space="preserve">Mr. Karunakar Nayak </t>
  </si>
  <si>
    <t xml:space="preserve">Mr. Sudalaimuthu </t>
  </si>
  <si>
    <t xml:space="preserve">Mr. Susanthpal </t>
  </si>
  <si>
    <t xml:space="preserve">Mr. Srinivasan </t>
  </si>
  <si>
    <t>Mr. Bhim Mahto</t>
  </si>
  <si>
    <t xml:space="preserve"> Mr. Ganesan</t>
  </si>
  <si>
    <t xml:space="preserve">Mr. Ballu Thakur </t>
  </si>
  <si>
    <t>Mr. Chandrasekar</t>
  </si>
  <si>
    <t xml:space="preserve">Mr.Chandrasekharan </t>
  </si>
  <si>
    <t xml:space="preserve">Mr. Anand </t>
  </si>
  <si>
    <t xml:space="preserve">WIP </t>
  </si>
  <si>
    <t xml:space="preserve">Naresh </t>
  </si>
  <si>
    <t>WIP -9/10</t>
  </si>
  <si>
    <t xml:space="preserve">Material Shifting  Done </t>
  </si>
  <si>
    <t xml:space="preserve">08-09-2025 &amp; 19-09-2025 </t>
  </si>
  <si>
    <t>08-10-2025 to 10-10-2025</t>
  </si>
  <si>
    <t xml:space="preserve">05-10-2025 &amp; 10-10-2025 </t>
  </si>
  <si>
    <t xml:space="preserve">3DB+3 - 01 Nos; &amp; 3DD45+9 - 01 Nos . </t>
  </si>
  <si>
    <t xml:space="preserve">Further Plan in 0ct  '25   </t>
  </si>
  <si>
    <t xml:space="preserve">Tower :  3 No's </t>
  </si>
  <si>
    <t xml:space="preserve">BB Received </t>
  </si>
  <si>
    <t xml:space="preserve">AP 44/0 - WIP  ; AP 7/0 &amp; 8/0 - Court case </t>
  </si>
  <si>
    <t xml:space="preserve">3DB+ 3 &amp; 3DD45+9 - BB Received </t>
  </si>
  <si>
    <t>20/0-22/0</t>
  </si>
  <si>
    <t xml:space="preserve">Power Grid Bidar  </t>
  </si>
  <si>
    <t>Transmission Limited</t>
  </si>
  <si>
    <t xml:space="preserve">A leg - 2.2 m + B Leg -  1.8 m  Blasting  under Progress + C Leg 3m Done + D Leg Stub Setting Done </t>
  </si>
  <si>
    <t xml:space="preserve">OPGW Final Sag Done </t>
  </si>
  <si>
    <t xml:space="preserve">Top Phase Final Sag Completed + Middle  Phase Final Sag Done. </t>
  </si>
  <si>
    <t xml:space="preserve">Material Shifting under Progress </t>
  </si>
  <si>
    <t xml:space="preserve">10-10-2025 to 12-10-2025 </t>
  </si>
  <si>
    <t>WIP  - 4/4, 4/20, 36/7, 39/9, 39/6,43/5</t>
  </si>
  <si>
    <t>WIP -   16/7, 13/9</t>
  </si>
  <si>
    <t xml:space="preserve">WIP - AP 12/0 - AP 13/0 (4.980  Km)  - 0PGW Payingout Under Done.  </t>
  </si>
  <si>
    <t xml:space="preserve">3DA+9(2mRC) </t>
  </si>
  <si>
    <t xml:space="preserve">Cage Section under Progress </t>
  </si>
  <si>
    <t xml:space="preserve">2nd Section under Progress </t>
  </si>
  <si>
    <t xml:space="preserve">1st Section  under Progress </t>
  </si>
  <si>
    <t xml:space="preserve">3rd  Section under Progress </t>
  </si>
  <si>
    <t xml:space="preserve">OPGW Payingout Done </t>
  </si>
  <si>
    <t xml:space="preserve">15-10-2025 to </t>
  </si>
  <si>
    <t xml:space="preserve">Top Phase Final Sag Completed + Middle  Phase Final Sag Done </t>
  </si>
  <si>
    <t xml:space="preserve"> Pilot Paying out under Progress </t>
  </si>
  <si>
    <t xml:space="preserve">18/0-20/0 (3.204  km ) - Conductor Paying out u/p    ;  AP 9/0 to 10/0(4.598 km) - Pilot Paying out Done  + Location  9/0 - 10/0 - Pilot Paying out under Progress </t>
  </si>
  <si>
    <t>Starting Date</t>
  </si>
  <si>
    <t>Completion Date</t>
  </si>
  <si>
    <t>Tower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</si>
</sst>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0000000000000"/>
    <numFmt numFmtId="166" formatCode="0.000"/>
    <numFmt numFmtId="167" formatCode="0.0"/>
    <numFmt numFmtId="168" formatCode="0.0%"/>
  </numFmts>
  <fonts count="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9" tint="0.39997558519241921"/>
        <bgColor indexed="64"/>
      </patternFill>
    </fill>
  </fills>
  <borders count="117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5" fillId="0" borderId="0"/>
  </cellStyleXfs>
  <cellXfs count="871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6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6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6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6" fontId="13" fillId="0" borderId="76" xfId="0" applyNumberFormat="1" applyFont="1" applyBorder="1" applyAlignment="1">
      <alignment horizontal="center" vertical="center" wrapText="1"/>
    </xf>
    <xf numFmtId="166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5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7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8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6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6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6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6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2" borderId="76" xfId="0" applyFont="1" applyFill="1" applyBorder="1" applyAlignment="1">
      <alignment horizontal="center" vertical="center"/>
    </xf>
    <xf numFmtId="14" fontId="55" fillId="42" borderId="76" xfId="0" applyNumberFormat="1" applyFont="1" applyFill="1" applyBorder="1" applyAlignment="1">
      <alignment horizontal="center"/>
    </xf>
    <xf numFmtId="49" fontId="55" fillId="43" borderId="76" xfId="0" quotePrefix="1" applyNumberFormat="1" applyFont="1" applyFill="1" applyBorder="1" applyAlignment="1">
      <alignment horizontal="center"/>
    </xf>
    <xf numFmtId="0" fontId="55" fillId="43" borderId="76" xfId="0" applyFont="1" applyFill="1" applyBorder="1" applyAlignment="1">
      <alignment horizontal="center" vertical="center"/>
    </xf>
    <xf numFmtId="14" fontId="55" fillId="43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2" borderId="76" xfId="0" quotePrefix="1" applyFont="1" applyFill="1" applyBorder="1" applyAlignment="1">
      <alignment horizontal="center"/>
    </xf>
    <xf numFmtId="0" fontId="55" fillId="42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66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6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67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4" fontId="55" fillId="34" borderId="76" xfId="0" applyNumberFormat="1" applyFont="1" applyFill="1" applyBorder="1" applyAlignment="1">
      <alignment horizontal="center" vertic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4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5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5" fillId="2" borderId="91" xfId="0" applyFont="1" applyFill="1" applyBorder="1"/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6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8" fillId="46" borderId="80" xfId="5" applyFont="1" applyFill="1" applyBorder="1" applyAlignment="1">
      <alignment horizontal="center" vertical="center"/>
    </xf>
    <xf numFmtId="166" fontId="14" fillId="2" borderId="76" xfId="0" applyNumberFormat="1" applyFont="1" applyFill="1" applyBorder="1" applyAlignment="1">
      <alignment horizontal="center" vertical="center" wrapText="1"/>
    </xf>
    <xf numFmtId="0" fontId="55" fillId="0" borderId="115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14" fontId="55" fillId="9" borderId="76" xfId="0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55" fillId="0" borderId="77" xfId="0" applyFont="1" applyBorder="1" applyAlignment="1">
      <alignment horizontal="center" vertical="center"/>
    </xf>
    <xf numFmtId="0" fontId="55" fillId="0" borderId="77" xfId="0" applyFont="1" applyBorder="1" applyAlignment="1">
      <alignment horizontal="center"/>
    </xf>
    <xf numFmtId="0" fontId="56" fillId="0" borderId="77" xfId="5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56" fillId="2" borderId="0" xfId="5" applyFont="1" applyFill="1" applyAlignment="1">
      <alignment horizontal="center"/>
    </xf>
    <xf numFmtId="0" fontId="66" fillId="0" borderId="76" xfId="0" applyFont="1" applyBorder="1" applyAlignment="1">
      <alignment horizontal="center"/>
    </xf>
    <xf numFmtId="14" fontId="66" fillId="0" borderId="76" xfId="0" applyNumberFormat="1" applyFont="1" applyBorder="1" applyAlignment="1">
      <alignment horizontal="center"/>
    </xf>
    <xf numFmtId="16" fontId="66" fillId="0" borderId="90" xfId="0" quotePrefix="1" applyNumberFormat="1" applyFont="1" applyBorder="1" applyAlignment="1">
      <alignment horizontal="center"/>
    </xf>
    <xf numFmtId="0" fontId="66" fillId="0" borderId="76" xfId="0" applyFont="1" applyBorder="1" applyAlignment="1">
      <alignment horizontal="center" vertical="center"/>
    </xf>
    <xf numFmtId="2" fontId="76" fillId="2" borderId="76" xfId="0" applyNumberFormat="1" applyFont="1" applyFill="1" applyBorder="1" applyAlignment="1">
      <alignment horizontal="center" vertical="center"/>
    </xf>
    <xf numFmtId="0" fontId="14" fillId="0" borderId="106" xfId="5" applyFont="1" applyBorder="1" applyAlignment="1">
      <alignment horizontal="center" vertical="center"/>
    </xf>
    <xf numFmtId="0" fontId="8" fillId="7" borderId="106" xfId="5" applyFont="1" applyFill="1" applyBorder="1" applyAlignment="1">
      <alignment horizontal="center" vertical="center"/>
    </xf>
    <xf numFmtId="0" fontId="14" fillId="7" borderId="18" xfId="5" applyFont="1" applyFill="1" applyBorder="1" applyAlignment="1">
      <alignment horizontal="center" vertical="center"/>
    </xf>
    <xf numFmtId="0" fontId="56" fillId="0" borderId="80" xfId="5" applyFont="1" applyBorder="1" applyAlignment="1">
      <alignment horizontal="center" vertical="center"/>
    </xf>
    <xf numFmtId="0" fontId="66" fillId="0" borderId="97" xfId="0" applyFont="1" applyBorder="1" applyAlignment="1">
      <alignment horizontal="left" vertical="top"/>
    </xf>
    <xf numFmtId="0" fontId="14" fillId="48" borderId="17" xfId="0" applyFont="1" applyFill="1" applyBorder="1" applyAlignment="1">
      <alignment horizontal="center" vertical="center" wrapText="1"/>
    </xf>
    <xf numFmtId="0" fontId="14" fillId="48" borderId="76" xfId="0" applyFont="1" applyFill="1" applyBorder="1" applyAlignment="1">
      <alignment horizontal="center" vertical="center" wrapText="1"/>
    </xf>
    <xf numFmtId="0" fontId="14" fillId="48" borderId="21" xfId="0" applyFont="1" applyFill="1" applyBorder="1" applyAlignment="1">
      <alignment horizontal="center" vertical="center" wrapText="1"/>
    </xf>
    <xf numFmtId="0" fontId="14" fillId="48" borderId="20" xfId="0" applyFont="1" applyFill="1" applyBorder="1" applyAlignment="1">
      <alignment horizontal="center" vertical="center" wrapText="1"/>
    </xf>
    <xf numFmtId="0" fontId="14" fillId="48" borderId="104" xfId="1" applyFont="1" applyFill="1" applyBorder="1" applyAlignment="1">
      <alignment horizontal="center" vertical="center" wrapText="1"/>
    </xf>
    <xf numFmtId="0" fontId="14" fillId="48" borderId="76" xfId="1" applyFont="1" applyFill="1" applyBorder="1" applyAlignment="1">
      <alignment horizontal="center" vertical="center" wrapText="1"/>
    </xf>
    <xf numFmtId="0" fontId="14" fillId="48" borderId="103" xfId="1" applyFont="1" applyFill="1" applyBorder="1" applyAlignment="1">
      <alignment horizontal="center" vertical="center" wrapText="1"/>
    </xf>
    <xf numFmtId="0" fontId="14" fillId="37" borderId="76" xfId="0" applyFont="1" applyFill="1" applyBorder="1" applyAlignment="1">
      <alignment horizontal="center" vertical="center" wrapText="1"/>
    </xf>
    <xf numFmtId="166" fontId="14" fillId="37" borderId="76" xfId="0" applyNumberFormat="1" applyFont="1" applyFill="1" applyBorder="1" applyAlignment="1">
      <alignment horizontal="center" vertical="center" wrapText="1"/>
    </xf>
    <xf numFmtId="167" fontId="14" fillId="37" borderId="76" xfId="0" applyNumberFormat="1" applyFont="1" applyFill="1" applyBorder="1" applyAlignment="1">
      <alignment horizontal="center" vertical="center" wrapText="1"/>
    </xf>
    <xf numFmtId="0" fontId="14" fillId="37" borderId="106" xfId="0" applyFont="1" applyFill="1" applyBorder="1" applyAlignment="1">
      <alignment horizontal="center" vertical="center" wrapText="1"/>
    </xf>
    <xf numFmtId="0" fontId="14" fillId="37" borderId="104" xfId="1" applyFont="1" applyFill="1" applyBorder="1" applyAlignment="1">
      <alignment horizontal="center" vertical="center" wrapText="1"/>
    </xf>
    <xf numFmtId="0" fontId="14" fillId="37" borderId="105" xfId="1" applyFont="1" applyFill="1" applyBorder="1" applyAlignment="1">
      <alignment horizontal="center" vertical="center" wrapText="1"/>
    </xf>
    <xf numFmtId="1" fontId="14" fillId="37" borderId="76" xfId="0" applyNumberFormat="1" applyFont="1" applyFill="1" applyBorder="1" applyAlignment="1">
      <alignment horizontal="center" vertical="center" wrapText="1"/>
    </xf>
    <xf numFmtId="1" fontId="14" fillId="37" borderId="106" xfId="0" applyNumberFormat="1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/>
    </xf>
    <xf numFmtId="0" fontId="66" fillId="0" borderId="0" xfId="0" applyFont="1" applyAlignment="1">
      <alignment horizontal="left" vertical="top"/>
    </xf>
    <xf numFmtId="0" fontId="66" fillId="0" borderId="116" xfId="0" applyFont="1" applyBorder="1" applyAlignment="1">
      <alignment horizontal="left" vertical="top"/>
    </xf>
    <xf numFmtId="0" fontId="66" fillId="0" borderId="35" xfId="0" applyFont="1" applyBorder="1" applyAlignment="1">
      <alignment horizontal="left" vertical="top"/>
    </xf>
    <xf numFmtId="0" fontId="66" fillId="0" borderId="36" xfId="0" applyFont="1" applyBorder="1" applyAlignment="1">
      <alignment horizontal="left" vertical="top"/>
    </xf>
    <xf numFmtId="0" fontId="55" fillId="0" borderId="35" xfId="0" applyFont="1" applyBorder="1"/>
    <xf numFmtId="0" fontId="55" fillId="0" borderId="10" xfId="0" applyFont="1" applyBorder="1"/>
    <xf numFmtId="0" fontId="55" fillId="0" borderId="4" xfId="0" applyFont="1" applyBorder="1"/>
    <xf numFmtId="0" fontId="66" fillId="0" borderId="9" xfId="0" applyFont="1" applyBorder="1" applyAlignment="1">
      <alignment horizontal="left" vertical="top"/>
    </xf>
    <xf numFmtId="0" fontId="66" fillId="47" borderId="76" xfId="0" applyFont="1" applyFill="1" applyBorder="1" applyAlignment="1">
      <alignment horizontal="center" vertical="center"/>
    </xf>
    <xf numFmtId="0" fontId="56" fillId="6" borderId="76" xfId="0" applyFont="1" applyFill="1" applyBorder="1" applyAlignment="1">
      <alignment horizontal="center" vertical="center"/>
    </xf>
    <xf numFmtId="0" fontId="12" fillId="39" borderId="90" xfId="8" applyFont="1" applyFill="1" applyBorder="1" applyAlignment="1">
      <alignment horizontal="center" vertical="center"/>
    </xf>
    <xf numFmtId="0" fontId="12" fillId="39" borderId="46" xfId="8" applyFont="1" applyFill="1" applyBorder="1" applyAlignment="1">
      <alignment horizontal="center" vertical="center"/>
    </xf>
    <xf numFmtId="0" fontId="66" fillId="0" borderId="96" xfId="0" applyFont="1" applyBorder="1" applyAlignment="1">
      <alignment horizontal="left" vertical="top"/>
    </xf>
    <xf numFmtId="0" fontId="66" fillId="0" borderId="35" xfId="0" applyFont="1" applyBorder="1" applyAlignment="1">
      <alignment horizontal="left" vertical="top"/>
    </xf>
    <xf numFmtId="14" fontId="66" fillId="0" borderId="97" xfId="0" applyNumberFormat="1" applyFont="1" applyBorder="1" applyAlignment="1">
      <alignment horizontal="left" vertical="top"/>
    </xf>
    <xf numFmtId="14" fontId="66" fillId="0" borderId="0" xfId="0" applyNumberFormat="1" applyFont="1" applyAlignment="1">
      <alignment horizontal="left" vertical="top"/>
    </xf>
    <xf numFmtId="0" fontId="71" fillId="2" borderId="29" xfId="0" applyFont="1" applyFill="1" applyBorder="1" applyAlignment="1">
      <alignment horizontal="center" vertical="center" wrapText="1"/>
    </xf>
    <xf numFmtId="0" fontId="71" fillId="2" borderId="30" xfId="0" applyFont="1" applyFill="1" applyBorder="1" applyAlignment="1">
      <alignment horizontal="center" vertical="center" wrapText="1"/>
    </xf>
    <xf numFmtId="0" fontId="71" fillId="2" borderId="31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48" borderId="20" xfId="0" applyFont="1" applyFill="1" applyBorder="1" applyAlignment="1">
      <alignment horizontal="center" vertical="center" wrapText="1"/>
    </xf>
    <xf numFmtId="0" fontId="14" fillId="48" borderId="19" xfId="0" applyFont="1" applyFill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13" fillId="0" borderId="90" xfId="0" applyFont="1" applyBorder="1" applyAlignment="1">
      <alignment horizontal="center" vertical="center" wrapText="1"/>
    </xf>
    <xf numFmtId="0" fontId="13" fillId="0" borderId="88" xfId="0" applyFont="1" applyBorder="1" applyAlignment="1">
      <alignment horizontal="center" vertic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 vertical="center"/>
    </xf>
    <xf numFmtId="0" fontId="71" fillId="0" borderId="30" xfId="1" applyFont="1" applyBorder="1" applyAlignment="1">
      <alignment horizontal="center" vertical="center"/>
    </xf>
    <xf numFmtId="0" fontId="71" fillId="0" borderId="31" xfId="1" applyFont="1" applyBorder="1" applyAlignment="1">
      <alignment horizontal="center" vertic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55" fillId="34" borderId="76" xfId="0" applyFont="1" applyFill="1" applyBorder="1" applyAlignment="1">
      <alignment horizontal="center" vertical="center"/>
    </xf>
    <xf numFmtId="0" fontId="55" fillId="6" borderId="76" xfId="0" applyFont="1" applyFill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 wrapText="1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55" fillId="41" borderId="3" xfId="0" applyFont="1" applyFill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 vertical="center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5" fillId="42" borderId="77" xfId="0" applyFont="1" applyFill="1" applyBorder="1" applyAlignment="1">
      <alignment horizontal="center" vertical="center" wrapText="1"/>
    </xf>
    <xf numFmtId="0" fontId="55" fillId="42" borderId="76" xfId="0" applyFont="1" applyFill="1" applyBorder="1" applyAlignment="1">
      <alignment horizontal="center" vertical="center" wrapText="1"/>
    </xf>
    <xf numFmtId="0" fontId="55" fillId="43" borderId="90" xfId="0" applyFont="1" applyFill="1" applyBorder="1" applyAlignment="1">
      <alignment horizontal="center" vertical="center" wrapText="1"/>
    </xf>
    <xf numFmtId="0" fontId="55" fillId="43" borderId="85" xfId="0" applyFont="1" applyFill="1" applyBorder="1" applyAlignment="1">
      <alignment horizontal="center" vertical="center" wrapText="1"/>
    </xf>
    <xf numFmtId="0" fontId="55" fillId="43" borderId="77" xfId="0" applyFont="1" applyFill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8" fillId="0" borderId="104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7" borderId="49" xfId="8" applyFont="1" applyFill="1" applyBorder="1" applyAlignment="1">
      <alignment horizontal="center" vertical="center"/>
    </xf>
    <xf numFmtId="0" fontId="8" fillId="7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vertical="center"/>
    </xf>
    <xf numFmtId="0" fontId="8" fillId="8" borderId="47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99" xfId="8" applyFont="1" applyFill="1" applyBorder="1" applyAlignment="1">
      <alignment horizontal="center"/>
    </xf>
    <xf numFmtId="0" fontId="8" fillId="8" borderId="76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53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99"/>
      <color rgb="FF66FF66"/>
      <color rgb="FFFF5050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Relationship Id="rId87" Type="http://schemas.openxmlformats.org/officeDocument/2006/relationships/externalLink" Target="externalLinks/externalLink76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45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5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66675</xdr:rowOff>
    </xdr:from>
    <xdr:to>
      <xdr:col>2</xdr:col>
      <xdr:colOff>2190750</xdr:colOff>
      <xdr:row>4</xdr:row>
      <xdr:rowOff>342900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247650"/>
          <a:ext cx="21240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9048750" y="2858635"/>
          <a:ext cx="478292" cy="307068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405314" y="15102795"/>
          <a:ext cx="312963" cy="274411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7286625" y="15200313"/>
          <a:ext cx="312963" cy="266473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794375" y="16613188"/>
          <a:ext cx="312963" cy="266473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969500" y="16613188"/>
          <a:ext cx="312963" cy="266473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1326813" y="16613188"/>
          <a:ext cx="312963" cy="266473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723813" y="16613188"/>
          <a:ext cx="312963" cy="266473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930313" y="16613188"/>
          <a:ext cx="312963" cy="266473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5311438" y="16613188"/>
          <a:ext cx="312963" cy="266473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6740188" y="16613188"/>
          <a:ext cx="312963" cy="266473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619250" y="18018125"/>
          <a:ext cx="312963" cy="266474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960688" y="18018125"/>
          <a:ext cx="312963" cy="266474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405313" y="18018125"/>
          <a:ext cx="312963" cy="266474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969500" y="18018125"/>
          <a:ext cx="312963" cy="266474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1326813" y="18018125"/>
          <a:ext cx="312963" cy="266474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723813" y="18018125"/>
          <a:ext cx="312963" cy="266474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930313" y="18018125"/>
          <a:ext cx="312963" cy="266474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5311438" y="18018125"/>
          <a:ext cx="312963" cy="266474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960688" y="19431000"/>
          <a:ext cx="312963" cy="266474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969500" y="19431000"/>
          <a:ext cx="312963" cy="266474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1326813" y="19431000"/>
          <a:ext cx="312963" cy="266474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930313" y="19431000"/>
          <a:ext cx="312963" cy="266474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960688" y="22455188"/>
          <a:ext cx="312963" cy="266473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405313" y="22455188"/>
          <a:ext cx="312963" cy="266473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7286625" y="22455188"/>
          <a:ext cx="312963" cy="266473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969500" y="22455188"/>
          <a:ext cx="312963" cy="266473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619250" y="23868063"/>
          <a:ext cx="312963" cy="274411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405313" y="23868063"/>
          <a:ext cx="312963" cy="274411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667750" y="23868063"/>
          <a:ext cx="312963" cy="274411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969500" y="23868063"/>
          <a:ext cx="312963" cy="274411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1326813" y="23868063"/>
          <a:ext cx="312963" cy="274411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723813" y="23868063"/>
          <a:ext cx="312963" cy="274411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930313" y="23868063"/>
          <a:ext cx="312963" cy="274411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6740188" y="23868063"/>
          <a:ext cx="312963" cy="274411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619250" y="25288875"/>
          <a:ext cx="312963" cy="266474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960688" y="25288875"/>
          <a:ext cx="312963" cy="266474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405313" y="25288875"/>
          <a:ext cx="312963" cy="266474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794375" y="25288875"/>
          <a:ext cx="312963" cy="266474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7286625" y="25288875"/>
          <a:ext cx="312963" cy="266474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667750" y="25288875"/>
          <a:ext cx="312963" cy="266474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969500" y="25288875"/>
          <a:ext cx="312963" cy="266474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1326813" y="25288875"/>
          <a:ext cx="312963" cy="266474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723813" y="25288875"/>
          <a:ext cx="312963" cy="266474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5311438" y="25288875"/>
          <a:ext cx="312963" cy="266474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5311438" y="23868063"/>
          <a:ext cx="312963" cy="274411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6740188" y="25288875"/>
          <a:ext cx="312963" cy="266474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619250" y="26701750"/>
          <a:ext cx="312963" cy="266474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960688" y="26701750"/>
          <a:ext cx="312963" cy="266474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405313" y="26701750"/>
          <a:ext cx="312963" cy="266474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794375" y="26701750"/>
          <a:ext cx="312963" cy="266474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7286625" y="26701750"/>
          <a:ext cx="312963" cy="266474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667750" y="26701750"/>
          <a:ext cx="312963" cy="266474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969500" y="26701750"/>
          <a:ext cx="312963" cy="266474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1326813" y="26701750"/>
          <a:ext cx="312963" cy="266474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930313" y="26701750"/>
          <a:ext cx="312963" cy="266474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5311438" y="26701750"/>
          <a:ext cx="312963" cy="266474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6740188" y="26701750"/>
          <a:ext cx="312963" cy="266474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619250" y="28114625"/>
          <a:ext cx="312963" cy="274411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960688" y="28114625"/>
          <a:ext cx="312963" cy="274411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405313" y="28114625"/>
          <a:ext cx="312963" cy="274411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794375" y="28114625"/>
          <a:ext cx="312963" cy="274411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7286625" y="28114625"/>
          <a:ext cx="312963" cy="274411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667750" y="28114625"/>
          <a:ext cx="312963" cy="274411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969500" y="28114625"/>
          <a:ext cx="312963" cy="274411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1326813" y="28114625"/>
          <a:ext cx="312963" cy="274411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723813" y="28114625"/>
          <a:ext cx="312963" cy="274411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930313" y="28114625"/>
          <a:ext cx="312963" cy="274411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5311438" y="28114625"/>
          <a:ext cx="312963" cy="274411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6740188" y="28114625"/>
          <a:ext cx="312963" cy="274411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619250" y="29535438"/>
          <a:ext cx="312963" cy="266473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960688" y="29535438"/>
          <a:ext cx="312963" cy="266473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969500" y="29535438"/>
          <a:ext cx="312963" cy="266473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1326813" y="29535438"/>
          <a:ext cx="312963" cy="266473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930313" y="29535438"/>
          <a:ext cx="312963" cy="266473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5311438" y="29535438"/>
          <a:ext cx="312963" cy="266473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960688" y="30948313"/>
          <a:ext cx="312963" cy="266473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405313" y="30948313"/>
          <a:ext cx="312963" cy="266473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794375" y="30948313"/>
          <a:ext cx="312963" cy="266473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667750" y="30948313"/>
          <a:ext cx="312963" cy="266473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1326813" y="30948313"/>
          <a:ext cx="312963" cy="266473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5311438" y="30948313"/>
          <a:ext cx="312963" cy="266473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6740188" y="30948313"/>
          <a:ext cx="312963" cy="266473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619250" y="36599813"/>
          <a:ext cx="312963" cy="266473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960688" y="36599813"/>
          <a:ext cx="312963" cy="266473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667750" y="36599813"/>
          <a:ext cx="312963" cy="266473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969500" y="36599813"/>
          <a:ext cx="312963" cy="266473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723813" y="36599813"/>
          <a:ext cx="312963" cy="266473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930313" y="36599813"/>
          <a:ext cx="312963" cy="266473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5311438" y="36599813"/>
          <a:ext cx="312963" cy="266473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723813" y="38012688"/>
          <a:ext cx="312963" cy="266473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723813" y="32361188"/>
          <a:ext cx="312963" cy="266473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6740188" y="18018125"/>
          <a:ext cx="312963" cy="266474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5311438" y="20843875"/>
          <a:ext cx="312963" cy="266474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6740188" y="29535438"/>
          <a:ext cx="312963" cy="266473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723813" y="29535438"/>
          <a:ext cx="312963" cy="266473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1326813" y="15200313"/>
          <a:ext cx="312963" cy="266473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969500" y="15200313"/>
          <a:ext cx="312963" cy="266473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619250" y="30948313"/>
          <a:ext cx="312963" cy="266473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723813" y="20843875"/>
          <a:ext cx="312963" cy="266474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6740188" y="20843875"/>
          <a:ext cx="312963" cy="266474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667750" y="29535438"/>
          <a:ext cx="312963" cy="266473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667750" y="22455188"/>
          <a:ext cx="312963" cy="256948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1326813" y="22455188"/>
          <a:ext cx="312963" cy="256948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619250" y="22455188"/>
          <a:ext cx="312963" cy="256948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794375" y="23868063"/>
          <a:ext cx="312963" cy="274411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960688" y="23868063"/>
          <a:ext cx="312963" cy="274411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930313" y="15200313"/>
          <a:ext cx="312963" cy="266472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794375" y="35186938"/>
          <a:ext cx="312963" cy="266473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6740188" y="36599813"/>
          <a:ext cx="312963" cy="266473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723813" y="26701750"/>
          <a:ext cx="312963" cy="266474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930313" y="25288875"/>
          <a:ext cx="312963" cy="266474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667750" y="15200313"/>
          <a:ext cx="312963" cy="266472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405313" y="16613188"/>
          <a:ext cx="312963" cy="266472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667750" y="16613188"/>
          <a:ext cx="312963" cy="266472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5311438" y="15200313"/>
          <a:ext cx="312963" cy="266472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7286625" y="19431000"/>
          <a:ext cx="312963" cy="266474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794375" y="32361188"/>
          <a:ext cx="312963" cy="266474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723813" y="13787438"/>
          <a:ext cx="312963" cy="266473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723813" y="15200313"/>
          <a:ext cx="312963" cy="266473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960688" y="16613188"/>
          <a:ext cx="312963" cy="266473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794375" y="18018125"/>
          <a:ext cx="312963" cy="266474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7286625" y="18018125"/>
          <a:ext cx="312963" cy="266474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405313" y="19431000"/>
          <a:ext cx="312963" cy="266474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969500" y="20843875"/>
          <a:ext cx="312963" cy="266474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794375" y="22455188"/>
          <a:ext cx="312963" cy="266474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723813" y="22455188"/>
          <a:ext cx="312963" cy="266474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930313" y="22455188"/>
          <a:ext cx="312963" cy="266474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619250" y="32361188"/>
          <a:ext cx="312963" cy="266474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667750" y="32361188"/>
          <a:ext cx="312963" cy="266474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969500" y="32361188"/>
          <a:ext cx="312963" cy="266474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794375" y="33774063"/>
          <a:ext cx="312963" cy="266474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969500" y="33774063"/>
          <a:ext cx="312963" cy="266474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930313" y="33774063"/>
          <a:ext cx="312963" cy="266474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5311438" y="33774063"/>
          <a:ext cx="312963" cy="266474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6740188" y="33774063"/>
          <a:ext cx="312963" cy="266474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667750" y="35186938"/>
          <a:ext cx="312963" cy="266474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969500" y="35186938"/>
          <a:ext cx="312963" cy="266474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723813" y="35186938"/>
          <a:ext cx="312963" cy="266474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930313" y="35186938"/>
          <a:ext cx="312963" cy="266474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6740188" y="35186938"/>
          <a:ext cx="312963" cy="266474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619250" y="38012688"/>
          <a:ext cx="312963" cy="266474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960688" y="38012688"/>
          <a:ext cx="312963" cy="266474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794375" y="38012688"/>
          <a:ext cx="312963" cy="266474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794375" y="36599813"/>
          <a:ext cx="312963" cy="266473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969500" y="13787438"/>
          <a:ext cx="312963" cy="266473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1263314" y="13771564"/>
          <a:ext cx="362855" cy="268741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1326813" y="33774063"/>
          <a:ext cx="312963" cy="266474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7211786" y="13717135"/>
          <a:ext cx="346981" cy="268741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621260" y="13730742"/>
          <a:ext cx="345846" cy="268741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930313" y="32361188"/>
          <a:ext cx="312963" cy="266474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5311438" y="19431000"/>
          <a:ext cx="312963" cy="266474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723813" y="33774063"/>
          <a:ext cx="312963" cy="266474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969500" y="30948313"/>
          <a:ext cx="312963" cy="266473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723813" y="30948313"/>
          <a:ext cx="312963" cy="266473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7286625" y="30948313"/>
          <a:ext cx="312963" cy="266473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5311438" y="32361188"/>
          <a:ext cx="312963" cy="266473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794375" y="15200313"/>
          <a:ext cx="312963" cy="266472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794375" y="39425563"/>
          <a:ext cx="312963" cy="266473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7286625" y="39425563"/>
          <a:ext cx="312963" cy="266473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405313" y="38012688"/>
          <a:ext cx="312963" cy="266473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7286625" y="38012688"/>
          <a:ext cx="312963" cy="266473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619250" y="19431000"/>
          <a:ext cx="312963" cy="266474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667750" y="19431000"/>
          <a:ext cx="312963" cy="266474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619250" y="39425563"/>
          <a:ext cx="312963" cy="266474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405313" y="39425563"/>
          <a:ext cx="312963" cy="266474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1326813" y="32361188"/>
          <a:ext cx="312963" cy="266474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6740188" y="38012688"/>
          <a:ext cx="312963" cy="266474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1326813" y="36599813"/>
          <a:ext cx="312963" cy="266473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619250" y="15200313"/>
          <a:ext cx="312963" cy="266472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960688" y="15200313"/>
          <a:ext cx="312963" cy="266472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6740188" y="13787438"/>
          <a:ext cx="312963" cy="266472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930313" y="38012688"/>
          <a:ext cx="312963" cy="266473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667750" y="38012688"/>
          <a:ext cx="312963" cy="266473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405313" y="36599813"/>
          <a:ext cx="312963" cy="266473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7286625" y="36599813"/>
          <a:ext cx="312963" cy="266473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619250" y="35186938"/>
          <a:ext cx="312963" cy="266474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930313" y="13787438"/>
          <a:ext cx="312963" cy="266473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5311438" y="13787438"/>
          <a:ext cx="312963" cy="266473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7286625" y="16613188"/>
          <a:ext cx="312963" cy="266473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7286625" y="23868063"/>
          <a:ext cx="312963" cy="274411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960688" y="32361188"/>
          <a:ext cx="312963" cy="266474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5311438" y="35186938"/>
          <a:ext cx="312963" cy="266474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7286625" y="35186938"/>
          <a:ext cx="312963" cy="266473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960688" y="13787438"/>
          <a:ext cx="312963" cy="266473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405313" y="13787438"/>
          <a:ext cx="312963" cy="266473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794375" y="13787438"/>
          <a:ext cx="312963" cy="266473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960688" y="20843875"/>
          <a:ext cx="312963" cy="266474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405313" y="20843875"/>
          <a:ext cx="312963" cy="266474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794375" y="20843875"/>
          <a:ext cx="312963" cy="266474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723813" y="12374563"/>
          <a:ext cx="312963" cy="266473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930313" y="12374563"/>
          <a:ext cx="312963" cy="266473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5311438" y="12374563"/>
          <a:ext cx="312963" cy="266473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6740188" y="12374563"/>
          <a:ext cx="312963" cy="266473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6740188" y="15200313"/>
          <a:ext cx="312963" cy="266472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794375" y="12374563"/>
          <a:ext cx="312963" cy="266473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667750" y="12374563"/>
          <a:ext cx="312963" cy="266473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969500" y="12374563"/>
          <a:ext cx="312963" cy="266473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1326813" y="12374563"/>
          <a:ext cx="312963" cy="266473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794375" y="19431000"/>
          <a:ext cx="312963" cy="266474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595313" y="4675755"/>
          <a:ext cx="954200" cy="46944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723813" y="19431000"/>
          <a:ext cx="312963" cy="266474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960688" y="33801277"/>
          <a:ext cx="312963" cy="266474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1326813" y="35186938"/>
          <a:ext cx="312963" cy="266474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960688" y="35186938"/>
          <a:ext cx="312963" cy="266474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405313" y="29535438"/>
          <a:ext cx="312963" cy="266473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723813" y="9548813"/>
          <a:ext cx="312963" cy="266473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619250" y="10961688"/>
          <a:ext cx="312963" cy="266473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5311438" y="38012688"/>
          <a:ext cx="312963" cy="266473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1326813" y="9548813"/>
          <a:ext cx="312963" cy="266473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5311438" y="22455188"/>
          <a:ext cx="312963" cy="266474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6740188" y="22455188"/>
          <a:ext cx="312963" cy="266474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960688" y="10961688"/>
          <a:ext cx="312963" cy="266473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5311438" y="10961688"/>
          <a:ext cx="312963" cy="266473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960688" y="9548813"/>
          <a:ext cx="312963" cy="266473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6740188" y="10961688"/>
          <a:ext cx="312963" cy="266473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6740188" y="32361188"/>
          <a:ext cx="312963" cy="266473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619250" y="8135938"/>
          <a:ext cx="312963" cy="266473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960688" y="8135938"/>
          <a:ext cx="312963" cy="266473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619250" y="12374563"/>
          <a:ext cx="312963" cy="266474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969500" y="39425563"/>
          <a:ext cx="312963" cy="266474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960688" y="39425563"/>
          <a:ext cx="312963" cy="266474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7286625" y="33774063"/>
          <a:ext cx="312963" cy="266474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794375" y="29535438"/>
          <a:ext cx="312963" cy="266473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930313" y="6723063"/>
          <a:ext cx="312963" cy="266474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930313" y="9548813"/>
          <a:ext cx="312963" cy="266474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5311438" y="9548813"/>
          <a:ext cx="312963" cy="266474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6740188" y="9548813"/>
          <a:ext cx="312963" cy="266474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619250" y="9548813"/>
          <a:ext cx="312963" cy="266474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405313" y="9548813"/>
          <a:ext cx="312963" cy="266474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7286625" y="9548813"/>
          <a:ext cx="312963" cy="266474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930313" y="10961688"/>
          <a:ext cx="312963" cy="266473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723813" y="10961688"/>
          <a:ext cx="312963" cy="266473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6740188" y="6723063"/>
          <a:ext cx="312963" cy="266474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5311438" y="8135938"/>
          <a:ext cx="312963" cy="266473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6740188" y="8135938"/>
          <a:ext cx="312963" cy="266473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5311438" y="6723063"/>
          <a:ext cx="312963" cy="266473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405313" y="8135938"/>
          <a:ext cx="312963" cy="266473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960688" y="12374563"/>
          <a:ext cx="312963" cy="266474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667750" y="6723063"/>
          <a:ext cx="312963" cy="266474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969500" y="8135938"/>
          <a:ext cx="312963" cy="266473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1326813" y="8135938"/>
          <a:ext cx="312963" cy="266473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723813" y="8135938"/>
          <a:ext cx="312963" cy="266473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1326813" y="38012688"/>
          <a:ext cx="312963" cy="266473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930313" y="39425563"/>
          <a:ext cx="312963" cy="266474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405313" y="35186938"/>
          <a:ext cx="312963" cy="266474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7286625" y="29535438"/>
          <a:ext cx="312963" cy="266473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405313" y="6723063"/>
          <a:ext cx="312963" cy="266472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7290707" y="5524727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969500" y="6723063"/>
          <a:ext cx="312963" cy="266472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405313" y="12374563"/>
          <a:ext cx="312963" cy="266472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960688" y="6723063"/>
          <a:ext cx="312963" cy="266472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794375" y="6723063"/>
          <a:ext cx="312963" cy="266472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7286625" y="6723063"/>
          <a:ext cx="312963" cy="266472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723813" y="39425563"/>
          <a:ext cx="312963" cy="266473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794375" y="5516563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619250" y="16613188"/>
          <a:ext cx="312963" cy="266473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619250" y="33774063"/>
          <a:ext cx="312963" cy="266474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5311438" y="39425563"/>
          <a:ext cx="312963" cy="266473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794375" y="40838438"/>
          <a:ext cx="312963" cy="266473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7286625" y="40838438"/>
          <a:ext cx="312963" cy="266473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960688" y="5516563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723813" y="6723063"/>
          <a:ext cx="312963" cy="266472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7286625" y="32361188"/>
          <a:ext cx="312963" cy="266474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5311438" y="5516563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930313" y="30948313"/>
          <a:ext cx="312963" cy="266474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405313" y="5516563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6740188" y="39425563"/>
          <a:ext cx="312963" cy="266473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969500" y="38012688"/>
          <a:ext cx="312963" cy="266474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667750" y="10961688"/>
          <a:ext cx="312963" cy="266473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969500" y="5516563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930313" y="5516563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1326813" y="10961688"/>
          <a:ext cx="312963" cy="266473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667750" y="39425563"/>
          <a:ext cx="312963" cy="266473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1326813" y="39425563"/>
          <a:ext cx="312963" cy="266473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723813" y="5516563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930313" y="8135938"/>
          <a:ext cx="312963" cy="266473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6740188" y="5516563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7286625" y="20843875"/>
          <a:ext cx="312963" cy="266474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667750" y="20843875"/>
          <a:ext cx="312963" cy="266474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1326813" y="5516563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619250" y="40838438"/>
          <a:ext cx="312963" cy="266473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7286625" y="12263438"/>
          <a:ext cx="312963" cy="262504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667750" y="9548813"/>
          <a:ext cx="312963" cy="266473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969500" y="9548813"/>
          <a:ext cx="312963" cy="266473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894094" y="10973595"/>
          <a:ext cx="352650" cy="266473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7286625" y="10961688"/>
          <a:ext cx="312963" cy="266472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404813</xdr:colOff>
      <xdr:row>100</xdr:row>
      <xdr:rowOff>0</xdr:rowOff>
    </xdr:from>
    <xdr:to>
      <xdr:col>15</xdr:col>
      <xdr:colOff>339724</xdr:colOff>
      <xdr:row>101</xdr:row>
      <xdr:rowOff>23814</xdr:rowOff>
    </xdr:to>
    <xdr:sp macro="" textlink="">
      <xdr:nvSpPr>
        <xdr:cNvPr id="3352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132094" y="22121813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357187</xdr:colOff>
      <xdr:row>99</xdr:row>
      <xdr:rowOff>190501</xdr:rowOff>
    </xdr:from>
    <xdr:to>
      <xdr:col>17</xdr:col>
      <xdr:colOff>268286</xdr:colOff>
      <xdr:row>101</xdr:row>
      <xdr:rowOff>11908</xdr:rowOff>
    </xdr:to>
    <xdr:sp macro="" textlink="">
      <xdr:nvSpPr>
        <xdr:cNvPr id="3353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044178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309562</xdr:colOff>
      <xdr:row>100</xdr:row>
      <xdr:rowOff>-1</xdr:rowOff>
    </xdr:from>
    <xdr:to>
      <xdr:col>19</xdr:col>
      <xdr:colOff>363536</xdr:colOff>
      <xdr:row>101</xdr:row>
      <xdr:rowOff>23813</xdr:rowOff>
    </xdr:to>
    <xdr:sp macro="" textlink="">
      <xdr:nvSpPr>
        <xdr:cNvPr id="3354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1775281" y="22121812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99</xdr:row>
      <xdr:rowOff>178593</xdr:rowOff>
    </xdr:from>
    <xdr:to>
      <xdr:col>21</xdr:col>
      <xdr:colOff>363536</xdr:colOff>
      <xdr:row>101</xdr:row>
      <xdr:rowOff>0</xdr:rowOff>
    </xdr:to>
    <xdr:sp macro="" textlink="">
      <xdr:nvSpPr>
        <xdr:cNvPr id="3355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2989718" y="22097999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794375" y="9548813"/>
          <a:ext cx="312963" cy="266474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481352</xdr:colOff>
      <xdr:row>107</xdr:row>
      <xdr:rowOff>34018</xdr:rowOff>
    </xdr:from>
    <xdr:to>
      <xdr:col>3</xdr:col>
      <xdr:colOff>381000</xdr:colOff>
      <xdr:row>107</xdr:row>
      <xdr:rowOff>154781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665" y="23608393"/>
          <a:ext cx="1447460" cy="12076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619250" y="5516563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379299</xdr:colOff>
      <xdr:row>100</xdr:row>
      <xdr:rowOff>13608</xdr:rowOff>
    </xdr:from>
    <xdr:to>
      <xdr:col>25</xdr:col>
      <xdr:colOff>11907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31205" y="22135421"/>
          <a:ext cx="966108" cy="2024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299356</xdr:colOff>
      <xdr:row>71</xdr:row>
      <xdr:rowOff>47624</xdr:rowOff>
    </xdr:from>
    <xdr:to>
      <xdr:col>23</xdr:col>
      <xdr:colOff>357187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7762" y="16168687"/>
          <a:ext cx="1391331" cy="1614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99</xdr:row>
      <xdr:rowOff>166688</xdr:rowOff>
    </xdr:from>
    <xdr:to>
      <xdr:col>7</xdr:col>
      <xdr:colOff>327818</xdr:colOff>
      <xdr:row>100</xdr:row>
      <xdr:rowOff>190501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1EABD060-8739-4670-B2CF-86006CBE8DAA}"/>
            </a:ext>
          </a:extLst>
        </xdr:cNvPr>
        <xdr:cNvSpPr/>
      </xdr:nvSpPr>
      <xdr:spPr>
        <a:xfrm>
          <a:off x="3845719" y="22086094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369094</xdr:colOff>
      <xdr:row>99</xdr:row>
      <xdr:rowOff>166689</xdr:rowOff>
    </xdr:from>
    <xdr:to>
      <xdr:col>9</xdr:col>
      <xdr:colOff>315912</xdr:colOff>
      <xdr:row>100</xdr:row>
      <xdr:rowOff>190502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46189D0B-67F4-4AE4-8CFD-556115C44A99}"/>
            </a:ext>
          </a:extLst>
        </xdr:cNvPr>
        <xdr:cNvSpPr/>
      </xdr:nvSpPr>
      <xdr:spPr>
        <a:xfrm>
          <a:off x="5179219" y="22086095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416720</xdr:colOff>
      <xdr:row>99</xdr:row>
      <xdr:rowOff>190501</xdr:rowOff>
    </xdr:from>
    <xdr:to>
      <xdr:col>11</xdr:col>
      <xdr:colOff>339725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717E6ABC-E21D-4C5E-87F3-E746E094B20A}"/>
            </a:ext>
          </a:extLst>
        </xdr:cNvPr>
        <xdr:cNvSpPr/>
      </xdr:nvSpPr>
      <xdr:spPr>
        <a:xfrm>
          <a:off x="657225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392906</xdr:colOff>
      <xdr:row>99</xdr:row>
      <xdr:rowOff>166688</xdr:rowOff>
    </xdr:from>
    <xdr:to>
      <xdr:col>13</xdr:col>
      <xdr:colOff>428625</xdr:colOff>
      <xdr:row>101</xdr:row>
      <xdr:rowOff>2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FE3501BE-5195-464A-A24F-51182B6926E1}"/>
            </a:ext>
          </a:extLst>
        </xdr:cNvPr>
        <xdr:cNvSpPr/>
      </xdr:nvSpPr>
      <xdr:spPr>
        <a:xfrm>
          <a:off x="7917656" y="22086094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392906</xdr:colOff>
      <xdr:row>57</xdr:row>
      <xdr:rowOff>0</xdr:rowOff>
    </xdr:from>
    <xdr:to>
      <xdr:col>15</xdr:col>
      <xdr:colOff>333231</xdr:colOff>
      <xdr:row>57</xdr:row>
      <xdr:rowOff>181872</xdr:rowOff>
    </xdr:to>
    <xdr:sp macro="" textlink="">
      <xdr:nvSpPr>
        <xdr:cNvPr id="131" name="Freeform 152">
          <a:extLst>
            <a:ext uri="{FF2B5EF4-FFF2-40B4-BE49-F238E27FC236}">
              <a16:creationId xmlns:a16="http://schemas.microsoft.com/office/drawing/2014/main" id="{6FF7BA5C-E277-486F-A82E-A45BD946BA83}"/>
            </a:ext>
          </a:extLst>
        </xdr:cNvPr>
        <xdr:cNvSpPr/>
      </xdr:nvSpPr>
      <xdr:spPr>
        <a:xfrm>
          <a:off x="9120187" y="13215938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392906</xdr:colOff>
      <xdr:row>57</xdr:row>
      <xdr:rowOff>0</xdr:rowOff>
    </xdr:from>
    <xdr:to>
      <xdr:col>17</xdr:col>
      <xdr:colOff>309419</xdr:colOff>
      <xdr:row>57</xdr:row>
      <xdr:rowOff>181872</xdr:rowOff>
    </xdr:to>
    <xdr:sp macro="" textlink="">
      <xdr:nvSpPr>
        <xdr:cNvPr id="132" name="Freeform 152">
          <a:extLst>
            <a:ext uri="{FF2B5EF4-FFF2-40B4-BE49-F238E27FC236}">
              <a16:creationId xmlns:a16="http://schemas.microsoft.com/office/drawing/2014/main" id="{263092CC-146D-4C99-ABE8-3A1634E23FDA}"/>
            </a:ext>
          </a:extLst>
        </xdr:cNvPr>
        <xdr:cNvSpPr/>
      </xdr:nvSpPr>
      <xdr:spPr>
        <a:xfrm>
          <a:off x="10477500" y="13215938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333375</xdr:colOff>
      <xdr:row>57</xdr:row>
      <xdr:rowOff>11906</xdr:rowOff>
    </xdr:from>
    <xdr:to>
      <xdr:col>19</xdr:col>
      <xdr:colOff>297656</xdr:colOff>
      <xdr:row>58</xdr:row>
      <xdr:rowOff>23812</xdr:rowOff>
    </xdr:to>
    <xdr:sp macro="" textlink="">
      <xdr:nvSpPr>
        <xdr:cNvPr id="2935" name="Freeform 152">
          <a:extLst>
            <a:ext uri="{FF2B5EF4-FFF2-40B4-BE49-F238E27FC236}">
              <a16:creationId xmlns:a16="http://schemas.microsoft.com/office/drawing/2014/main" id="{88F734E8-1EAA-4C96-89F7-EEEAEE561A37}"/>
            </a:ext>
          </a:extLst>
        </xdr:cNvPr>
        <xdr:cNvSpPr/>
      </xdr:nvSpPr>
      <xdr:spPr>
        <a:xfrm>
          <a:off x="11799094" y="13227844"/>
          <a:ext cx="1202531" cy="21431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273843</xdr:colOff>
      <xdr:row>57</xdr:row>
      <xdr:rowOff>35718</xdr:rowOff>
    </xdr:from>
    <xdr:to>
      <xdr:col>21</xdr:col>
      <xdr:colOff>357044</xdr:colOff>
      <xdr:row>58</xdr:row>
      <xdr:rowOff>15184</xdr:rowOff>
    </xdr:to>
    <xdr:sp macro="" textlink="">
      <xdr:nvSpPr>
        <xdr:cNvPr id="2936" name="Freeform 152">
          <a:extLst>
            <a:ext uri="{FF2B5EF4-FFF2-40B4-BE49-F238E27FC236}">
              <a16:creationId xmlns:a16="http://schemas.microsoft.com/office/drawing/2014/main" id="{2EEA2259-CF55-437B-95E3-7B6B5B64D681}"/>
            </a:ext>
          </a:extLst>
        </xdr:cNvPr>
        <xdr:cNvSpPr/>
      </xdr:nvSpPr>
      <xdr:spPr>
        <a:xfrm>
          <a:off x="12977812" y="13251656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369094</xdr:colOff>
      <xdr:row>57</xdr:row>
      <xdr:rowOff>35719</xdr:rowOff>
    </xdr:from>
    <xdr:to>
      <xdr:col>23</xdr:col>
      <xdr:colOff>333232</xdr:colOff>
      <xdr:row>58</xdr:row>
      <xdr:rowOff>15185</xdr:rowOff>
    </xdr:to>
    <xdr:sp macro="" textlink="">
      <xdr:nvSpPr>
        <xdr:cNvPr id="2937" name="Freeform 152">
          <a:extLst>
            <a:ext uri="{FF2B5EF4-FFF2-40B4-BE49-F238E27FC236}">
              <a16:creationId xmlns:a16="http://schemas.microsoft.com/office/drawing/2014/main" id="{DEDCC05D-F25D-4352-9612-4FA2B71F26B0}"/>
            </a:ext>
          </a:extLst>
        </xdr:cNvPr>
        <xdr:cNvSpPr/>
      </xdr:nvSpPr>
      <xdr:spPr>
        <a:xfrm>
          <a:off x="14287500" y="13251657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357188</xdr:colOff>
      <xdr:row>57</xdr:row>
      <xdr:rowOff>59531</xdr:rowOff>
    </xdr:from>
    <xdr:to>
      <xdr:col>24</xdr:col>
      <xdr:colOff>619125</xdr:colOff>
      <xdr:row>58</xdr:row>
      <xdr:rowOff>27091</xdr:rowOff>
    </xdr:to>
    <xdr:sp macro="" textlink="">
      <xdr:nvSpPr>
        <xdr:cNvPr id="2938" name="Freeform 152">
          <a:extLst>
            <a:ext uri="{FF2B5EF4-FFF2-40B4-BE49-F238E27FC236}">
              <a16:creationId xmlns:a16="http://schemas.microsoft.com/office/drawing/2014/main" id="{E6BBBDC9-6D81-4EAF-93A0-A26204A96389}"/>
            </a:ext>
          </a:extLst>
        </xdr:cNvPr>
        <xdr:cNvSpPr/>
      </xdr:nvSpPr>
      <xdr:spPr>
        <a:xfrm>
          <a:off x="15609094" y="13275469"/>
          <a:ext cx="952500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64</xdr:row>
      <xdr:rowOff>35719</xdr:rowOff>
    </xdr:from>
    <xdr:to>
      <xdr:col>3</xdr:col>
      <xdr:colOff>273844</xdr:colOff>
      <xdr:row>65</xdr:row>
      <xdr:rowOff>3279</xdr:rowOff>
    </xdr:to>
    <xdr:sp macro="" textlink="">
      <xdr:nvSpPr>
        <xdr:cNvPr id="2939" name="Freeform 152">
          <a:extLst>
            <a:ext uri="{FF2B5EF4-FFF2-40B4-BE49-F238E27FC236}">
              <a16:creationId xmlns:a16="http://schemas.microsoft.com/office/drawing/2014/main" id="{903C3BC5-1B85-48EB-A413-908FC6038E2F}"/>
            </a:ext>
          </a:extLst>
        </xdr:cNvPr>
        <xdr:cNvSpPr/>
      </xdr:nvSpPr>
      <xdr:spPr>
        <a:xfrm>
          <a:off x="1071562" y="14704219"/>
          <a:ext cx="1345407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369094</xdr:colOff>
      <xdr:row>64</xdr:row>
      <xdr:rowOff>0</xdr:rowOff>
    </xdr:from>
    <xdr:to>
      <xdr:col>5</xdr:col>
      <xdr:colOff>321326</xdr:colOff>
      <xdr:row>64</xdr:row>
      <xdr:rowOff>181872</xdr:rowOff>
    </xdr:to>
    <xdr:sp macro="" textlink="">
      <xdr:nvSpPr>
        <xdr:cNvPr id="241" name="Freeform 152">
          <a:extLst>
            <a:ext uri="{FF2B5EF4-FFF2-40B4-BE49-F238E27FC236}">
              <a16:creationId xmlns:a16="http://schemas.microsoft.com/office/drawing/2014/main" id="{38445F80-CD1B-4ADE-B164-3EEEAE3D51C1}"/>
            </a:ext>
          </a:extLst>
        </xdr:cNvPr>
        <xdr:cNvSpPr/>
      </xdr:nvSpPr>
      <xdr:spPr>
        <a:xfrm>
          <a:off x="2512219" y="14668500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64</xdr:row>
      <xdr:rowOff>0</xdr:rowOff>
    </xdr:from>
    <xdr:to>
      <xdr:col>7</xdr:col>
      <xdr:colOff>333232</xdr:colOff>
      <xdr:row>64</xdr:row>
      <xdr:rowOff>181872</xdr:rowOff>
    </xdr:to>
    <xdr:sp macro="" textlink="">
      <xdr:nvSpPr>
        <xdr:cNvPr id="242" name="Freeform 152">
          <a:extLst>
            <a:ext uri="{FF2B5EF4-FFF2-40B4-BE49-F238E27FC236}">
              <a16:creationId xmlns:a16="http://schemas.microsoft.com/office/drawing/2014/main" id="{C8AFE6E5-F316-41EB-B271-B1216AF3A604}"/>
            </a:ext>
          </a:extLst>
        </xdr:cNvPr>
        <xdr:cNvSpPr/>
      </xdr:nvSpPr>
      <xdr:spPr>
        <a:xfrm>
          <a:off x="3845719" y="14668500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309562</xdr:colOff>
      <xdr:row>64</xdr:row>
      <xdr:rowOff>0</xdr:rowOff>
    </xdr:from>
    <xdr:to>
      <xdr:col>9</xdr:col>
      <xdr:colOff>357188</xdr:colOff>
      <xdr:row>64</xdr:row>
      <xdr:rowOff>181872</xdr:rowOff>
    </xdr:to>
    <xdr:sp macro="" textlink="">
      <xdr:nvSpPr>
        <xdr:cNvPr id="3024" name="Freeform 152">
          <a:extLst>
            <a:ext uri="{FF2B5EF4-FFF2-40B4-BE49-F238E27FC236}">
              <a16:creationId xmlns:a16="http://schemas.microsoft.com/office/drawing/2014/main" id="{D81D8A03-95A9-455D-B659-01CAAD5C5C91}"/>
            </a:ext>
          </a:extLst>
        </xdr:cNvPr>
        <xdr:cNvSpPr/>
      </xdr:nvSpPr>
      <xdr:spPr>
        <a:xfrm>
          <a:off x="5119687" y="14668500"/>
          <a:ext cx="1393032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195</xdr:row>
      <xdr:rowOff>0</xdr:rowOff>
    </xdr:from>
    <xdr:to>
      <xdr:col>16</xdr:col>
      <xdr:colOff>312963</xdr:colOff>
      <xdr:row>196</xdr:row>
      <xdr:rowOff>68036</xdr:rowOff>
    </xdr:to>
    <xdr:grpSp>
      <xdr:nvGrpSpPr>
        <xdr:cNvPr id="2816" name="Group 1008">
          <a:extLst>
            <a:ext uri="{FF2B5EF4-FFF2-40B4-BE49-F238E27FC236}">
              <a16:creationId xmlns:a16="http://schemas.microsoft.com/office/drawing/2014/main" id="{2EC8EB75-3565-42F0-9492-9554216B7073}"/>
            </a:ext>
          </a:extLst>
        </xdr:cNvPr>
        <xdr:cNvGrpSpPr>
          <a:grpSpLocks/>
        </xdr:cNvGrpSpPr>
      </xdr:nvGrpSpPr>
      <xdr:grpSpPr bwMode="auto">
        <a:xfrm>
          <a:off x="11326813" y="40838438"/>
          <a:ext cx="312963" cy="266473"/>
          <a:chOff x="5475762" y="47760700"/>
          <a:chExt cx="314325" cy="230209"/>
        </a:xfrm>
      </xdr:grpSpPr>
      <xdr:cxnSp macro="">
        <xdr:nvCxnSpPr>
          <xdr:cNvPr id="2817" name="Straight Connector 2816">
            <a:extLst>
              <a:ext uri="{FF2B5EF4-FFF2-40B4-BE49-F238E27FC236}">
                <a16:creationId xmlns:a16="http://schemas.microsoft.com/office/drawing/2014/main" id="{B2D1D516-EAE9-8705-6843-3CF67456C433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8" name="Straight Connector 529">
            <a:extLst>
              <a:ext uri="{FF2B5EF4-FFF2-40B4-BE49-F238E27FC236}">
                <a16:creationId xmlns:a16="http://schemas.microsoft.com/office/drawing/2014/main" id="{0622CD30-FF10-F7EB-A649-9107BC02ABF8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9" name="Straight Connector 531">
            <a:extLst>
              <a:ext uri="{FF2B5EF4-FFF2-40B4-BE49-F238E27FC236}">
                <a16:creationId xmlns:a16="http://schemas.microsoft.com/office/drawing/2014/main" id="{294F71BE-284C-812F-222E-240DE67DEC8D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0" name="Straight Connector 533">
            <a:extLst>
              <a:ext uri="{FF2B5EF4-FFF2-40B4-BE49-F238E27FC236}">
                <a16:creationId xmlns:a16="http://schemas.microsoft.com/office/drawing/2014/main" id="{B2AF328A-5FC6-C980-E6B6-8A23E08C101D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1" name="Straight Connector 535">
            <a:extLst>
              <a:ext uri="{FF2B5EF4-FFF2-40B4-BE49-F238E27FC236}">
                <a16:creationId xmlns:a16="http://schemas.microsoft.com/office/drawing/2014/main" id="{FCC59423-E836-3274-8F2A-5B0284570D91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6" name="Straight Connector 537">
            <a:extLst>
              <a:ext uri="{FF2B5EF4-FFF2-40B4-BE49-F238E27FC236}">
                <a16:creationId xmlns:a16="http://schemas.microsoft.com/office/drawing/2014/main" id="{F7CEA50E-3B23-E43F-A811-75E010C5CBB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26</xdr:row>
      <xdr:rowOff>0</xdr:rowOff>
    </xdr:from>
    <xdr:to>
      <xdr:col>16</xdr:col>
      <xdr:colOff>312963</xdr:colOff>
      <xdr:row>27</xdr:row>
      <xdr:rowOff>68037</xdr:rowOff>
    </xdr:to>
    <xdr:grpSp>
      <xdr:nvGrpSpPr>
        <xdr:cNvPr id="2837" name="Group 1008">
          <a:extLst>
            <a:ext uri="{FF2B5EF4-FFF2-40B4-BE49-F238E27FC236}">
              <a16:creationId xmlns:a16="http://schemas.microsoft.com/office/drawing/2014/main" id="{948FA485-269D-44E9-919F-D9B5DEDD38E4}"/>
            </a:ext>
          </a:extLst>
        </xdr:cNvPr>
        <xdr:cNvGrpSpPr>
          <a:grpSpLocks/>
        </xdr:cNvGrpSpPr>
      </xdr:nvGrpSpPr>
      <xdr:grpSpPr bwMode="auto">
        <a:xfrm>
          <a:off x="11326813" y="6723063"/>
          <a:ext cx="312963" cy="266474"/>
          <a:chOff x="5475762" y="47760700"/>
          <a:chExt cx="314325" cy="230209"/>
        </a:xfrm>
      </xdr:grpSpPr>
      <xdr:cxnSp macro="">
        <xdr:nvCxnSpPr>
          <xdr:cNvPr id="2838" name="Straight Connector 2837">
            <a:extLst>
              <a:ext uri="{FF2B5EF4-FFF2-40B4-BE49-F238E27FC236}">
                <a16:creationId xmlns:a16="http://schemas.microsoft.com/office/drawing/2014/main" id="{EF86842B-BB25-628C-B656-39C4ED6FC4FA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9" name="Straight Connector 529">
            <a:extLst>
              <a:ext uri="{FF2B5EF4-FFF2-40B4-BE49-F238E27FC236}">
                <a16:creationId xmlns:a16="http://schemas.microsoft.com/office/drawing/2014/main" id="{C275BCB6-F82A-D227-6F0A-A9C69D7EC07C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25" name="Straight Connector 531">
            <a:extLst>
              <a:ext uri="{FF2B5EF4-FFF2-40B4-BE49-F238E27FC236}">
                <a16:creationId xmlns:a16="http://schemas.microsoft.com/office/drawing/2014/main" id="{679D24F2-C494-5BA9-452B-39C0605B73C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26" name="Straight Connector 533">
            <a:extLst>
              <a:ext uri="{FF2B5EF4-FFF2-40B4-BE49-F238E27FC236}">
                <a16:creationId xmlns:a16="http://schemas.microsoft.com/office/drawing/2014/main" id="{F0E0C289-1FA2-F6AD-8E20-2308B09AAB3F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27" name="Straight Connector 535">
            <a:extLst>
              <a:ext uri="{FF2B5EF4-FFF2-40B4-BE49-F238E27FC236}">
                <a16:creationId xmlns:a16="http://schemas.microsoft.com/office/drawing/2014/main" id="{4E5B0976-FF41-8387-F8A8-E1774DFA7727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28" name="Straight Connector 537">
            <a:extLst>
              <a:ext uri="{FF2B5EF4-FFF2-40B4-BE49-F238E27FC236}">
                <a16:creationId xmlns:a16="http://schemas.microsoft.com/office/drawing/2014/main" id="{6841E88B-C1E3-0DF2-00CB-8CD64F7FF28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21</xdr:col>
      <xdr:colOff>369094</xdr:colOff>
      <xdr:row>100</xdr:row>
      <xdr:rowOff>47625</xdr:rowOff>
    </xdr:from>
    <xdr:to>
      <xdr:col>23</xdr:col>
      <xdr:colOff>351942</xdr:colOff>
      <xdr:row>101</xdr:row>
      <xdr:rowOff>137649</xdr:rowOff>
    </xdr:to>
    <xdr:sp macro="" textlink="">
      <xdr:nvSpPr>
        <xdr:cNvPr id="3029" name="Freeform 152">
          <a:extLst>
            <a:ext uri="{FF2B5EF4-FFF2-40B4-BE49-F238E27FC236}">
              <a16:creationId xmlns:a16="http://schemas.microsoft.com/office/drawing/2014/main" id="{0706AE99-A5A6-4E4B-900B-B65D08A11726}"/>
            </a:ext>
          </a:extLst>
        </xdr:cNvPr>
        <xdr:cNvSpPr/>
      </xdr:nvSpPr>
      <xdr:spPr>
        <a:xfrm>
          <a:off x="14287500" y="22169438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380999</xdr:colOff>
      <xdr:row>100</xdr:row>
      <xdr:rowOff>35718</xdr:rowOff>
    </xdr:from>
    <xdr:to>
      <xdr:col>25</xdr:col>
      <xdr:colOff>23812</xdr:colOff>
      <xdr:row>101</xdr:row>
      <xdr:rowOff>125743</xdr:rowOff>
    </xdr:to>
    <xdr:sp macro="" textlink="">
      <xdr:nvSpPr>
        <xdr:cNvPr id="3037" name="Freeform 152">
          <a:extLst>
            <a:ext uri="{FF2B5EF4-FFF2-40B4-BE49-F238E27FC236}">
              <a16:creationId xmlns:a16="http://schemas.microsoft.com/office/drawing/2014/main" id="{8FC0526C-40F6-4B2E-B8C6-251CA565853E}"/>
            </a:ext>
          </a:extLst>
        </xdr:cNvPr>
        <xdr:cNvSpPr/>
      </xdr:nvSpPr>
      <xdr:spPr>
        <a:xfrm>
          <a:off x="15632905" y="22157531"/>
          <a:ext cx="976313" cy="29243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535780</xdr:colOff>
      <xdr:row>107</xdr:row>
      <xdr:rowOff>83344</xdr:rowOff>
    </xdr:from>
    <xdr:to>
      <xdr:col>3</xdr:col>
      <xdr:colOff>304316</xdr:colOff>
      <xdr:row>108</xdr:row>
      <xdr:rowOff>173368</xdr:rowOff>
    </xdr:to>
    <xdr:sp macro="" textlink="">
      <xdr:nvSpPr>
        <xdr:cNvPr id="332" name="Freeform 152">
          <a:extLst>
            <a:ext uri="{FF2B5EF4-FFF2-40B4-BE49-F238E27FC236}">
              <a16:creationId xmlns:a16="http://schemas.microsoft.com/office/drawing/2014/main" id="{7E683AA5-18F8-47DB-A040-165A029B454E}"/>
            </a:ext>
          </a:extLst>
        </xdr:cNvPr>
        <xdr:cNvSpPr/>
      </xdr:nvSpPr>
      <xdr:spPr>
        <a:xfrm>
          <a:off x="1131093" y="23657719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381000</xdr:colOff>
      <xdr:row>107</xdr:row>
      <xdr:rowOff>11906</xdr:rowOff>
    </xdr:from>
    <xdr:to>
      <xdr:col>5</xdr:col>
      <xdr:colOff>351942</xdr:colOff>
      <xdr:row>108</xdr:row>
      <xdr:rowOff>101930</xdr:rowOff>
    </xdr:to>
    <xdr:sp macro="" textlink="">
      <xdr:nvSpPr>
        <xdr:cNvPr id="333" name="Freeform 152">
          <a:extLst>
            <a:ext uri="{FF2B5EF4-FFF2-40B4-BE49-F238E27FC236}">
              <a16:creationId xmlns:a16="http://schemas.microsoft.com/office/drawing/2014/main" id="{A4F46FAA-4698-41C2-B60B-965704332D9D}"/>
            </a:ext>
          </a:extLst>
        </xdr:cNvPr>
        <xdr:cNvSpPr/>
      </xdr:nvSpPr>
      <xdr:spPr>
        <a:xfrm>
          <a:off x="2524125" y="23586281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357188</xdr:colOff>
      <xdr:row>107</xdr:row>
      <xdr:rowOff>35719</xdr:rowOff>
    </xdr:from>
    <xdr:to>
      <xdr:col>7</xdr:col>
      <xdr:colOff>351942</xdr:colOff>
      <xdr:row>108</xdr:row>
      <xdr:rowOff>125743</xdr:rowOff>
    </xdr:to>
    <xdr:sp macro="" textlink="">
      <xdr:nvSpPr>
        <xdr:cNvPr id="418" name="Freeform 152">
          <a:extLst>
            <a:ext uri="{FF2B5EF4-FFF2-40B4-BE49-F238E27FC236}">
              <a16:creationId xmlns:a16="http://schemas.microsoft.com/office/drawing/2014/main" id="{9559387C-9BAE-4836-97C8-19B2E151834C}"/>
            </a:ext>
          </a:extLst>
        </xdr:cNvPr>
        <xdr:cNvSpPr/>
      </xdr:nvSpPr>
      <xdr:spPr>
        <a:xfrm>
          <a:off x="3845719" y="23610094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369095</xdr:colOff>
      <xdr:row>107</xdr:row>
      <xdr:rowOff>0</xdr:rowOff>
    </xdr:from>
    <xdr:to>
      <xdr:col>9</xdr:col>
      <xdr:colOff>340037</xdr:colOff>
      <xdr:row>108</xdr:row>
      <xdr:rowOff>90024</xdr:rowOff>
    </xdr:to>
    <xdr:sp macro="" textlink="">
      <xdr:nvSpPr>
        <xdr:cNvPr id="462" name="Freeform 152">
          <a:extLst>
            <a:ext uri="{FF2B5EF4-FFF2-40B4-BE49-F238E27FC236}">
              <a16:creationId xmlns:a16="http://schemas.microsoft.com/office/drawing/2014/main" id="{CD996D26-CEA8-4D4B-94D3-B4A25BE9959B}"/>
            </a:ext>
          </a:extLst>
        </xdr:cNvPr>
        <xdr:cNvSpPr/>
      </xdr:nvSpPr>
      <xdr:spPr>
        <a:xfrm>
          <a:off x="5179220" y="23574375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442232</xdr:colOff>
      <xdr:row>106</xdr:row>
      <xdr:rowOff>173491</xdr:rowOff>
    </xdr:from>
    <xdr:to>
      <xdr:col>11</xdr:col>
      <xdr:colOff>297656</xdr:colOff>
      <xdr:row>108</xdr:row>
      <xdr:rowOff>61109</xdr:rowOff>
    </xdr:to>
    <xdr:sp macro="" textlink="">
      <xdr:nvSpPr>
        <xdr:cNvPr id="464" name="Freeform 152">
          <a:extLst>
            <a:ext uri="{FF2B5EF4-FFF2-40B4-BE49-F238E27FC236}">
              <a16:creationId xmlns:a16="http://schemas.microsoft.com/office/drawing/2014/main" id="{83C6441F-1D78-44DA-A068-56BA8F3F58C4}"/>
            </a:ext>
          </a:extLst>
        </xdr:cNvPr>
        <xdr:cNvSpPr/>
      </xdr:nvSpPr>
      <xdr:spPr>
        <a:xfrm>
          <a:off x="6597763" y="23545460"/>
          <a:ext cx="122464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381000</xdr:colOff>
      <xdr:row>106</xdr:row>
      <xdr:rowOff>142874</xdr:rowOff>
    </xdr:from>
    <xdr:to>
      <xdr:col>13</xdr:col>
      <xdr:colOff>494817</xdr:colOff>
      <xdr:row>108</xdr:row>
      <xdr:rowOff>30492</xdr:rowOff>
    </xdr:to>
    <xdr:sp macro="" textlink="">
      <xdr:nvSpPr>
        <xdr:cNvPr id="3212" name="Freeform 152">
          <a:extLst>
            <a:ext uri="{FF2B5EF4-FFF2-40B4-BE49-F238E27FC236}">
              <a16:creationId xmlns:a16="http://schemas.microsoft.com/office/drawing/2014/main" id="{A95AED4C-7B96-4DBA-BD52-D046EBAF9E58}"/>
            </a:ext>
          </a:extLst>
        </xdr:cNvPr>
        <xdr:cNvSpPr/>
      </xdr:nvSpPr>
      <xdr:spPr>
        <a:xfrm>
          <a:off x="7905750" y="2351484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440532</xdr:colOff>
      <xdr:row>106</xdr:row>
      <xdr:rowOff>202405</xdr:rowOff>
    </xdr:from>
    <xdr:to>
      <xdr:col>15</xdr:col>
      <xdr:colOff>357187</xdr:colOff>
      <xdr:row>108</xdr:row>
      <xdr:rowOff>78116</xdr:rowOff>
    </xdr:to>
    <xdr:sp macro="" textlink="">
      <xdr:nvSpPr>
        <xdr:cNvPr id="3258" name="Freeform 152">
          <a:extLst>
            <a:ext uri="{FF2B5EF4-FFF2-40B4-BE49-F238E27FC236}">
              <a16:creationId xmlns:a16="http://schemas.microsoft.com/office/drawing/2014/main" id="{85CFE93C-D3FA-4BCD-BBA9-3BC7BB152AF7}"/>
            </a:ext>
          </a:extLst>
        </xdr:cNvPr>
        <xdr:cNvSpPr/>
      </xdr:nvSpPr>
      <xdr:spPr>
        <a:xfrm>
          <a:off x="9167813" y="23574374"/>
          <a:ext cx="1273968" cy="28052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404812</xdr:colOff>
      <xdr:row>106</xdr:row>
      <xdr:rowOff>202405</xdr:rowOff>
    </xdr:from>
    <xdr:to>
      <xdr:col>17</xdr:col>
      <xdr:colOff>340035</xdr:colOff>
      <xdr:row>108</xdr:row>
      <xdr:rowOff>90023</xdr:rowOff>
    </xdr:to>
    <xdr:sp macro="" textlink="">
      <xdr:nvSpPr>
        <xdr:cNvPr id="3259" name="Freeform 152">
          <a:extLst>
            <a:ext uri="{FF2B5EF4-FFF2-40B4-BE49-F238E27FC236}">
              <a16:creationId xmlns:a16="http://schemas.microsoft.com/office/drawing/2014/main" id="{04811F6C-2889-4B37-A99D-1989BE395206}"/>
            </a:ext>
          </a:extLst>
        </xdr:cNvPr>
        <xdr:cNvSpPr/>
      </xdr:nvSpPr>
      <xdr:spPr>
        <a:xfrm>
          <a:off x="10489406" y="23574374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345281</xdr:colOff>
      <xdr:row>107</xdr:row>
      <xdr:rowOff>47625</xdr:rowOff>
    </xdr:from>
    <xdr:to>
      <xdr:col>19</xdr:col>
      <xdr:colOff>273843</xdr:colOff>
      <xdr:row>108</xdr:row>
      <xdr:rowOff>137649</xdr:rowOff>
    </xdr:to>
    <xdr:sp macro="" textlink="">
      <xdr:nvSpPr>
        <xdr:cNvPr id="3260" name="Freeform 152">
          <a:extLst>
            <a:ext uri="{FF2B5EF4-FFF2-40B4-BE49-F238E27FC236}">
              <a16:creationId xmlns:a16="http://schemas.microsoft.com/office/drawing/2014/main" id="{E542B5C1-A3BB-414C-99BF-2614DACD69C7}"/>
            </a:ext>
          </a:extLst>
        </xdr:cNvPr>
        <xdr:cNvSpPr/>
      </xdr:nvSpPr>
      <xdr:spPr>
        <a:xfrm>
          <a:off x="11811000" y="23622000"/>
          <a:ext cx="1166812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107</xdr:row>
      <xdr:rowOff>47625</xdr:rowOff>
    </xdr:from>
    <xdr:to>
      <xdr:col>21</xdr:col>
      <xdr:colOff>273844</xdr:colOff>
      <xdr:row>108</xdr:row>
      <xdr:rowOff>113837</xdr:rowOff>
    </xdr:to>
    <xdr:sp macro="" textlink="">
      <xdr:nvSpPr>
        <xdr:cNvPr id="3261" name="Freeform 152">
          <a:extLst>
            <a:ext uri="{FF2B5EF4-FFF2-40B4-BE49-F238E27FC236}">
              <a16:creationId xmlns:a16="http://schemas.microsoft.com/office/drawing/2014/main" id="{F471EBC3-28C9-4E92-BABF-8265EBF7783A}"/>
            </a:ext>
          </a:extLst>
        </xdr:cNvPr>
        <xdr:cNvSpPr/>
      </xdr:nvSpPr>
      <xdr:spPr>
        <a:xfrm>
          <a:off x="13037344" y="23622000"/>
          <a:ext cx="1154906" cy="2686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488156</xdr:colOff>
      <xdr:row>71</xdr:row>
      <xdr:rowOff>47625</xdr:rowOff>
    </xdr:from>
    <xdr:to>
      <xdr:col>11</xdr:col>
      <xdr:colOff>340180</xdr:colOff>
      <xdr:row>72</xdr:row>
      <xdr:rowOff>134371</xdr:rowOff>
    </xdr:to>
    <xdr:sp macro="" textlink="">
      <xdr:nvSpPr>
        <xdr:cNvPr id="3262" name="Freeform 152">
          <a:extLst>
            <a:ext uri="{FF2B5EF4-FFF2-40B4-BE49-F238E27FC236}">
              <a16:creationId xmlns:a16="http://schemas.microsoft.com/office/drawing/2014/main" id="{F79B5EB6-06B5-4486-92F1-1D789FDF6D46}"/>
            </a:ext>
          </a:extLst>
        </xdr:cNvPr>
        <xdr:cNvSpPr/>
      </xdr:nvSpPr>
      <xdr:spPr>
        <a:xfrm>
          <a:off x="6643687" y="16168688"/>
          <a:ext cx="1221243" cy="2891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428624</xdr:colOff>
      <xdr:row>71</xdr:row>
      <xdr:rowOff>83344</xdr:rowOff>
    </xdr:from>
    <xdr:to>
      <xdr:col>13</xdr:col>
      <xdr:colOff>333375</xdr:colOff>
      <xdr:row>72</xdr:row>
      <xdr:rowOff>158184</xdr:rowOff>
    </xdr:to>
    <xdr:sp macro="" textlink="">
      <xdr:nvSpPr>
        <xdr:cNvPr id="3263" name="Freeform 152">
          <a:extLst>
            <a:ext uri="{FF2B5EF4-FFF2-40B4-BE49-F238E27FC236}">
              <a16:creationId xmlns:a16="http://schemas.microsoft.com/office/drawing/2014/main" id="{CAE44DFF-2DC1-46ED-B48F-4B0A91C5360A}"/>
            </a:ext>
          </a:extLst>
        </xdr:cNvPr>
        <xdr:cNvSpPr/>
      </xdr:nvSpPr>
      <xdr:spPr>
        <a:xfrm>
          <a:off x="7953374" y="16204407"/>
          <a:ext cx="1107282" cy="2772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404812</xdr:colOff>
      <xdr:row>71</xdr:row>
      <xdr:rowOff>59530</xdr:rowOff>
    </xdr:from>
    <xdr:to>
      <xdr:col>15</xdr:col>
      <xdr:colOff>268741</xdr:colOff>
      <xdr:row>72</xdr:row>
      <xdr:rowOff>122463</xdr:rowOff>
    </xdr:to>
    <xdr:sp macro="" textlink="">
      <xdr:nvSpPr>
        <xdr:cNvPr id="537" name="Freeform 152">
          <a:extLst>
            <a:ext uri="{FF2B5EF4-FFF2-40B4-BE49-F238E27FC236}">
              <a16:creationId xmlns:a16="http://schemas.microsoft.com/office/drawing/2014/main" id="{B7628525-ACC4-43F1-961B-E6DCFF116416}"/>
            </a:ext>
          </a:extLst>
        </xdr:cNvPr>
        <xdr:cNvSpPr/>
      </xdr:nvSpPr>
      <xdr:spPr>
        <a:xfrm>
          <a:off x="9132093" y="16180593"/>
          <a:ext cx="1221242" cy="2653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404812</xdr:colOff>
      <xdr:row>71</xdr:row>
      <xdr:rowOff>59531</xdr:rowOff>
    </xdr:from>
    <xdr:to>
      <xdr:col>17</xdr:col>
      <xdr:colOff>244929</xdr:colOff>
      <xdr:row>72</xdr:row>
      <xdr:rowOff>122464</xdr:rowOff>
    </xdr:to>
    <xdr:sp macro="" textlink="">
      <xdr:nvSpPr>
        <xdr:cNvPr id="564" name="Freeform 152">
          <a:extLst>
            <a:ext uri="{FF2B5EF4-FFF2-40B4-BE49-F238E27FC236}">
              <a16:creationId xmlns:a16="http://schemas.microsoft.com/office/drawing/2014/main" id="{EB87327F-8550-4551-8035-557DAED7B58E}"/>
            </a:ext>
          </a:extLst>
        </xdr:cNvPr>
        <xdr:cNvSpPr/>
      </xdr:nvSpPr>
      <xdr:spPr>
        <a:xfrm>
          <a:off x="10489406" y="16180594"/>
          <a:ext cx="1221242" cy="2653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345281</xdr:colOff>
      <xdr:row>71</xdr:row>
      <xdr:rowOff>59531</xdr:rowOff>
    </xdr:from>
    <xdr:to>
      <xdr:col>19</xdr:col>
      <xdr:colOff>261937</xdr:colOff>
      <xdr:row>72</xdr:row>
      <xdr:rowOff>122464</xdr:rowOff>
    </xdr:to>
    <xdr:sp macro="" textlink="">
      <xdr:nvSpPr>
        <xdr:cNvPr id="565" name="Freeform 152">
          <a:extLst>
            <a:ext uri="{FF2B5EF4-FFF2-40B4-BE49-F238E27FC236}">
              <a16:creationId xmlns:a16="http://schemas.microsoft.com/office/drawing/2014/main" id="{9878FE8E-BAAD-4123-B5FE-CC8C9995102C}"/>
            </a:ext>
          </a:extLst>
        </xdr:cNvPr>
        <xdr:cNvSpPr/>
      </xdr:nvSpPr>
      <xdr:spPr>
        <a:xfrm>
          <a:off x="11811000" y="16180594"/>
          <a:ext cx="1154906" cy="2653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345281</xdr:colOff>
      <xdr:row>71</xdr:row>
      <xdr:rowOff>71437</xdr:rowOff>
    </xdr:from>
    <xdr:to>
      <xdr:col>21</xdr:col>
      <xdr:colOff>333375</xdr:colOff>
      <xdr:row>72</xdr:row>
      <xdr:rowOff>146276</xdr:rowOff>
    </xdr:to>
    <xdr:sp macro="" textlink="">
      <xdr:nvSpPr>
        <xdr:cNvPr id="3264" name="Freeform 152">
          <a:extLst>
            <a:ext uri="{FF2B5EF4-FFF2-40B4-BE49-F238E27FC236}">
              <a16:creationId xmlns:a16="http://schemas.microsoft.com/office/drawing/2014/main" id="{80E5DE1A-17C3-4148-ABF7-FCF42A34C611}"/>
            </a:ext>
          </a:extLst>
        </xdr:cNvPr>
        <xdr:cNvSpPr/>
      </xdr:nvSpPr>
      <xdr:spPr>
        <a:xfrm>
          <a:off x="13049250" y="16192500"/>
          <a:ext cx="1202531" cy="27724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71</xdr:row>
      <xdr:rowOff>47624</xdr:rowOff>
    </xdr:from>
    <xdr:to>
      <xdr:col>23</xdr:col>
      <xdr:colOff>428624</xdr:colOff>
      <xdr:row>72</xdr:row>
      <xdr:rowOff>146277</xdr:rowOff>
    </xdr:to>
    <xdr:sp macro="" textlink="">
      <xdr:nvSpPr>
        <xdr:cNvPr id="3265" name="Freeform 152">
          <a:extLst>
            <a:ext uri="{FF2B5EF4-FFF2-40B4-BE49-F238E27FC236}">
              <a16:creationId xmlns:a16="http://schemas.microsoft.com/office/drawing/2014/main" id="{3544C154-C756-40BA-827D-4C11CE49AFA4}"/>
            </a:ext>
          </a:extLst>
        </xdr:cNvPr>
        <xdr:cNvSpPr/>
      </xdr:nvSpPr>
      <xdr:spPr>
        <a:xfrm>
          <a:off x="14287499" y="16168687"/>
          <a:ext cx="1393031" cy="30105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381001</xdr:colOff>
      <xdr:row>71</xdr:row>
      <xdr:rowOff>107156</xdr:rowOff>
    </xdr:from>
    <xdr:to>
      <xdr:col>25</xdr:col>
      <xdr:colOff>1</xdr:colOff>
      <xdr:row>72</xdr:row>
      <xdr:rowOff>158184</xdr:rowOff>
    </xdr:to>
    <xdr:sp macro="" textlink="">
      <xdr:nvSpPr>
        <xdr:cNvPr id="3266" name="Freeform 152">
          <a:extLst>
            <a:ext uri="{FF2B5EF4-FFF2-40B4-BE49-F238E27FC236}">
              <a16:creationId xmlns:a16="http://schemas.microsoft.com/office/drawing/2014/main" id="{6AD90A22-3523-4BB8-8150-108378AD6A93}"/>
            </a:ext>
          </a:extLst>
        </xdr:cNvPr>
        <xdr:cNvSpPr/>
      </xdr:nvSpPr>
      <xdr:spPr>
        <a:xfrm>
          <a:off x="15632907" y="16228219"/>
          <a:ext cx="952500" cy="25343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488156</xdr:colOff>
      <xdr:row>78</xdr:row>
      <xdr:rowOff>11907</xdr:rowOff>
    </xdr:from>
    <xdr:to>
      <xdr:col>3</xdr:col>
      <xdr:colOff>333375</xdr:colOff>
      <xdr:row>79</xdr:row>
      <xdr:rowOff>110560</xdr:rowOff>
    </xdr:to>
    <xdr:sp macro="" textlink="">
      <xdr:nvSpPr>
        <xdr:cNvPr id="3267" name="Freeform 152">
          <a:extLst>
            <a:ext uri="{FF2B5EF4-FFF2-40B4-BE49-F238E27FC236}">
              <a16:creationId xmlns:a16="http://schemas.microsoft.com/office/drawing/2014/main" id="{1AD6D863-4D75-406C-99AF-EC38D8CD1B3E}"/>
            </a:ext>
          </a:extLst>
        </xdr:cNvPr>
        <xdr:cNvSpPr/>
      </xdr:nvSpPr>
      <xdr:spPr>
        <a:xfrm>
          <a:off x="1083469" y="17585532"/>
          <a:ext cx="1393031" cy="30105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321469</xdr:colOff>
      <xdr:row>78</xdr:row>
      <xdr:rowOff>0</xdr:rowOff>
    </xdr:from>
    <xdr:to>
      <xdr:col>5</xdr:col>
      <xdr:colOff>369094</xdr:colOff>
      <xdr:row>79</xdr:row>
      <xdr:rowOff>98653</xdr:rowOff>
    </xdr:to>
    <xdr:sp macro="" textlink="">
      <xdr:nvSpPr>
        <xdr:cNvPr id="647" name="Freeform 152">
          <a:extLst>
            <a:ext uri="{FF2B5EF4-FFF2-40B4-BE49-F238E27FC236}">
              <a16:creationId xmlns:a16="http://schemas.microsoft.com/office/drawing/2014/main" id="{80CB847D-BC30-4C81-887E-F3DD8CFA5192}"/>
            </a:ext>
          </a:extLst>
        </xdr:cNvPr>
        <xdr:cNvSpPr/>
      </xdr:nvSpPr>
      <xdr:spPr>
        <a:xfrm>
          <a:off x="2464594" y="17573625"/>
          <a:ext cx="1393031" cy="30105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381001</xdr:colOff>
      <xdr:row>78</xdr:row>
      <xdr:rowOff>23812</xdr:rowOff>
    </xdr:from>
    <xdr:to>
      <xdr:col>7</xdr:col>
      <xdr:colOff>285751</xdr:colOff>
      <xdr:row>79</xdr:row>
      <xdr:rowOff>110560</xdr:rowOff>
    </xdr:to>
    <xdr:sp macro="" textlink="">
      <xdr:nvSpPr>
        <xdr:cNvPr id="648" name="Freeform 152">
          <a:extLst>
            <a:ext uri="{FF2B5EF4-FFF2-40B4-BE49-F238E27FC236}">
              <a16:creationId xmlns:a16="http://schemas.microsoft.com/office/drawing/2014/main" id="{A940F5A2-E8D4-429F-BC40-0EFD9A2EDF54}"/>
            </a:ext>
          </a:extLst>
        </xdr:cNvPr>
        <xdr:cNvSpPr/>
      </xdr:nvSpPr>
      <xdr:spPr>
        <a:xfrm>
          <a:off x="3869532" y="17597437"/>
          <a:ext cx="1226344" cy="2891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369095</xdr:colOff>
      <xdr:row>77</xdr:row>
      <xdr:rowOff>178594</xdr:rowOff>
    </xdr:from>
    <xdr:to>
      <xdr:col>9</xdr:col>
      <xdr:colOff>416720</xdr:colOff>
      <xdr:row>79</xdr:row>
      <xdr:rowOff>74841</xdr:rowOff>
    </xdr:to>
    <xdr:sp macro="" textlink="">
      <xdr:nvSpPr>
        <xdr:cNvPr id="664" name="Freeform 152">
          <a:extLst>
            <a:ext uri="{FF2B5EF4-FFF2-40B4-BE49-F238E27FC236}">
              <a16:creationId xmlns:a16="http://schemas.microsoft.com/office/drawing/2014/main" id="{5B79FF57-49CC-442D-B38A-BB575C0967BA}"/>
            </a:ext>
          </a:extLst>
        </xdr:cNvPr>
        <xdr:cNvSpPr/>
      </xdr:nvSpPr>
      <xdr:spPr>
        <a:xfrm>
          <a:off x="5179220" y="17549813"/>
          <a:ext cx="1393031" cy="30105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AOP%202009-10%20FINAL1/MKTG/BKS/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J/HVPNL/Costing/REC-037/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5101-E-SY(Koldam)/DOC,calc,write-up/Design%20Calculation/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pts/Job%20Directory/O3324-E-NF-Magadi%20soda/Activities/DOC,calc,write-up/DOC,calc,write-up/O3324-E-NF(Kenya)/DOC,calc,write-up/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VTN/O5101-E-SY(Koldam)/DOC,calc,write-up/Design%20Calculation/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rpn/HVPNL-REC-042-A-Nilokheri/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O6012-E-OS/PGCIL-MYSORE/doc,%20cal/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-%20(JINDAL%20REMOTE%20SS)/DOC%20CAL%20WRITEUP/Calculations/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6C6325A/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s/c/cm8/NS/EHV-SUBSTATIONS-B/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btn/O5062-E-OS%20(JINDAL-RAIGARH)/220kV%20Proposals/BOM%20(Proposal%202)/O5062-E-SY-%20(JINDAL%20REMOTE%20SS)/DOC%20CAL%20WRITEUP/Calculations/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TS/NTPC%20LOHARI/Schedules/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ocuments%20and%20Settings/mav/Local%20Settings/Temp/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nthilmani/D/0405pms/03.Performance/02.Jun04/01.PMS/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695543C/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%20(JINDAL%20MAIN%20PLANT)/DOC,calc,write-up/400KV/Cable%20Schedule/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lcont/CONTRACT/ES/BOOM%20Projects/RRVPNL%20BOOT/GMR/Cost%20working/Working-October/user/singaiah/KILN%20PIER/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jp/FIN/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d/cwco/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WINDOWS/TEMP/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evi/FR/SR/STREN-3/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grid.net/dfs1/unzipped/KAIGA%203&amp;4/devi/FR/SR/STREN-3/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erver/design/USER/HOUSING/SIRISH/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RP%20PC%20AFFECTIONATELY/INVOICES%20&amp;%20bills/Erection%20PV%20Final/A1/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xjpp/MIS2001/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client/package-c/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ntdatacenter/tlcont/Users/DG/AppData/Local/Microsoft/Windows/Temporary%20Internet%20Files/Content.Outlook/S2E86Z62/d/cwco/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1/design/user/Housing/Binod/saihous/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UTHRA/O4056-E-SY%20-BAHARDURGARH/DOC,calc,write-up/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Y/PranayonD/DOCUME~1/ADMIN/LOCALS~1/Temp/notesE1EF34/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SPR/C/PED-PGCIL/windows/TEMP/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k/d/data%20spic/My%20Documents/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4091-E-SY(Kahalgaon-ST-II)/DOC,calc,write-up/400/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01.1314%20PMS/03.Budget%202013-14/01%20Revenue/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/AppData/Local/Microsoft/Windows/Temporary%20Internet%20Files/Content.Outlook/S2E86Z62/d/cwco/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ags/rpn/PGCIL-Pugalur-400%20kV/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WINDOWS/TEMP/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Iyer/HVPNL/Internal%20review/3w%20Action%20Plan/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avithra/PGCIL/PGCIL%20-%20Jamshedpur/Enquiry/Section%20Project/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RGK/O5062-E-SY%20(JINDAL%20MAIN%20PLANT)/DOC,calc,write-up/220KV/Cantilever/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Sudhakar/kshirsagar/ELEC/SC%20Comparison/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WINDOWS/TEMP/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PU/Civil-Stru/POWER/msh/OPERATING%20JOBS/TL%20TOWERS/66kV%20DC%20TL%20BRUNEI/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andI/Electrical/Electrical/Krv/T2328-E-BE-DMRC/T1399-E-SY-CPCL/Battery/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JOB%20DIRECTORY/TENDER/T3223-E-SY-Balco/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AC27AD4F/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mnl-civil/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iskarray/ISO/EDRC%20Standards/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c/RC%20invoices/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rs/PGCIL/Tenders%20Submitted/Jabalpur-orai%20(Erection)/Official/Costing/TW-05%20(11)/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MNS/ISHURDI/Final%20docs%20for%20review/DELIVERABLES/final%20battery/Battery%20size/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lcont/IPU/Civil-Stru/POWER/msh/OPERATING%20JOBS/TL%20TOWERS/66kV%20DC%20TL%20BRUNEI/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RECON%20AS%20ON%2030.06.05/releases/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%20file/CERC/final%20bench%20marking%20of%20tr.line%20dt.10.05/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jttspm/SLID-TND/PRASHANT/SLID-TND/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Documents%20and%20Settings/mjttsrrs/Desktop/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c_old%20data/ZZZZZZZ-REPORTS/2003/200308/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neptune/RECON%20AS%20ON%2030.06.05/releases/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user/singaiah/KILN%20PIER/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Ajk/AJK/Documents%20and%20Settings/sujay/Local%20Settings/Temporary%20Internet%20Files/Content.IE5/O52FKPMZ/1Jitendra/Reports/Structures/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rln/C/Documents%20and%20Settings/ECCCNRO/Local%20Settings/Temporary%20Internet%20Files/Content.IE5/D9QB049M/Share/SMC/SMC-09/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VTN/KOLDAM/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Nt-server/nt%20server-d/DATA/EXCEL/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8.182.18/Users/SDSHIKERKAR/AppData/Local/Microsoft/Windows/Temporary%20Internet%20Files/Content.IE5/3LGLLJG3/SVW%20(D)%20DRIVE/AS%20ON%2001.01.2007-LATEST/SW-DOCUMENTS/WORKING%20-%20AS%20ON%2026.03.2009/AOP/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Jitendra/jitendra/AOP%2004/SDS/AOP/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Gsb/E/VHB%20Reports/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C9008/Design/Fdn/AT/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GSWAMY/OPERATING/O5117-e-sy(Malbase)/Activities/Doc-cal-write-up/Calculation/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Nttse/vg/users/Rm%20Planning%20Users/RMPLAN/PPC/VHGRMPLAN/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Civil-Stru/Chimneys/msh/DEVELOPMENTAL%20WORKS/DRAFT/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Chimneys/msh/DEVELOPMENTAL%20WORKS/DRAFT/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lec-Mech/Electrical/meena/O2168-E-SY-BIHAR-ARRAH/ACTIVITIES/DOC,CAL,WRITEUP/DES%20CAL/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Roaming/Microsoft/Excel/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  <sheetName val="Sheet1"/>
      <sheetName val="BHANDUPSE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  <sheetName val="balance_Work"/>
      <sheetName val="21-Rate Analysis-1"/>
      <sheetName val="SOR"/>
      <sheetName val="공사비집계"/>
      <sheetName val="월별"/>
      <sheetName val="BOQ"/>
      <sheetName val="S-Curve (2)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final abstract"/>
      <sheetName val="C &amp; G RHS"/>
      <sheetName val="GC-15"/>
      <sheetName val="data"/>
      <sheetName val="COMPLEXALL"/>
      <sheetName val="Tower Schedule"/>
      <sheetName val="CLAY"/>
      <sheetName val="ICICI"/>
      <sheetName val="HDFC"/>
      <sheetName val="90101"/>
      <sheetName val="A"/>
      <sheetName val="Materials Cost(PCC)"/>
      <sheetName val="Coalmine"/>
      <sheetName val="Chiet tinh dz35"/>
      <sheetName val=""/>
      <sheetName val="Man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balance_Work1"/>
      <sheetName val="SAP架設-2005_12_312"/>
      <sheetName val="LOCAL_RATES1"/>
      <sheetName val="21-Rate_Analysis-1"/>
      <sheetName val="S-Curve_(2)1"/>
      <sheetName val="Final_Basic_rate"/>
      <sheetName val="Materials_Cost"/>
      <sheetName val="Material_1"/>
      <sheetName val="final_abstract1"/>
      <sheetName val="C_&amp;_G_RHS1"/>
      <sheetName val="Materials_Cost(PCC)1"/>
      <sheetName val="Chiet_tinh_dz35"/>
      <sheetName val="Tower_Schedule"/>
      <sheetName val="Basicrates"/>
      <sheetName val="Rate Analysis"/>
      <sheetName val="0"/>
      <sheetName val="CUM-Mar07"/>
      <sheetName val="CRM"/>
      <sheetName val="A3"/>
      <sheetName val="BUD 07-08"/>
      <sheetName val="HIDE"/>
      <sheetName val="XL"/>
      <sheetName val="pile Fabrication"/>
      <sheetName val="Closing"/>
      <sheetName val="Risk Te. Co."/>
      <sheetName val="Informa."/>
      <sheetName val="Original"/>
      <sheetName val="Bank Guarantee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Mix Design"/>
      <sheetName val="doq-1 DOQ Culvert"/>
      <sheetName val="FitOutConfCentre"/>
      <sheetName val="Material"/>
      <sheetName val="Improvements"/>
      <sheetName val="02.10.06"/>
      <sheetName val="Risk_Te__Co_"/>
      <sheetName val="Informa_"/>
      <sheetName val="FORM-W3"/>
      <sheetName val="Database"/>
      <sheetName val="schedule nos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Anggaran"/>
      <sheetName val="PlazaElec"/>
      <sheetName val="MAINBS1"/>
      <sheetName val="Machinery"/>
      <sheetName val="Supply_RMC"/>
      <sheetName val="220Kv (2)"/>
      <sheetName val="01.11.2004"/>
      <sheetName val="Materials "/>
      <sheetName val="MAchinery(R1)"/>
      <sheetName val="01"/>
      <sheetName val="02"/>
      <sheetName val="03"/>
      <sheetName val="04"/>
      <sheetName val="SCHEDULE"/>
      <sheetName val="horizontal"/>
      <sheetName val="DETAILED  BOQ"/>
      <sheetName val="foundation(V)"/>
      <sheetName val="A.O.R."/>
      <sheetName val="section"/>
      <sheetName val="P-Ins &amp; Bonds"/>
      <sheetName val="cul-invSUBMITTED"/>
      <sheetName val="eb"/>
      <sheetName val="ult"/>
      <sheetName val="fp"/>
      <sheetName val="USB 1"/>
      <sheetName val="ENCL9"/>
      <sheetName val="Ave.wtd.rates"/>
      <sheetName val="Data Validation"/>
      <sheetName val="C5TRAFFIC"/>
      <sheetName val="C8"/>
      <sheetName val="MN T.B."/>
      <sheetName val="Progressin Next mon-AP-17"/>
      <sheetName val="PLAN_FEB97"/>
      <sheetName val="Assum"/>
      <sheetName val="upa"/>
      <sheetName val="SPT vs PHI"/>
      <sheetName val="GWC"/>
      <sheetName val="NWC"/>
      <sheetName val="F4-F7"/>
      <sheetName val="Input Data"/>
      <sheetName val="Input Data R"/>
      <sheetName val="Input Data F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det_est"/>
      <sheetName val="CPIPE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Timesheet"/>
      <sheetName val="Labour &amp; Plant"/>
      <sheetName val="Code"/>
      <sheetName val="發包單價差-車站組鋼筋"/>
      <sheetName val="ar"/>
      <sheetName val="footing"/>
      <sheetName val="Fee Rate Summary"/>
      <sheetName val="precast RC element"/>
      <sheetName val="Core Data"/>
      <sheetName val="calcul"/>
      <sheetName val="purpose&amp;input"/>
      <sheetName val="GLEVEL RHS"/>
      <sheetName val="산근"/>
      <sheetName val="대비표"/>
      <sheetName val="General Analysis"/>
      <sheetName val="SCURVE"/>
      <sheetName val="Set"/>
      <sheetName val="TBEAM"/>
      <sheetName val="RA Civil"/>
      <sheetName val="Anal"/>
      <sheetName val="BLK2"/>
      <sheetName val="BLK3"/>
      <sheetName val="E &amp; R"/>
      <sheetName val="radar"/>
      <sheetName val="UG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Rate_Analysis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except wiring"/>
      <sheetName val="Doha Farm"/>
      <sheetName val="starter"/>
      <sheetName val="INPUT SHEET"/>
      <sheetName val="RES-PLANNING"/>
      <sheetName val="Macro1"/>
      <sheetName val="Analysis-NH-Roads"/>
      <sheetName val="Analysis-Drains &amp; Misc"/>
      <sheetName val="Lead Statement (PCC)"/>
      <sheetName val="Analysis-NH-Traf &amp; Trans"/>
      <sheetName val="Cost of O &amp; O"/>
      <sheetName val="leads"/>
      <sheetName val="doq 1"/>
      <sheetName val="doq 9"/>
      <sheetName val="Load Calculation"/>
      <sheetName val="PRELIM5"/>
      <sheetName val="Intro"/>
      <sheetName val="Non debit-RMC"/>
      <sheetName val="RATE COMPILATION"/>
      <sheetName val="Plant &amp;  Machinery"/>
      <sheetName val="basdat"/>
      <sheetName val="Voucher"/>
      <sheetName val="Assmpns"/>
      <sheetName val="Diesel Analysis"/>
      <sheetName val="Elect."/>
      <sheetName val="bASICDATA"/>
      <sheetName val="Debit_Pump"/>
      <sheetName val="Details_Transit"/>
      <sheetName val="Measurment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Names&amp;Cases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Appendix A"/>
      <sheetName val="JCR TOP"/>
      <sheetName val="SUPPORT1"/>
      <sheetName val="STRS"/>
      <sheetName val="Dropdown"/>
      <sheetName val="12. Ins &amp; Bonds"/>
      <sheetName val="Index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factor 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갑지"/>
      <sheetName val="#REF!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ANNEXURE-A"/>
      <sheetName val="MM2"/>
      <sheetName val="ST-O"/>
      <sheetName val="CG -St"/>
      <sheetName val="LL ABUT"/>
      <sheetName val="ADMIN SHEET"/>
      <sheetName val="MASTER_RATE ANALYSIS"/>
      <sheetName val="Cashflows"/>
      <sheetName val="yENİCE"/>
      <sheetName val="CERT"/>
      <sheetName val="S4"/>
      <sheetName val="scatch"/>
      <sheetName val="Structure_du_projet"/>
      <sheetName val="ETC Plant Cost"/>
      <sheetName val="beam-reinft-IIInd floor"/>
      <sheetName val="Design"/>
      <sheetName val="dlvoid"/>
      <sheetName val="Aggragate"/>
      <sheetName val="ANN -V"/>
      <sheetName val="STR"/>
      <sheetName val="Sheet4"/>
      <sheetName val="ORDER BOOKING"/>
      <sheetName val="Transfer"/>
      <sheetName val="1"/>
      <sheetName val="4"/>
      <sheetName val="2"/>
      <sheetName val="3"/>
      <sheetName val="Config"/>
      <sheetName val="공문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factor_"/>
      <sheetName val="SC_Cost_FEB_03"/>
      <sheetName val="Sub_con_List"/>
      <sheetName val="KM_wise_Quantity"/>
      <sheetName val="SCH_10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Sheet1 (2)"/>
      <sheetName val="Roadlist"/>
      <sheetName val="well"/>
      <sheetName val="EOL"/>
      <sheetName val="other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Abt Foundation "/>
      <sheetName val="pier Foundation"/>
      <sheetName val="doq-10"/>
      <sheetName val="STAFFSCHED "/>
      <sheetName val="Comparables"/>
      <sheetName val="Entry"/>
      <sheetName val="maing1"/>
      <sheetName val="dummy"/>
      <sheetName val="Labor abs-NMR"/>
      <sheetName val="LL_ABUT"/>
      <sheetName val="Cal(6_3_2)_GSB-T"/>
      <sheetName val="Cal(6_3_1)_GSB-1(Jn_)_DDA"/>
      <sheetName val="Cal(6_2_2)_(b)EMB-T"/>
      <sheetName val="Cal(6_3_3)_WMM-T"/>
      <sheetName val="Cal(6_2_4)_SG-T"/>
      <sheetName val="_"/>
      <sheetName val="10-Crop_Age"/>
      <sheetName val="CG_-St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DSLP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Costing"/>
      <sheetName val="1St certified RA bill"/>
      <sheetName val="PlazaConstr"/>
      <sheetName val="PROG_DATA"/>
      <sheetName val="Calc"/>
      <sheetName val="Report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Dtype-Civil"/>
      <sheetName val="DMS_Configurator"/>
      <sheetName val="Overheads"/>
      <sheetName val="TABLES"/>
      <sheetName val="Project Budget Worksheet"/>
      <sheetName val="Field Values"/>
      <sheetName val="Desgn(zone I)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Z"/>
      <sheetName val="Cal"/>
      <sheetName val="BUD-8306"/>
      <sheetName val="Validation"/>
      <sheetName val="TB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GSS_PSS_FEEDER"/>
      <sheetName val="BOQ (2)"/>
      <sheetName val="288-1"/>
      <sheetName val="Dayworks Bill"/>
      <sheetName val="Bills of Quantities"/>
      <sheetName val="Vcap1500"/>
      <sheetName val="LoadCapa"/>
      <sheetName val="Back_Cal_for OMC"/>
      <sheetName val="AmbPtrlCrn"/>
      <sheetName val="MaintOH"/>
      <sheetName val="TollOH"/>
      <sheetName val="SKMD__32"/>
      <sheetName val="DIR_USED_ITEMS"/>
      <sheetName val="12_8_I_(M-40)"/>
      <sheetName val="banilad"/>
      <sheetName val="Mactan"/>
      <sheetName val="Mandaue"/>
      <sheetName val="BASIC RATES"/>
      <sheetName val="Definitions"/>
      <sheetName val="Mechanical"/>
      <sheetName val="Formulas"/>
      <sheetName val="6공구(당초)"/>
      <sheetName val="Progress"/>
      <sheetName val="no."/>
      <sheetName val="BOQ DIS"/>
      <sheetName val="Cover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VARIABLE"/>
      <sheetName val="PACK (B)"/>
      <sheetName val="HB CEC schd 6.2"/>
      <sheetName val="train cash"/>
      <sheetName val="accom cash"/>
      <sheetName val="M-Book for Conc"/>
      <sheetName val="M-Book for FW"/>
      <sheetName val="Sheet6"/>
      <sheetName val="Gen Info"/>
      <sheetName val="Qty Report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estimate"/>
      <sheetName val="CROSS-SECTION"/>
      <sheetName val="QTY-CRUST-MCW"/>
      <sheetName val="QTY-CRUST-SR"/>
      <sheetName val="MATERIAL COST"/>
      <sheetName val="C-data"/>
      <sheetName val="Lead statement"/>
      <sheetName val="Pro_Pavement1"/>
      <sheetName val="Pro_Pavement2"/>
      <sheetName val="BOQ_(2)"/>
      <sheetName val="DetEst"/>
      <sheetName val="steam outlet"/>
      <sheetName val="Cost Summary"/>
      <sheetName val="Rising Main"/>
      <sheetName val="Design_basis-C"/>
      <sheetName val="Labor_abs-NMR"/>
      <sheetName val="SAP架設-2005_12_3110"/>
      <sheetName val="balance_Work9"/>
      <sheetName val="LOCAL_RATES9"/>
      <sheetName val="S-Curve_(2)9"/>
      <sheetName val="Final_Basic_rate8"/>
      <sheetName val="Materials_Cost8"/>
      <sheetName val="C_&amp;_G_RHS9"/>
      <sheetName val="Material_9"/>
      <sheetName val="21-Rate_Analysis-18"/>
      <sheetName val="final_abstract9"/>
      <sheetName val="Materials_Cost(PCC)9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HSD_LUB_6"/>
      <sheetName val="Rate_Analysis7"/>
      <sheetName val="BUD_07-086"/>
      <sheetName val="schedule_nos6"/>
      <sheetName val="Materials_6"/>
      <sheetName val="01_11_20046"/>
      <sheetName val="UNP-NCW_6"/>
      <sheetName val="9_Major_Bridge6"/>
      <sheetName val="8__ROB6"/>
      <sheetName val="10_Minor_Structure6"/>
      <sheetName val="7__FLYOVER6"/>
      <sheetName val="2__Earthwork6"/>
      <sheetName val="02_10_066"/>
      <sheetName val="P-Ins_&amp;_Bonds6"/>
      <sheetName val="USB_16"/>
      <sheetName val="220Kv_(2)6"/>
      <sheetName val="DETAILED__BOQ7"/>
      <sheetName val="SPT_vs_PHI6"/>
      <sheetName val="MN_T_B_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A_O_R_6"/>
      <sheetName val="Ave_wtd_rates6"/>
      <sheetName val="Data_Validation6"/>
      <sheetName val="Progressin_Next_mon-AP-176"/>
      <sheetName val="Input_Data6"/>
      <sheetName val="Input_Data_R6"/>
      <sheetName val="Input_Data_F6"/>
      <sheetName val="Qty_SR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_AnalysisPCC6"/>
      <sheetName val="Data_16"/>
      <sheetName val="SS_MH6"/>
      <sheetName val="Bus_Ways6"/>
      <sheetName val="Major_Br__Statement6"/>
      <sheetName val="Site_clearance6"/>
      <sheetName val="4_Annex_1_Basic_rate6"/>
      <sheetName val="BOQ_Distribution6"/>
      <sheetName val="33628-Rev__A6"/>
      <sheetName val="gen_ledger_data6"/>
      <sheetName val="General_input6"/>
      <sheetName val="Design_sheet6"/>
      <sheetName val="footing_for_SP6"/>
      <sheetName val="ESOP_ECAL_TABLES6"/>
      <sheetName val="Fee_Rate_Summary6"/>
      <sheetName val="precast_RC_element6"/>
      <sheetName val="Labour_&amp;_Plant6"/>
      <sheetName val="Core_Data6"/>
      <sheetName val="GLEVEL_RHS6"/>
      <sheetName val="General_Analysis6"/>
      <sheetName val="RA_Civil6"/>
      <sheetName val="E_&amp;_R6"/>
      <sheetName val="except_wiring6"/>
      <sheetName val="Appendix_A6"/>
      <sheetName val="JCR_TOP6"/>
      <sheetName val="Analysis-Drains_&amp;_Misc6"/>
      <sheetName val="Lead_Statement_(PCC)6"/>
      <sheetName val="Analysis-NH-Traf_&amp;_Trans6"/>
      <sheetName val="abs_road6"/>
      <sheetName val="road_est6"/>
      <sheetName val="Road_data6"/>
      <sheetName val="INPUT_SHEET6"/>
      <sheetName val="12__Ins_&amp;_Bonds6"/>
      <sheetName val="Non_debit-RMC6"/>
      <sheetName val="RATE_COMPILATION6"/>
      <sheetName val="DATA-DEP_(13-17)6"/>
      <sheetName val="DATA-GCC(25-34_7)6"/>
      <sheetName val="St_-Con(0-17)6"/>
      <sheetName val="St_-Con_(17-34)6"/>
      <sheetName val="Elect_4"/>
      <sheetName val="Plant_&amp;__Machinery4"/>
      <sheetName val="POCOS_제출및납품일정4"/>
      <sheetName val="Pile_cap4"/>
      <sheetName val="PIPING_LINE_LIST4"/>
      <sheetName val="Doha_Farm3"/>
      <sheetName val="Cost_of_O_&amp;_O3"/>
      <sheetName val="Rollup_Summary3"/>
      <sheetName val="Sheet3_(2)3"/>
      <sheetName val="Diesel_Analysis3"/>
      <sheetName val="SC_revtrgt3"/>
      <sheetName val="NLD_-_Assum3"/>
      <sheetName val="Sub_con_List3"/>
      <sheetName val="KM_wise_Quantity3"/>
      <sheetName val="SCH_103"/>
      <sheetName val="doq_13"/>
      <sheetName val="doq_93"/>
      <sheetName val="Load_Calculation3"/>
      <sheetName val="EAW Final Accounts - 99"/>
      <sheetName val="XREF"/>
      <sheetName val="Monthly Turnover (Final)"/>
      <sheetName val="Monthly Programme"/>
      <sheetName val="Cube_BOQ"/>
      <sheetName val="conc-foot-gradeslab"/>
      <sheetName val="head loss calc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Date"/>
      <sheetName val="전기"/>
      <sheetName val="BM_SF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1St_certified_RA_bill"/>
      <sheetName val="Qty_Report"/>
      <sheetName val="Dayworks_Bill"/>
      <sheetName val="Bills_of_Quantities"/>
      <sheetName val="Back_Cal_for_OMC"/>
      <sheetName val="BASIC_RATES"/>
      <sheetName val="Cont.Wt."/>
      <sheetName val="factor_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Vendor Na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 refreshError="1"/>
      <sheetData sheetId="121" refreshError="1"/>
      <sheetData sheetId="122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 refreshError="1"/>
      <sheetData sheetId="1406" refreshError="1"/>
      <sheetData sheetId="1407" refreshError="1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/>
      <sheetData sheetId="1724"/>
      <sheetData sheetId="1725" refreshError="1"/>
      <sheetData sheetId="1726" refreshError="1"/>
      <sheetData sheetId="1727" refreshError="1"/>
      <sheetData sheetId="1728" refreshError="1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/>
      <sheetData sheetId="1953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/>
      <sheetData sheetId="2005"/>
      <sheetData sheetId="2006" refreshError="1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Codes"/>
      <sheetName val="220 11  BS "/>
      <sheetName val="Wordsdata"/>
      <sheetName val="item"/>
      <sheetName val="Timesheet"/>
      <sheetName val="DSLP"/>
      <sheetName val="P&amp;ID List"/>
      <sheetName val="Data base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IO LIST"/>
      <sheetName val="Basement Budg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Scenarios"/>
      <sheetName val="FTE Sales"/>
      <sheetName val="Price Working -Mar'06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PROG_DATA"/>
      <sheetName val="Fin. Assumpt. - Sensitivities"/>
      <sheetName val="Global Assm."/>
      <sheetName val="analysis"/>
      <sheetName val="maing1"/>
      <sheetName val="basdat"/>
      <sheetName val="Code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1-LABOUR"/>
      <sheetName val="Budget (Jun 07)"/>
      <sheetName val="lc 11"/>
      <sheetName val="lc 21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ETC Plant Cost"/>
      <sheetName val="DELTA-H"/>
      <sheetName val="OCT.FDN"/>
      <sheetName val="CWpump"/>
      <sheetName val="MMR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Choices:</v>
          </cell>
        </row>
      </sheetData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">
          <cell r="A1" t="str">
            <v>Choices:</v>
          </cell>
        </row>
      </sheetData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1">
          <cell r="A1" t="str">
            <v>Choices:</v>
          </cell>
        </row>
      </sheetData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>
        <row r="1">
          <cell r="A1" t="str">
            <v>Choices:</v>
          </cell>
        </row>
      </sheetData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 refreshError="1"/>
      <sheetData sheetId="184" refreshError="1"/>
      <sheetData sheetId="185" refreshError="1"/>
      <sheetData sheetId="186">
        <row r="1">
          <cell r="A1" t="str">
            <v>Choices:</v>
          </cell>
        </row>
      </sheetData>
      <sheetData sheetId="187">
        <row r="1">
          <cell r="A1" t="str">
            <v>Choices:</v>
          </cell>
        </row>
      </sheetData>
      <sheetData sheetId="188">
        <row r="1">
          <cell r="A1" t="str">
            <v>Choices:</v>
          </cell>
        </row>
      </sheetData>
      <sheetData sheetId="189">
        <row r="1">
          <cell r="A1" t="str">
            <v>Choices:</v>
          </cell>
        </row>
      </sheetData>
      <sheetData sheetId="190"/>
      <sheetData sheetId="191"/>
      <sheetData sheetId="192" refreshError="1"/>
      <sheetData sheetId="193" refreshError="1"/>
      <sheetData sheetId="194">
        <row r="1">
          <cell r="A1" t="str">
            <v>Choices:</v>
          </cell>
        </row>
      </sheetData>
      <sheetData sheetId="195">
        <row r="1">
          <cell r="A1" t="str">
            <v>Choices:</v>
          </cell>
        </row>
      </sheetData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>
        <row r="1">
          <cell r="A1" t="str">
            <v>Choices:</v>
          </cell>
        </row>
      </sheetData>
      <sheetData sheetId="276">
        <row r="1">
          <cell r="A1" t="str">
            <v>Choices:</v>
          </cell>
        </row>
      </sheetData>
      <sheetData sheetId="277">
        <row r="1">
          <cell r="A1" t="str">
            <v>Choices:</v>
          </cell>
        </row>
      </sheetData>
      <sheetData sheetId="278">
        <row r="1">
          <cell r="A1" t="str">
            <v>Choices:</v>
          </cell>
        </row>
      </sheetData>
      <sheetData sheetId="279" refreshError="1"/>
      <sheetData sheetId="280" refreshError="1"/>
      <sheetData sheetId="281" refreshError="1"/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>
        <row r="1">
          <cell r="A1" t="str">
            <v>Choices:</v>
          </cell>
        </row>
      </sheetData>
      <sheetData sheetId="319">
        <row r="1">
          <cell r="A1" t="str">
            <v>Choices:</v>
          </cell>
        </row>
      </sheetData>
      <sheetData sheetId="320">
        <row r="1">
          <cell r="A1" t="str">
            <v>Choices:</v>
          </cell>
        </row>
      </sheetData>
      <sheetData sheetId="321">
        <row r="1">
          <cell r="A1" t="str">
            <v>Choices: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06B0-98B4-4A1B-901C-A93E98FA8C87}">
  <dimension ref="A1:K13"/>
  <sheetViews>
    <sheetView workbookViewId="0">
      <selection activeCell="K16" sqref="K16"/>
    </sheetView>
  </sheetViews>
  <sheetFormatPr defaultColWidth="9.1796875" defaultRowHeight="13" x14ac:dyDescent="0.3"/>
  <cols>
    <col min="1" max="1" width="17.81640625" style="225" customWidth="1"/>
    <col min="2" max="2" width="48.453125" style="225" customWidth="1"/>
    <col min="3" max="3" width="23.81640625" style="225" customWidth="1"/>
    <col min="4" max="4" width="15.54296875" style="225" customWidth="1"/>
    <col min="5" max="5" width="14.1796875" style="225" customWidth="1"/>
    <col min="6" max="6" width="16.54296875" style="225" customWidth="1"/>
    <col min="7" max="7" width="20.1796875" style="225" customWidth="1"/>
    <col min="8" max="8" width="16.81640625" style="225" customWidth="1"/>
    <col min="9" max="9" width="15.7265625" style="225" customWidth="1"/>
    <col min="10" max="11" width="19.26953125" style="225" customWidth="1"/>
    <col min="12" max="16384" width="9.1796875" style="225"/>
  </cols>
  <sheetData>
    <row r="1" spans="1:11" ht="30.75" customHeight="1" x14ac:dyDescent="0.3">
      <c r="A1" s="661" t="s">
        <v>518</v>
      </c>
      <c r="B1" s="661" t="s">
        <v>110</v>
      </c>
      <c r="C1" s="661" t="s">
        <v>106</v>
      </c>
      <c r="D1" s="661" t="s">
        <v>108</v>
      </c>
      <c r="E1" s="661" t="s">
        <v>104</v>
      </c>
      <c r="F1" s="661" t="s">
        <v>526</v>
      </c>
      <c r="G1" s="661" t="s">
        <v>522</v>
      </c>
      <c r="H1" s="661" t="s">
        <v>524</v>
      </c>
      <c r="I1" s="661" t="s">
        <v>528</v>
      </c>
      <c r="J1" s="661" t="s">
        <v>935</v>
      </c>
      <c r="K1" s="661" t="s">
        <v>944</v>
      </c>
    </row>
    <row r="2" spans="1:11" ht="12.75" customHeight="1" x14ac:dyDescent="0.3">
      <c r="A2" s="665" t="s">
        <v>936</v>
      </c>
      <c r="B2" s="653" t="s">
        <v>938</v>
      </c>
      <c r="C2" s="653" t="s">
        <v>971</v>
      </c>
      <c r="D2" s="667">
        <v>45337</v>
      </c>
      <c r="E2" s="667">
        <v>45975</v>
      </c>
      <c r="F2" s="667" t="s">
        <v>939</v>
      </c>
      <c r="G2" s="667" t="s">
        <v>941</v>
      </c>
      <c r="H2" s="635" t="s">
        <v>940</v>
      </c>
      <c r="I2" s="635" t="s">
        <v>529</v>
      </c>
      <c r="J2" s="635" t="s">
        <v>942</v>
      </c>
      <c r="K2" s="654" t="s">
        <v>945</v>
      </c>
    </row>
    <row r="3" spans="1:11" x14ac:dyDescent="0.3">
      <c r="A3" s="666"/>
      <c r="B3" s="653" t="s">
        <v>937</v>
      </c>
      <c r="C3" s="653" t="s">
        <v>972</v>
      </c>
      <c r="D3" s="668"/>
      <c r="E3" s="668"/>
      <c r="F3" s="668"/>
      <c r="G3" s="668"/>
      <c r="H3" s="653"/>
      <c r="I3" s="653"/>
      <c r="J3" s="653" t="s">
        <v>943</v>
      </c>
      <c r="K3" s="656" t="s">
        <v>946</v>
      </c>
    </row>
    <row r="4" spans="1:11" x14ac:dyDescent="0.3">
      <c r="A4" s="655"/>
      <c r="B4" s="653"/>
      <c r="C4" s="653"/>
      <c r="D4" s="653"/>
      <c r="E4" s="653"/>
      <c r="F4" s="653"/>
      <c r="G4" s="653"/>
      <c r="H4" s="653"/>
      <c r="I4" s="653"/>
      <c r="J4" s="653"/>
      <c r="K4" s="656" t="s">
        <v>947</v>
      </c>
    </row>
    <row r="5" spans="1:11" x14ac:dyDescent="0.3">
      <c r="A5" s="655"/>
      <c r="B5" s="653"/>
      <c r="C5" s="653"/>
      <c r="D5" s="653"/>
      <c r="E5" s="653"/>
      <c r="F5" s="653"/>
      <c r="G5" s="653"/>
      <c r="H5" s="653"/>
      <c r="I5" s="653"/>
      <c r="J5" s="653"/>
      <c r="K5" s="656" t="s">
        <v>948</v>
      </c>
    </row>
    <row r="6" spans="1:11" x14ac:dyDescent="0.3">
      <c r="A6" s="655"/>
      <c r="B6" s="653"/>
      <c r="C6" s="653"/>
      <c r="D6" s="653"/>
      <c r="E6" s="653"/>
      <c r="F6" s="653"/>
      <c r="G6" s="653"/>
      <c r="H6" s="653"/>
      <c r="I6" s="653"/>
      <c r="J6" s="653"/>
      <c r="K6" s="656" t="s">
        <v>949</v>
      </c>
    </row>
    <row r="7" spans="1:11" x14ac:dyDescent="0.3">
      <c r="A7" s="655"/>
      <c r="B7" s="653"/>
      <c r="C7" s="653"/>
      <c r="D7" s="653"/>
      <c r="E7" s="653"/>
      <c r="F7" s="653"/>
      <c r="G7" s="653"/>
      <c r="H7" s="653"/>
      <c r="I7" s="653"/>
      <c r="J7" s="653"/>
      <c r="K7" s="656" t="s">
        <v>950</v>
      </c>
    </row>
    <row r="8" spans="1:11" x14ac:dyDescent="0.3">
      <c r="A8" s="655"/>
      <c r="B8" s="653"/>
      <c r="C8" s="653"/>
      <c r="D8" s="653"/>
      <c r="E8" s="653"/>
      <c r="F8" s="653"/>
      <c r="G8" s="653"/>
      <c r="H8" s="653"/>
      <c r="I8" s="653"/>
      <c r="J8" s="653"/>
      <c r="K8" s="656" t="s">
        <v>951</v>
      </c>
    </row>
    <row r="9" spans="1:11" x14ac:dyDescent="0.3">
      <c r="A9" s="655"/>
      <c r="B9" s="653"/>
      <c r="C9" s="653"/>
      <c r="D9" s="653"/>
      <c r="E9" s="653"/>
      <c r="F9" s="653"/>
      <c r="G9" s="653"/>
      <c r="H9" s="653"/>
      <c r="I9" s="653"/>
      <c r="J9" s="653"/>
      <c r="K9" s="656" t="s">
        <v>952</v>
      </c>
    </row>
    <row r="10" spans="1:11" x14ac:dyDescent="0.3">
      <c r="A10" s="655"/>
      <c r="B10" s="653"/>
      <c r="C10" s="653"/>
      <c r="D10" s="653"/>
      <c r="E10" s="653"/>
      <c r="F10" s="653"/>
      <c r="G10" s="653"/>
      <c r="H10" s="653"/>
      <c r="I10" s="653"/>
      <c r="J10" s="653"/>
      <c r="K10" s="656" t="s">
        <v>953</v>
      </c>
    </row>
    <row r="11" spans="1:11" x14ac:dyDescent="0.3">
      <c r="A11" s="655"/>
      <c r="B11" s="653"/>
      <c r="C11" s="653"/>
      <c r="D11" s="653"/>
      <c r="E11" s="653"/>
      <c r="F11" s="653"/>
      <c r="G11" s="653"/>
      <c r="H11" s="653"/>
      <c r="I11" s="653"/>
      <c r="K11" s="656" t="s">
        <v>954</v>
      </c>
    </row>
    <row r="12" spans="1:11" x14ac:dyDescent="0.3">
      <c r="A12" s="657"/>
      <c r="K12" s="656" t="s">
        <v>955</v>
      </c>
    </row>
    <row r="13" spans="1:11" x14ac:dyDescent="0.3">
      <c r="A13" s="658"/>
      <c r="B13" s="659"/>
      <c r="C13" s="659"/>
      <c r="D13" s="659"/>
      <c r="E13" s="659"/>
      <c r="F13" s="659"/>
      <c r="G13" s="659"/>
      <c r="H13" s="659"/>
      <c r="I13" s="659"/>
      <c r="J13" s="659"/>
      <c r="K13" s="660" t="s">
        <v>956</v>
      </c>
    </row>
  </sheetData>
  <mergeCells count="5">
    <mergeCell ref="A2:A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topLeftCell="A54" workbookViewId="0">
      <selection activeCell="F70" sqref="F70"/>
    </sheetView>
  </sheetViews>
  <sheetFormatPr defaultRowHeight="14.5" x14ac:dyDescent="0.35"/>
  <cols>
    <col min="4" max="4" width="15" customWidth="1"/>
    <col min="9" max="9" width="33.7265625" customWidth="1"/>
  </cols>
  <sheetData>
    <row r="1" spans="3:9" ht="15" thickBot="1" x14ac:dyDescent="0.4"/>
    <row r="2" spans="3:9" ht="15" thickBot="1" x14ac:dyDescent="0.4">
      <c r="C2" s="868" t="s">
        <v>641</v>
      </c>
      <c r="D2" s="869"/>
      <c r="E2" s="869"/>
      <c r="F2" s="869"/>
      <c r="G2" s="869"/>
      <c r="H2" s="869"/>
      <c r="I2" s="553"/>
    </row>
    <row r="3" spans="3:9" ht="15" thickBot="1" x14ac:dyDescent="0.4">
      <c r="C3" s="765" t="s">
        <v>156</v>
      </c>
      <c r="D3" s="766"/>
      <c r="E3" s="766"/>
      <c r="F3" s="766"/>
      <c r="G3" s="766"/>
      <c r="H3" s="766"/>
      <c r="I3" s="553"/>
    </row>
    <row r="4" spans="3:9" x14ac:dyDescent="0.35">
      <c r="C4" s="546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53"/>
    </row>
    <row r="5" spans="3:9" x14ac:dyDescent="0.35">
      <c r="C5" s="554">
        <v>1</v>
      </c>
      <c r="D5" s="553" t="s">
        <v>155</v>
      </c>
      <c r="E5" s="553" t="s">
        <v>153</v>
      </c>
      <c r="F5" s="553">
        <v>190</v>
      </c>
      <c r="G5" s="555">
        <v>190</v>
      </c>
      <c r="H5" s="555">
        <f>F5-G5</f>
        <v>0</v>
      </c>
      <c r="I5" s="556"/>
    </row>
    <row r="6" spans="3:9" x14ac:dyDescent="0.35">
      <c r="C6" s="557">
        <v>2</v>
      </c>
      <c r="D6" s="558" t="s">
        <v>154</v>
      </c>
      <c r="E6" s="558" t="s">
        <v>153</v>
      </c>
      <c r="F6" s="558">
        <v>23</v>
      </c>
      <c r="G6" s="559">
        <v>23</v>
      </c>
      <c r="H6" s="559">
        <f t="shared" ref="H6:H14" si="0">F6-G6</f>
        <v>0</v>
      </c>
      <c r="I6" s="553"/>
    </row>
    <row r="7" spans="3:9" x14ac:dyDescent="0.35">
      <c r="C7" s="557">
        <v>3</v>
      </c>
      <c r="D7" s="558" t="s">
        <v>447</v>
      </c>
      <c r="E7" s="558" t="s">
        <v>153</v>
      </c>
      <c r="F7" s="558">
        <v>13</v>
      </c>
      <c r="G7" s="559">
        <v>13</v>
      </c>
      <c r="H7" s="559">
        <f t="shared" si="0"/>
        <v>0</v>
      </c>
      <c r="I7" s="553"/>
    </row>
    <row r="8" spans="3:9" x14ac:dyDescent="0.35">
      <c r="C8" s="557">
        <v>4</v>
      </c>
      <c r="D8" s="558" t="s">
        <v>642</v>
      </c>
      <c r="E8" s="558" t="s">
        <v>153</v>
      </c>
      <c r="F8" s="558">
        <v>7</v>
      </c>
      <c r="G8" s="559">
        <v>7</v>
      </c>
      <c r="H8" s="559">
        <f t="shared" si="0"/>
        <v>0</v>
      </c>
      <c r="I8" s="553"/>
    </row>
    <row r="9" spans="3:9" x14ac:dyDescent="0.35">
      <c r="C9" s="557">
        <v>5</v>
      </c>
      <c r="D9" s="558" t="s">
        <v>643</v>
      </c>
      <c r="E9" s="558" t="s">
        <v>153</v>
      </c>
      <c r="F9" s="558">
        <v>1</v>
      </c>
      <c r="G9" s="559">
        <v>1</v>
      </c>
      <c r="H9" s="559">
        <f t="shared" si="0"/>
        <v>0</v>
      </c>
      <c r="I9" s="553"/>
    </row>
    <row r="10" spans="3:9" x14ac:dyDescent="0.35">
      <c r="C10" s="554">
        <v>6</v>
      </c>
      <c r="D10" s="553" t="s">
        <v>161</v>
      </c>
      <c r="E10" s="553" t="s">
        <v>153</v>
      </c>
      <c r="F10" s="553">
        <v>61</v>
      </c>
      <c r="G10" s="555">
        <v>61</v>
      </c>
      <c r="H10" s="555">
        <f t="shared" si="0"/>
        <v>0</v>
      </c>
      <c r="I10" s="556"/>
    </row>
    <row r="11" spans="3:9" x14ac:dyDescent="0.35">
      <c r="C11" s="554">
        <v>7</v>
      </c>
      <c r="D11" s="553" t="s">
        <v>539</v>
      </c>
      <c r="E11" s="553" t="s">
        <v>153</v>
      </c>
      <c r="F11" s="553">
        <v>11</v>
      </c>
      <c r="G11" s="555">
        <v>11</v>
      </c>
      <c r="H11" s="555">
        <f t="shared" si="0"/>
        <v>0</v>
      </c>
      <c r="I11" s="553"/>
    </row>
    <row r="12" spans="3:9" x14ac:dyDescent="0.35">
      <c r="C12" s="554">
        <v>7</v>
      </c>
      <c r="D12" s="553" t="s">
        <v>644</v>
      </c>
      <c r="E12" s="553" t="s">
        <v>153</v>
      </c>
      <c r="F12" s="553">
        <v>4</v>
      </c>
      <c r="G12" s="555">
        <v>4</v>
      </c>
      <c r="H12" s="555">
        <f t="shared" si="0"/>
        <v>0</v>
      </c>
      <c r="I12" s="553"/>
    </row>
    <row r="13" spans="3:9" x14ac:dyDescent="0.35">
      <c r="C13" s="554">
        <v>8</v>
      </c>
      <c r="D13" s="553" t="s">
        <v>538</v>
      </c>
      <c r="E13" s="553" t="s">
        <v>153</v>
      </c>
      <c r="F13" s="553"/>
      <c r="G13" s="555"/>
      <c r="H13" s="555">
        <f t="shared" si="0"/>
        <v>0</v>
      </c>
      <c r="I13" s="553"/>
    </row>
    <row r="14" spans="3:9" ht="15" thickBot="1" x14ac:dyDescent="0.4">
      <c r="C14" s="560">
        <v>9</v>
      </c>
      <c r="D14" s="561" t="s">
        <v>645</v>
      </c>
      <c r="E14" s="561" t="s">
        <v>153</v>
      </c>
      <c r="F14" s="561">
        <v>2</v>
      </c>
      <c r="G14" s="562">
        <v>2</v>
      </c>
      <c r="H14" s="562">
        <f t="shared" si="0"/>
        <v>0</v>
      </c>
      <c r="I14" s="553"/>
    </row>
    <row r="15" spans="3:9" ht="15" thickBot="1" x14ac:dyDescent="0.4">
      <c r="C15" s="547"/>
      <c r="D15" s="563" t="s">
        <v>162</v>
      </c>
      <c r="E15" s="563" t="s">
        <v>153</v>
      </c>
      <c r="F15" s="563">
        <f>SUM(F5:F14)</f>
        <v>312</v>
      </c>
      <c r="G15" s="564">
        <f>SUM(G5:G14)</f>
        <v>312</v>
      </c>
      <c r="H15" s="564">
        <f>SUM(H5:H14)</f>
        <v>0</v>
      </c>
      <c r="I15" s="553"/>
    </row>
    <row r="16" spans="3:9" ht="15" thickBot="1" x14ac:dyDescent="0.4">
      <c r="C16" s="565"/>
      <c r="D16" s="235"/>
      <c r="E16" s="235"/>
      <c r="F16" s="235"/>
      <c r="G16" s="235"/>
      <c r="H16" s="235"/>
      <c r="I16" s="235"/>
    </row>
    <row r="17" spans="3:9" ht="15" thickBot="1" x14ac:dyDescent="0.4">
      <c r="C17" s="868" t="s">
        <v>535</v>
      </c>
      <c r="D17" s="869"/>
      <c r="E17" s="869"/>
      <c r="F17" s="869"/>
      <c r="G17" s="869"/>
      <c r="H17" s="869"/>
      <c r="I17" s="870"/>
    </row>
    <row r="18" spans="3:9" ht="15" thickBot="1" x14ac:dyDescent="0.4">
      <c r="C18" s="600" t="s">
        <v>152</v>
      </c>
      <c r="D18" s="566" t="s">
        <v>151</v>
      </c>
      <c r="E18" s="563" t="s">
        <v>150</v>
      </c>
      <c r="F18" s="563" t="s">
        <v>537</v>
      </c>
      <c r="G18" s="563" t="s">
        <v>149</v>
      </c>
      <c r="H18" s="563" t="s">
        <v>540</v>
      </c>
      <c r="I18" s="567" t="s">
        <v>646</v>
      </c>
    </row>
    <row r="19" spans="3:9" x14ac:dyDescent="0.35">
      <c r="C19" s="853">
        <v>1</v>
      </c>
      <c r="D19" s="855" t="s">
        <v>148</v>
      </c>
      <c r="E19" s="247" t="s">
        <v>147</v>
      </c>
      <c r="F19" s="247">
        <v>190</v>
      </c>
      <c r="G19" s="568">
        <v>190</v>
      </c>
      <c r="H19" s="569">
        <f t="shared" ref="H19:H27" si="1">F19-G19</f>
        <v>0</v>
      </c>
      <c r="I19" s="248"/>
    </row>
    <row r="20" spans="3:9" x14ac:dyDescent="0.35">
      <c r="C20" s="854"/>
      <c r="D20" s="744"/>
      <c r="E20" s="249" t="s">
        <v>146</v>
      </c>
      <c r="F20" s="249">
        <v>99</v>
      </c>
      <c r="G20" s="240">
        <v>99</v>
      </c>
      <c r="H20" s="240">
        <f>F20-G20</f>
        <v>0</v>
      </c>
      <c r="I20" s="515"/>
    </row>
    <row r="21" spans="3:9" x14ac:dyDescent="0.35">
      <c r="C21" s="854"/>
      <c r="D21" s="744"/>
      <c r="E21" s="249" t="s">
        <v>145</v>
      </c>
      <c r="F21" s="249">
        <v>57</v>
      </c>
      <c r="G21" s="240">
        <v>57</v>
      </c>
      <c r="H21" s="240">
        <f>F21-G21</f>
        <v>0</v>
      </c>
      <c r="I21" s="515"/>
    </row>
    <row r="22" spans="3:9" x14ac:dyDescent="0.35">
      <c r="C22" s="854"/>
      <c r="D22" s="744"/>
      <c r="E22" s="249" t="s">
        <v>144</v>
      </c>
      <c r="F22" s="249">
        <v>21</v>
      </c>
      <c r="G22" s="240">
        <v>21</v>
      </c>
      <c r="H22" s="570">
        <f>F22-G22</f>
        <v>0</v>
      </c>
      <c r="I22" s="515"/>
    </row>
    <row r="23" spans="3:9" x14ac:dyDescent="0.35">
      <c r="C23" s="854"/>
      <c r="D23" s="744"/>
      <c r="E23" s="249" t="s">
        <v>143</v>
      </c>
      <c r="F23" s="249">
        <v>7</v>
      </c>
      <c r="G23" s="240">
        <v>7</v>
      </c>
      <c r="H23" s="240">
        <f>F23-G23</f>
        <v>0</v>
      </c>
      <c r="I23" s="515"/>
    </row>
    <row r="24" spans="3:9" ht="15" thickBot="1" x14ac:dyDescent="0.4">
      <c r="C24" s="857"/>
      <c r="D24" s="858"/>
      <c r="E24" s="516" t="s">
        <v>142</v>
      </c>
      <c r="F24" s="516">
        <v>6</v>
      </c>
      <c r="G24" s="517">
        <v>6</v>
      </c>
      <c r="H24" s="517">
        <f t="shared" si="1"/>
        <v>0</v>
      </c>
      <c r="I24" s="518"/>
    </row>
    <row r="25" spans="3:9" x14ac:dyDescent="0.35">
      <c r="C25" s="853">
        <v>2</v>
      </c>
      <c r="D25" s="855" t="s">
        <v>460</v>
      </c>
      <c r="E25" s="247" t="s">
        <v>147</v>
      </c>
      <c r="F25" s="247">
        <v>23</v>
      </c>
      <c r="G25" s="568">
        <v>23</v>
      </c>
      <c r="H25" s="569">
        <f t="shared" si="1"/>
        <v>0</v>
      </c>
      <c r="I25" s="248"/>
    </row>
    <row r="26" spans="3:9" x14ac:dyDescent="0.35">
      <c r="C26" s="854"/>
      <c r="D26" s="744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15"/>
    </row>
    <row r="27" spans="3:9" x14ac:dyDescent="0.35">
      <c r="C27" s="854"/>
      <c r="D27" s="744"/>
      <c r="E27" s="249" t="s">
        <v>145</v>
      </c>
      <c r="F27" s="620">
        <v>1</v>
      </c>
      <c r="G27" s="240"/>
      <c r="H27" s="240">
        <f t="shared" si="1"/>
        <v>1</v>
      </c>
      <c r="I27" s="515" t="s">
        <v>967</v>
      </c>
    </row>
    <row r="28" spans="3:9" x14ac:dyDescent="0.35">
      <c r="C28" s="854"/>
      <c r="D28" s="744"/>
      <c r="E28" s="249" t="s">
        <v>144</v>
      </c>
      <c r="F28" s="249">
        <v>1</v>
      </c>
      <c r="G28" s="240">
        <v>1</v>
      </c>
      <c r="H28" s="240">
        <f>F28-G28</f>
        <v>0</v>
      </c>
      <c r="I28" s="515"/>
    </row>
    <row r="29" spans="3:9" x14ac:dyDescent="0.35">
      <c r="C29" s="854"/>
      <c r="D29" s="744"/>
      <c r="E29" s="249" t="s">
        <v>143</v>
      </c>
      <c r="F29" s="249">
        <v>5</v>
      </c>
      <c r="G29" s="240">
        <v>5</v>
      </c>
      <c r="H29" s="240">
        <f>F29-G29</f>
        <v>0</v>
      </c>
      <c r="I29" s="515"/>
    </row>
    <row r="30" spans="3:9" ht="15" thickBot="1" x14ac:dyDescent="0.4">
      <c r="C30" s="867"/>
      <c r="D30" s="749"/>
      <c r="E30" s="571" t="s">
        <v>142</v>
      </c>
      <c r="F30" s="571"/>
      <c r="G30" s="535"/>
      <c r="H30" s="535"/>
      <c r="I30" s="572"/>
    </row>
    <row r="31" spans="3:9" x14ac:dyDescent="0.35">
      <c r="C31" s="859">
        <v>3</v>
      </c>
      <c r="D31" s="862" t="s">
        <v>542</v>
      </c>
      <c r="E31" s="247" t="s">
        <v>147</v>
      </c>
      <c r="F31" s="247">
        <v>13</v>
      </c>
      <c r="G31" s="568">
        <v>12</v>
      </c>
      <c r="H31" s="569">
        <f>F31-G31</f>
        <v>1</v>
      </c>
      <c r="I31" s="248"/>
    </row>
    <row r="32" spans="3:9" x14ac:dyDescent="0.35">
      <c r="C32" s="860"/>
      <c r="D32" s="863"/>
      <c r="E32" s="249" t="s">
        <v>146</v>
      </c>
      <c r="F32" s="249">
        <v>8</v>
      </c>
      <c r="G32" s="240">
        <v>8</v>
      </c>
      <c r="H32" s="240">
        <f>F32-G32</f>
        <v>0</v>
      </c>
      <c r="I32" s="515"/>
    </row>
    <row r="33" spans="3:9" x14ac:dyDescent="0.35">
      <c r="C33" s="860"/>
      <c r="D33" s="863"/>
      <c r="E33" s="249" t="s">
        <v>145</v>
      </c>
      <c r="F33" s="249">
        <v>2</v>
      </c>
      <c r="G33" s="240">
        <v>2</v>
      </c>
      <c r="H33" s="570">
        <f>F33-G33</f>
        <v>0</v>
      </c>
      <c r="I33" s="515"/>
    </row>
    <row r="34" spans="3:9" x14ac:dyDescent="0.35">
      <c r="C34" s="860"/>
      <c r="D34" s="863"/>
      <c r="E34" s="249" t="s">
        <v>144</v>
      </c>
      <c r="F34" s="249">
        <v>2</v>
      </c>
      <c r="G34" s="240">
        <v>2</v>
      </c>
      <c r="H34" s="240">
        <f>F34-G34</f>
        <v>0</v>
      </c>
      <c r="I34" s="515"/>
    </row>
    <row r="35" spans="3:9" x14ac:dyDescent="0.35">
      <c r="C35" s="860"/>
      <c r="D35" s="863"/>
      <c r="E35" s="249" t="s">
        <v>543</v>
      </c>
      <c r="F35" s="249">
        <v>1</v>
      </c>
      <c r="G35" s="240">
        <v>0</v>
      </c>
      <c r="H35" s="240">
        <f>F35-G35</f>
        <v>1</v>
      </c>
      <c r="I35" s="515"/>
    </row>
    <row r="36" spans="3:9" ht="15" thickBot="1" x14ac:dyDescent="0.4">
      <c r="C36" s="861"/>
      <c r="D36" s="864"/>
      <c r="E36" s="516" t="s">
        <v>142</v>
      </c>
      <c r="F36" s="516"/>
      <c r="G36" s="517"/>
      <c r="H36" s="517"/>
      <c r="I36" s="518"/>
    </row>
    <row r="37" spans="3:9" x14ac:dyDescent="0.35">
      <c r="C37" s="859">
        <v>4</v>
      </c>
      <c r="D37" s="862" t="s">
        <v>461</v>
      </c>
      <c r="E37" s="247" t="s">
        <v>147</v>
      </c>
      <c r="F37" s="247">
        <v>7</v>
      </c>
      <c r="G37" s="633">
        <v>7</v>
      </c>
      <c r="H37" s="569">
        <f>F37-G37</f>
        <v>0</v>
      </c>
      <c r="I37" s="248"/>
    </row>
    <row r="38" spans="3:9" x14ac:dyDescent="0.35">
      <c r="C38" s="860"/>
      <c r="D38" s="863"/>
      <c r="E38" s="249" t="s">
        <v>146</v>
      </c>
      <c r="F38" s="249">
        <v>3</v>
      </c>
      <c r="G38" s="240">
        <v>3</v>
      </c>
      <c r="H38" s="240">
        <f>F38-G38</f>
        <v>0</v>
      </c>
      <c r="I38" s="515"/>
    </row>
    <row r="39" spans="3:9" x14ac:dyDescent="0.35">
      <c r="C39" s="860"/>
      <c r="D39" s="863"/>
      <c r="E39" s="249" t="s">
        <v>145</v>
      </c>
      <c r="F39" s="249">
        <v>2</v>
      </c>
      <c r="G39" s="249">
        <v>2</v>
      </c>
      <c r="H39" s="240">
        <f>F39-G39</f>
        <v>0</v>
      </c>
      <c r="I39" s="515"/>
    </row>
    <row r="40" spans="3:9" x14ac:dyDescent="0.35">
      <c r="C40" s="860"/>
      <c r="D40" s="863"/>
      <c r="E40" s="249" t="s">
        <v>144</v>
      </c>
      <c r="F40" s="249">
        <v>1</v>
      </c>
      <c r="G40" s="240">
        <v>1</v>
      </c>
      <c r="H40" s="240">
        <f>F40-G40</f>
        <v>0</v>
      </c>
      <c r="I40" s="515"/>
    </row>
    <row r="41" spans="3:9" x14ac:dyDescent="0.35">
      <c r="C41" s="860"/>
      <c r="D41" s="863"/>
      <c r="E41" s="249" t="s">
        <v>143</v>
      </c>
      <c r="F41" s="249">
        <v>1</v>
      </c>
      <c r="G41" s="240">
        <v>0</v>
      </c>
      <c r="H41" s="240">
        <f>F41-G41</f>
        <v>1</v>
      </c>
      <c r="I41" s="515" t="s">
        <v>967</v>
      </c>
    </row>
    <row r="42" spans="3:9" ht="15" thickBot="1" x14ac:dyDescent="0.4">
      <c r="C42" s="860"/>
      <c r="D42" s="863"/>
      <c r="E42" s="571" t="s">
        <v>142</v>
      </c>
      <c r="F42" s="571"/>
      <c r="G42" s="535"/>
      <c r="H42" s="535"/>
      <c r="I42" s="572"/>
    </row>
    <row r="43" spans="3:9" x14ac:dyDescent="0.35">
      <c r="C43" s="865">
        <v>5</v>
      </c>
      <c r="D43" s="862" t="s">
        <v>849</v>
      </c>
      <c r="E43" s="247" t="s">
        <v>147</v>
      </c>
      <c r="F43" s="573">
        <v>1</v>
      </c>
      <c r="G43" s="568">
        <v>1</v>
      </c>
      <c r="H43" s="569">
        <f>F43-G43</f>
        <v>0</v>
      </c>
      <c r="I43" s="248"/>
    </row>
    <row r="44" spans="3:9" ht="15" thickBot="1" x14ac:dyDescent="0.4">
      <c r="C44" s="866"/>
      <c r="D44" s="864"/>
      <c r="E44" s="516" t="s">
        <v>850</v>
      </c>
      <c r="F44" s="516">
        <v>1</v>
      </c>
      <c r="G44" s="517">
        <v>1</v>
      </c>
      <c r="H44" s="517">
        <f>F44-G44</f>
        <v>0</v>
      </c>
      <c r="I44" s="518"/>
    </row>
    <row r="45" spans="3:9" x14ac:dyDescent="0.35">
      <c r="C45" s="856">
        <v>6</v>
      </c>
      <c r="D45" s="750" t="s">
        <v>168</v>
      </c>
      <c r="E45" s="250" t="s">
        <v>147</v>
      </c>
      <c r="F45" s="250">
        <v>61</v>
      </c>
      <c r="G45" s="568">
        <v>45</v>
      </c>
      <c r="H45" s="569">
        <f t="shared" ref="H45:H55" si="2">F45-G45</f>
        <v>16</v>
      </c>
      <c r="I45" s="574"/>
    </row>
    <row r="46" spans="3:9" x14ac:dyDescent="0.35">
      <c r="C46" s="854"/>
      <c r="D46" s="744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15"/>
    </row>
    <row r="47" spans="3:9" x14ac:dyDescent="0.35">
      <c r="C47" s="854"/>
      <c r="D47" s="744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15"/>
    </row>
    <row r="48" spans="3:9" x14ac:dyDescent="0.35">
      <c r="C48" s="854"/>
      <c r="D48" s="744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15"/>
    </row>
    <row r="49" spans="3:9" x14ac:dyDescent="0.35">
      <c r="C49" s="854"/>
      <c r="D49" s="744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15"/>
    </row>
    <row r="50" spans="3:9" ht="15" thickBot="1" x14ac:dyDescent="0.4">
      <c r="C50" s="857"/>
      <c r="D50" s="858"/>
      <c r="E50" s="516" t="s">
        <v>142</v>
      </c>
      <c r="F50" s="516"/>
      <c r="G50" s="517"/>
      <c r="H50" s="517">
        <f t="shared" si="2"/>
        <v>0</v>
      </c>
      <c r="I50" s="518"/>
    </row>
    <row r="51" spans="3:9" x14ac:dyDescent="0.35">
      <c r="C51" s="853">
        <v>7</v>
      </c>
      <c r="D51" s="855" t="s">
        <v>851</v>
      </c>
      <c r="E51" s="247" t="s">
        <v>147</v>
      </c>
      <c r="F51" s="247">
        <v>11</v>
      </c>
      <c r="G51" s="568">
        <v>11</v>
      </c>
      <c r="H51" s="569">
        <f t="shared" si="2"/>
        <v>0</v>
      </c>
      <c r="I51" s="515"/>
    </row>
    <row r="52" spans="3:9" x14ac:dyDescent="0.35">
      <c r="C52" s="854"/>
      <c r="D52" s="744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15"/>
    </row>
    <row r="53" spans="3:9" x14ac:dyDescent="0.35">
      <c r="C53" s="854"/>
      <c r="D53" s="744"/>
      <c r="E53" s="249" t="s">
        <v>145</v>
      </c>
      <c r="F53" s="249">
        <v>2</v>
      </c>
      <c r="G53" s="249">
        <v>2</v>
      </c>
      <c r="H53" s="240">
        <f t="shared" si="2"/>
        <v>0</v>
      </c>
      <c r="I53" s="515"/>
    </row>
    <row r="54" spans="3:9" x14ac:dyDescent="0.35">
      <c r="C54" s="854"/>
      <c r="D54" s="744"/>
      <c r="E54" s="249" t="s">
        <v>144</v>
      </c>
      <c r="F54" s="249">
        <v>4</v>
      </c>
      <c r="G54" s="249">
        <v>4</v>
      </c>
      <c r="H54" s="240">
        <f t="shared" si="2"/>
        <v>0</v>
      </c>
      <c r="I54" s="515"/>
    </row>
    <row r="55" spans="3:9" x14ac:dyDescent="0.35">
      <c r="C55" s="854"/>
      <c r="D55" s="744"/>
      <c r="E55" s="249" t="s">
        <v>143</v>
      </c>
      <c r="F55" s="249">
        <v>2</v>
      </c>
      <c r="G55" s="249">
        <v>2</v>
      </c>
      <c r="H55" s="240">
        <f t="shared" si="2"/>
        <v>0</v>
      </c>
      <c r="I55" s="515"/>
    </row>
    <row r="56" spans="3:9" ht="15" thickBot="1" x14ac:dyDescent="0.4">
      <c r="C56" s="857"/>
      <c r="D56" s="858"/>
      <c r="E56" s="516" t="s">
        <v>142</v>
      </c>
      <c r="F56" s="516"/>
      <c r="G56" s="517"/>
      <c r="H56" s="517"/>
      <c r="I56" s="518"/>
    </row>
    <row r="57" spans="3:9" x14ac:dyDescent="0.35">
      <c r="C57" s="853">
        <v>8</v>
      </c>
      <c r="D57" s="855" t="s">
        <v>834</v>
      </c>
      <c r="E57" s="247" t="s">
        <v>147</v>
      </c>
      <c r="F57" s="247">
        <v>4</v>
      </c>
      <c r="G57" s="568">
        <v>4</v>
      </c>
      <c r="H57" s="569">
        <f>F57-G57</f>
        <v>0</v>
      </c>
      <c r="I57" s="248"/>
    </row>
    <row r="58" spans="3:9" x14ac:dyDescent="0.35">
      <c r="C58" s="854"/>
      <c r="D58" s="744"/>
      <c r="E58" s="249" t="s">
        <v>146</v>
      </c>
      <c r="F58" s="249">
        <v>2</v>
      </c>
      <c r="G58" s="240">
        <v>2</v>
      </c>
      <c r="H58" s="240">
        <f>F58-G58</f>
        <v>0</v>
      </c>
      <c r="I58" s="515"/>
    </row>
    <row r="59" spans="3:9" x14ac:dyDescent="0.35">
      <c r="C59" s="854"/>
      <c r="D59" s="744"/>
      <c r="E59" s="249" t="s">
        <v>145</v>
      </c>
      <c r="F59" s="249"/>
      <c r="G59" s="240"/>
      <c r="H59" s="240">
        <f>F59-G59</f>
        <v>0</v>
      </c>
      <c r="I59" s="515"/>
    </row>
    <row r="60" spans="3:9" x14ac:dyDescent="0.35">
      <c r="C60" s="854"/>
      <c r="D60" s="744"/>
      <c r="E60" s="249" t="s">
        <v>144</v>
      </c>
      <c r="F60" s="249">
        <v>2</v>
      </c>
      <c r="G60" s="240">
        <v>2</v>
      </c>
      <c r="H60" s="240">
        <f>F60-G60</f>
        <v>0</v>
      </c>
      <c r="I60" s="515"/>
    </row>
    <row r="61" spans="3:9" x14ac:dyDescent="0.35">
      <c r="C61" s="854"/>
      <c r="D61" s="744"/>
      <c r="E61" s="249" t="s">
        <v>143</v>
      </c>
      <c r="F61" s="249"/>
      <c r="G61" s="240"/>
      <c r="H61" s="240">
        <f>F61-G61</f>
        <v>0</v>
      </c>
      <c r="I61" s="515"/>
    </row>
    <row r="62" spans="3:9" ht="15" thickBot="1" x14ac:dyDescent="0.4">
      <c r="C62" s="857"/>
      <c r="D62" s="858"/>
      <c r="E62" s="516" t="s">
        <v>142</v>
      </c>
      <c r="F62" s="516"/>
      <c r="G62" s="517"/>
      <c r="H62" s="517"/>
      <c r="I62" s="518"/>
    </row>
    <row r="63" spans="3:9" x14ac:dyDescent="0.35">
      <c r="C63" s="853">
        <v>8</v>
      </c>
      <c r="D63" s="855" t="s">
        <v>852</v>
      </c>
      <c r="E63" s="247" t="s">
        <v>147</v>
      </c>
      <c r="F63" s="247">
        <v>2</v>
      </c>
      <c r="G63" s="568">
        <v>2</v>
      </c>
      <c r="H63" s="569">
        <f>F63-G63</f>
        <v>0</v>
      </c>
      <c r="I63" s="515"/>
    </row>
    <row r="64" spans="3:9" x14ac:dyDescent="0.35">
      <c r="C64" s="854"/>
      <c r="D64" s="744"/>
      <c r="E64" s="249" t="s">
        <v>146</v>
      </c>
      <c r="F64" s="249">
        <v>2</v>
      </c>
      <c r="G64" s="240">
        <v>2</v>
      </c>
      <c r="H64" s="240">
        <f>F64-G64</f>
        <v>0</v>
      </c>
      <c r="I64" s="515"/>
    </row>
    <row r="65" spans="3:9" ht="15" thickBot="1" x14ac:dyDescent="0.4">
      <c r="C65" s="575"/>
      <c r="D65" s="576"/>
      <c r="E65" s="577" t="s">
        <v>162</v>
      </c>
      <c r="F65" s="578">
        <v>312</v>
      </c>
      <c r="G65" s="579">
        <v>309</v>
      </c>
      <c r="H65" s="602">
        <f>F65-G65</f>
        <v>3</v>
      </c>
      <c r="I65" s="634"/>
    </row>
  </sheetData>
  <mergeCells count="21">
    <mergeCell ref="C25:C30"/>
    <mergeCell ref="D25:D30"/>
    <mergeCell ref="C2:H2"/>
    <mergeCell ref="C3:H3"/>
    <mergeCell ref="C17:I17"/>
    <mergeCell ref="C19:C24"/>
    <mergeCell ref="D19:D24"/>
    <mergeCell ref="C31:C36"/>
    <mergeCell ref="D31:D36"/>
    <mergeCell ref="C37:C42"/>
    <mergeCell ref="D37:D42"/>
    <mergeCell ref="C43:C44"/>
    <mergeCell ref="D43:D44"/>
    <mergeCell ref="C63:C64"/>
    <mergeCell ref="D63:D64"/>
    <mergeCell ref="C45:C50"/>
    <mergeCell ref="D45:D50"/>
    <mergeCell ref="C51:C56"/>
    <mergeCell ref="D51:D56"/>
    <mergeCell ref="C57:C62"/>
    <mergeCell ref="D57:D62"/>
  </mergeCells>
  <pageMargins left="0.7" right="0.7" top="0.75" bottom="0.75" header="0.3" footer="0.3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28" workbookViewId="0">
      <selection activeCell="J34" sqref="J34"/>
    </sheetView>
  </sheetViews>
  <sheetFormatPr defaultRowHeight="14.5" x14ac:dyDescent="0.35"/>
  <cols>
    <col min="2" max="2" width="12.81640625" customWidth="1"/>
    <col min="3" max="3" width="17.1796875" customWidth="1"/>
    <col min="4" max="4" width="26.1796875" customWidth="1"/>
    <col min="8" max="8" width="19.7265625" customWidth="1"/>
  </cols>
  <sheetData>
    <row r="2" spans="2:8" ht="26" x14ac:dyDescent="0.35">
      <c r="B2" s="580" t="s">
        <v>853</v>
      </c>
      <c r="C2" s="580" t="s">
        <v>854</v>
      </c>
      <c r="D2" s="580" t="s">
        <v>855</v>
      </c>
      <c r="E2" s="580" t="s">
        <v>856</v>
      </c>
      <c r="F2" s="580" t="s">
        <v>857</v>
      </c>
      <c r="G2" s="580" t="s">
        <v>858</v>
      </c>
      <c r="H2" s="580" t="s">
        <v>746</v>
      </c>
    </row>
    <row r="3" spans="2:8" ht="26" x14ac:dyDescent="0.35">
      <c r="B3" s="581">
        <v>47</v>
      </c>
      <c r="C3" s="582" t="s">
        <v>859</v>
      </c>
      <c r="D3" s="583" t="s">
        <v>860</v>
      </c>
      <c r="E3" s="584" t="s">
        <v>861</v>
      </c>
      <c r="F3" s="585">
        <v>4412</v>
      </c>
      <c r="G3" s="228">
        <f>2892.17+1438.074</f>
        <v>4330.2440000000006</v>
      </c>
      <c r="H3" s="586">
        <f>F3-G3</f>
        <v>81.755999999999403</v>
      </c>
    </row>
    <row r="4" spans="2:8" x14ac:dyDescent="0.35">
      <c r="B4" s="581">
        <v>62</v>
      </c>
      <c r="C4" s="582" t="s">
        <v>862</v>
      </c>
      <c r="D4" s="583" t="s">
        <v>863</v>
      </c>
      <c r="E4" s="584" t="s">
        <v>864</v>
      </c>
      <c r="F4" s="585">
        <v>1506</v>
      </c>
      <c r="G4" s="228">
        <v>1506</v>
      </c>
      <c r="H4" s="586">
        <f t="shared" ref="H4:H35" si="0">F4-G4</f>
        <v>0</v>
      </c>
    </row>
    <row r="5" spans="2:8" x14ac:dyDescent="0.35">
      <c r="B5" s="581">
        <v>63</v>
      </c>
      <c r="C5" s="582" t="s">
        <v>862</v>
      </c>
      <c r="D5" s="583" t="s">
        <v>865</v>
      </c>
      <c r="E5" s="584" t="s">
        <v>864</v>
      </c>
      <c r="F5" s="585">
        <v>95</v>
      </c>
      <c r="G5" s="228">
        <f>24+66</f>
        <v>90</v>
      </c>
      <c r="H5" s="586">
        <f t="shared" si="0"/>
        <v>5</v>
      </c>
    </row>
    <row r="6" spans="2:8" x14ac:dyDescent="0.35">
      <c r="B6" s="581">
        <v>64</v>
      </c>
      <c r="C6" s="582" t="s">
        <v>862</v>
      </c>
      <c r="D6" s="583" t="s">
        <v>866</v>
      </c>
      <c r="E6" s="584" t="s">
        <v>864</v>
      </c>
      <c r="F6" s="585">
        <v>738</v>
      </c>
      <c r="G6" s="228">
        <v>690</v>
      </c>
      <c r="H6" s="586">
        <f t="shared" si="0"/>
        <v>48</v>
      </c>
    </row>
    <row r="7" spans="2:8" x14ac:dyDescent="0.35">
      <c r="B7" s="581">
        <v>65</v>
      </c>
      <c r="C7" s="582" t="s">
        <v>862</v>
      </c>
      <c r="D7" s="583" t="s">
        <v>867</v>
      </c>
      <c r="E7" s="584" t="s">
        <v>864</v>
      </c>
      <c r="F7" s="585">
        <v>4</v>
      </c>
      <c r="G7" s="228">
        <v>0</v>
      </c>
      <c r="H7" s="586">
        <f t="shared" si="0"/>
        <v>4</v>
      </c>
    </row>
    <row r="8" spans="2:8" ht="26" x14ac:dyDescent="0.35">
      <c r="B8" s="581">
        <v>70</v>
      </c>
      <c r="C8" s="582" t="s">
        <v>868</v>
      </c>
      <c r="D8" s="583" t="s">
        <v>869</v>
      </c>
      <c r="E8" s="584" t="s">
        <v>870</v>
      </c>
      <c r="F8" s="585">
        <v>1945</v>
      </c>
      <c r="G8" s="228">
        <v>1814</v>
      </c>
      <c r="H8" s="586">
        <f t="shared" si="0"/>
        <v>131</v>
      </c>
    </row>
    <row r="9" spans="2:8" ht="26" x14ac:dyDescent="0.35">
      <c r="B9" s="581">
        <v>71</v>
      </c>
      <c r="C9" s="582" t="s">
        <v>868</v>
      </c>
      <c r="D9" s="583" t="s">
        <v>871</v>
      </c>
      <c r="E9" s="584" t="s">
        <v>870</v>
      </c>
      <c r="F9" s="585">
        <v>2102</v>
      </c>
      <c r="G9" s="228">
        <v>2076</v>
      </c>
      <c r="H9" s="586">
        <f t="shared" si="0"/>
        <v>26</v>
      </c>
    </row>
    <row r="10" spans="2:8" ht="26" x14ac:dyDescent="0.35">
      <c r="B10" s="581">
        <v>72</v>
      </c>
      <c r="C10" s="582" t="s">
        <v>868</v>
      </c>
      <c r="D10" s="583" t="s">
        <v>872</v>
      </c>
      <c r="E10" s="584" t="s">
        <v>870</v>
      </c>
      <c r="F10" s="585">
        <v>692</v>
      </c>
      <c r="G10" s="228">
        <v>692</v>
      </c>
      <c r="H10" s="586">
        <f t="shared" si="0"/>
        <v>0</v>
      </c>
    </row>
    <row r="11" spans="2:8" ht="26" x14ac:dyDescent="0.35">
      <c r="B11" s="581">
        <v>73</v>
      </c>
      <c r="C11" s="582" t="s">
        <v>868</v>
      </c>
      <c r="D11" s="583" t="s">
        <v>873</v>
      </c>
      <c r="E11" s="584" t="s">
        <v>870</v>
      </c>
      <c r="F11" s="585">
        <v>13194</v>
      </c>
      <c r="G11" s="228">
        <v>12450</v>
      </c>
      <c r="H11" s="586">
        <f t="shared" si="0"/>
        <v>744</v>
      </c>
    </row>
    <row r="12" spans="2:8" ht="26" x14ac:dyDescent="0.35">
      <c r="B12" s="581">
        <v>74</v>
      </c>
      <c r="C12" s="582" t="s">
        <v>868</v>
      </c>
      <c r="D12" s="583" t="s">
        <v>874</v>
      </c>
      <c r="E12" s="584" t="s">
        <v>870</v>
      </c>
      <c r="F12" s="585">
        <v>48</v>
      </c>
      <c r="G12" s="228">
        <v>48</v>
      </c>
      <c r="H12" s="586">
        <f t="shared" si="0"/>
        <v>0</v>
      </c>
    </row>
    <row r="13" spans="2:8" ht="26" x14ac:dyDescent="0.35">
      <c r="B13" s="581">
        <v>80</v>
      </c>
      <c r="C13" s="582" t="s">
        <v>875</v>
      </c>
      <c r="D13" s="583" t="s">
        <v>876</v>
      </c>
      <c r="E13" s="584" t="s">
        <v>870</v>
      </c>
      <c r="F13" s="585">
        <v>62</v>
      </c>
      <c r="G13" s="228">
        <f>20+41</f>
        <v>61</v>
      </c>
      <c r="H13" s="586">
        <f t="shared" si="0"/>
        <v>1</v>
      </c>
    </row>
    <row r="14" spans="2:8" ht="26" x14ac:dyDescent="0.35">
      <c r="B14" s="581">
        <v>81</v>
      </c>
      <c r="C14" s="582" t="s">
        <v>875</v>
      </c>
      <c r="D14" s="583" t="s">
        <v>877</v>
      </c>
      <c r="E14" s="584" t="s">
        <v>870</v>
      </c>
      <c r="F14" s="585">
        <v>378</v>
      </c>
      <c r="G14" s="228">
        <v>371</v>
      </c>
      <c r="H14" s="586">
        <f t="shared" si="0"/>
        <v>7</v>
      </c>
    </row>
    <row r="15" spans="2:8" ht="26" x14ac:dyDescent="0.35">
      <c r="B15" s="581">
        <v>82</v>
      </c>
      <c r="C15" s="582" t="s">
        <v>875</v>
      </c>
      <c r="D15" s="583" t="s">
        <v>878</v>
      </c>
      <c r="E15" s="584" t="s">
        <v>870</v>
      </c>
      <c r="F15" s="585">
        <v>756</v>
      </c>
      <c r="G15" s="228">
        <v>740</v>
      </c>
      <c r="H15" s="586">
        <f t="shared" si="0"/>
        <v>16</v>
      </c>
    </row>
    <row r="16" spans="2:8" ht="26" x14ac:dyDescent="0.35">
      <c r="B16" s="581">
        <v>83</v>
      </c>
      <c r="C16" s="582" t="s">
        <v>875</v>
      </c>
      <c r="D16" s="583" t="s">
        <v>879</v>
      </c>
      <c r="E16" s="584" t="s">
        <v>870</v>
      </c>
      <c r="F16" s="585">
        <v>251</v>
      </c>
      <c r="G16" s="228">
        <v>251</v>
      </c>
      <c r="H16" s="586">
        <f t="shared" si="0"/>
        <v>0</v>
      </c>
    </row>
    <row r="17" spans="2:8" ht="26" x14ac:dyDescent="0.35">
      <c r="B17" s="581">
        <v>84</v>
      </c>
      <c r="C17" s="582" t="s">
        <v>875</v>
      </c>
      <c r="D17" s="583" t="s">
        <v>880</v>
      </c>
      <c r="E17" s="584" t="s">
        <v>870</v>
      </c>
      <c r="F17" s="585">
        <v>127</v>
      </c>
      <c r="G17" s="228">
        <v>119</v>
      </c>
      <c r="H17" s="586">
        <f t="shared" si="0"/>
        <v>8</v>
      </c>
    </row>
    <row r="18" spans="2:8" x14ac:dyDescent="0.35">
      <c r="B18" s="581">
        <v>90</v>
      </c>
      <c r="C18" s="582" t="s">
        <v>881</v>
      </c>
      <c r="D18" s="583" t="s">
        <v>882</v>
      </c>
      <c r="E18" s="584" t="s">
        <v>870</v>
      </c>
      <c r="F18" s="585">
        <v>6284</v>
      </c>
      <c r="G18" s="228">
        <f>2009+4220</f>
        <v>6229</v>
      </c>
      <c r="H18" s="586">
        <f t="shared" si="0"/>
        <v>55</v>
      </c>
    </row>
    <row r="19" spans="2:8" x14ac:dyDescent="0.35">
      <c r="B19" s="581">
        <v>91</v>
      </c>
      <c r="C19" s="582" t="s">
        <v>881</v>
      </c>
      <c r="D19" s="583" t="s">
        <v>883</v>
      </c>
      <c r="E19" s="584" t="s">
        <v>870</v>
      </c>
      <c r="F19" s="585">
        <v>5962</v>
      </c>
      <c r="G19" s="228">
        <f>1851+3696</f>
        <v>5547</v>
      </c>
      <c r="H19" s="586">
        <f t="shared" si="0"/>
        <v>415</v>
      </c>
    </row>
    <row r="20" spans="2:8" ht="26" x14ac:dyDescent="0.35">
      <c r="B20" s="581">
        <v>94</v>
      </c>
      <c r="C20" s="582" t="s">
        <v>884</v>
      </c>
      <c r="D20" s="583" t="s">
        <v>885</v>
      </c>
      <c r="E20" s="584" t="s">
        <v>870</v>
      </c>
      <c r="F20" s="585">
        <v>400</v>
      </c>
      <c r="G20" s="228">
        <v>0</v>
      </c>
      <c r="H20" s="586">
        <f t="shared" si="0"/>
        <v>400</v>
      </c>
    </row>
    <row r="21" spans="2:8" x14ac:dyDescent="0.35">
      <c r="B21" s="581">
        <v>95</v>
      </c>
      <c r="C21" s="582" t="s">
        <v>886</v>
      </c>
      <c r="D21" s="583" t="s">
        <v>887</v>
      </c>
      <c r="E21" s="584" t="s">
        <v>861</v>
      </c>
      <c r="F21" s="585">
        <v>126.19</v>
      </c>
      <c r="G21" s="228">
        <f>82.45+39.56</f>
        <v>122.01</v>
      </c>
      <c r="H21" s="586">
        <f t="shared" si="0"/>
        <v>4.1799999999999926</v>
      </c>
    </row>
    <row r="22" spans="2:8" x14ac:dyDescent="0.35">
      <c r="B22" s="581">
        <v>97</v>
      </c>
      <c r="C22" s="582" t="s">
        <v>888</v>
      </c>
      <c r="D22" s="583" t="s">
        <v>889</v>
      </c>
      <c r="E22" s="584" t="s">
        <v>861</v>
      </c>
      <c r="F22" s="585">
        <v>127.56</v>
      </c>
      <c r="G22" s="228">
        <f>11.923+72.677</f>
        <v>84.600000000000009</v>
      </c>
      <c r="H22" s="586">
        <f t="shared" si="0"/>
        <v>42.959999999999994</v>
      </c>
    </row>
    <row r="23" spans="2:8" x14ac:dyDescent="0.35">
      <c r="B23" s="581">
        <v>98</v>
      </c>
      <c r="C23" s="582" t="s">
        <v>888</v>
      </c>
      <c r="D23" s="583" t="s">
        <v>890</v>
      </c>
      <c r="E23" s="584" t="s">
        <v>870</v>
      </c>
      <c r="F23" s="585">
        <v>251</v>
      </c>
      <c r="G23" s="228">
        <f>24+147</f>
        <v>171</v>
      </c>
      <c r="H23" s="586">
        <f t="shared" si="0"/>
        <v>80</v>
      </c>
    </row>
    <row r="24" spans="2:8" x14ac:dyDescent="0.35">
      <c r="B24" s="581">
        <v>99</v>
      </c>
      <c r="C24" s="582" t="s">
        <v>888</v>
      </c>
      <c r="D24" s="583" t="s">
        <v>891</v>
      </c>
      <c r="E24" s="584" t="s">
        <v>864</v>
      </c>
      <c r="F24" s="585">
        <v>2</v>
      </c>
      <c r="G24" s="228">
        <v>0</v>
      </c>
      <c r="H24" s="586">
        <f t="shared" si="0"/>
        <v>2</v>
      </c>
    </row>
    <row r="25" spans="2:8" ht="26" x14ac:dyDescent="0.35">
      <c r="B25" s="581">
        <v>100</v>
      </c>
      <c r="C25" s="582" t="s">
        <v>888</v>
      </c>
      <c r="D25" s="583" t="s">
        <v>892</v>
      </c>
      <c r="E25" s="584" t="s">
        <v>864</v>
      </c>
      <c r="F25" s="585">
        <v>29</v>
      </c>
      <c r="G25" s="228">
        <v>17</v>
      </c>
      <c r="H25" s="586">
        <f t="shared" si="0"/>
        <v>12</v>
      </c>
    </row>
    <row r="26" spans="2:8" ht="26" x14ac:dyDescent="0.35">
      <c r="B26" s="581">
        <v>101</v>
      </c>
      <c r="C26" s="582" t="s">
        <v>888</v>
      </c>
      <c r="D26" s="583" t="s">
        <v>893</v>
      </c>
      <c r="E26" s="584" t="s">
        <v>864</v>
      </c>
      <c r="F26" s="585">
        <v>33</v>
      </c>
      <c r="G26" s="228">
        <v>18</v>
      </c>
      <c r="H26" s="586">
        <f t="shared" si="0"/>
        <v>15</v>
      </c>
    </row>
    <row r="27" spans="2:8" x14ac:dyDescent="0.35">
      <c r="B27" s="581">
        <v>103</v>
      </c>
      <c r="C27" s="582" t="s">
        <v>888</v>
      </c>
      <c r="D27" s="583" t="s">
        <v>894</v>
      </c>
      <c r="E27" s="584" t="s">
        <v>870</v>
      </c>
      <c r="F27" s="585">
        <v>1228</v>
      </c>
      <c r="G27" s="228">
        <f>80+614</f>
        <v>694</v>
      </c>
      <c r="H27" s="586">
        <f t="shared" si="0"/>
        <v>534</v>
      </c>
    </row>
    <row r="28" spans="2:8" x14ac:dyDescent="0.35">
      <c r="B28" s="581">
        <v>104</v>
      </c>
      <c r="C28" s="582" t="s">
        <v>888</v>
      </c>
      <c r="D28" s="583" t="s">
        <v>895</v>
      </c>
      <c r="E28" s="584" t="s">
        <v>870</v>
      </c>
      <c r="F28" s="585">
        <v>1116</v>
      </c>
      <c r="G28" s="228">
        <f>143+547</f>
        <v>690</v>
      </c>
      <c r="H28" s="586">
        <f t="shared" si="0"/>
        <v>426</v>
      </c>
    </row>
    <row r="29" spans="2:8" x14ac:dyDescent="0.35">
      <c r="B29" s="581">
        <v>105</v>
      </c>
      <c r="C29" s="582" t="s">
        <v>888</v>
      </c>
      <c r="D29" s="583" t="s">
        <v>896</v>
      </c>
      <c r="E29" s="584" t="s">
        <v>870</v>
      </c>
      <c r="F29" s="585">
        <v>31</v>
      </c>
      <c r="G29" s="228">
        <v>22</v>
      </c>
      <c r="H29" s="586">
        <f t="shared" si="0"/>
        <v>9</v>
      </c>
    </row>
    <row r="30" spans="2:8" x14ac:dyDescent="0.35">
      <c r="B30" s="581">
        <v>56</v>
      </c>
      <c r="C30" s="582" t="s">
        <v>897</v>
      </c>
      <c r="D30" s="583" t="s">
        <v>898</v>
      </c>
      <c r="E30" s="584" t="s">
        <v>870</v>
      </c>
      <c r="F30" s="585">
        <v>618</v>
      </c>
      <c r="G30" s="228">
        <v>618</v>
      </c>
      <c r="H30" s="586">
        <f t="shared" si="0"/>
        <v>0</v>
      </c>
    </row>
    <row r="31" spans="2:8" x14ac:dyDescent="0.35">
      <c r="B31" s="581">
        <v>57</v>
      </c>
      <c r="C31" s="582" t="s">
        <v>897</v>
      </c>
      <c r="D31" s="583" t="s">
        <v>899</v>
      </c>
      <c r="E31" s="584" t="s">
        <v>870</v>
      </c>
      <c r="F31" s="585">
        <v>309</v>
      </c>
      <c r="G31" s="228">
        <v>309</v>
      </c>
      <c r="H31" s="586">
        <f t="shared" si="0"/>
        <v>0</v>
      </c>
    </row>
    <row r="32" spans="2:8" ht="26" x14ac:dyDescent="0.35">
      <c r="B32" s="581">
        <v>58</v>
      </c>
      <c r="C32" s="582" t="s">
        <v>897</v>
      </c>
      <c r="D32" s="583" t="s">
        <v>900</v>
      </c>
      <c r="E32" s="584" t="s">
        <v>870</v>
      </c>
      <c r="F32" s="585">
        <v>309</v>
      </c>
      <c r="G32" s="228">
        <v>309</v>
      </c>
      <c r="H32" s="586">
        <f t="shared" si="0"/>
        <v>0</v>
      </c>
    </row>
    <row r="33" spans="2:8" x14ac:dyDescent="0.35">
      <c r="B33" s="581">
        <v>59</v>
      </c>
      <c r="C33" s="582" t="s">
        <v>897</v>
      </c>
      <c r="D33" s="583" t="s">
        <v>901</v>
      </c>
      <c r="E33" s="584" t="s">
        <v>864</v>
      </c>
      <c r="F33" s="585">
        <v>498</v>
      </c>
      <c r="G33" s="228">
        <v>498</v>
      </c>
      <c r="H33" s="586">
        <f t="shared" si="0"/>
        <v>0</v>
      </c>
    </row>
    <row r="34" spans="2:8" x14ac:dyDescent="0.35">
      <c r="B34" s="581">
        <v>60</v>
      </c>
      <c r="C34" s="582" t="s">
        <v>897</v>
      </c>
      <c r="D34" s="583" t="s">
        <v>902</v>
      </c>
      <c r="E34" s="584" t="s">
        <v>870</v>
      </c>
      <c r="F34" s="585">
        <v>309</v>
      </c>
      <c r="G34" s="228">
        <v>309</v>
      </c>
      <c r="H34" s="586">
        <f t="shared" si="0"/>
        <v>0</v>
      </c>
    </row>
    <row r="35" spans="2:8" x14ac:dyDescent="0.35">
      <c r="B35" s="581">
        <v>61</v>
      </c>
      <c r="C35" s="582" t="s">
        <v>897</v>
      </c>
      <c r="D35" s="583" t="s">
        <v>903</v>
      </c>
      <c r="E35" s="584" t="s">
        <v>870</v>
      </c>
      <c r="F35" s="585">
        <v>309</v>
      </c>
      <c r="G35" s="228">
        <v>309</v>
      </c>
      <c r="H35" s="586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zoomScale="86" zoomScaleNormal="86" workbookViewId="0">
      <selection activeCell="Q32" sqref="C2:Q32"/>
    </sheetView>
  </sheetViews>
  <sheetFormatPr defaultColWidth="9.1796875" defaultRowHeight="13" x14ac:dyDescent="0.3"/>
  <cols>
    <col min="1" max="2" width="9.1796875" style="225"/>
    <col min="3" max="3" width="24.26953125" style="263" customWidth="1"/>
    <col min="4" max="4" width="21.54296875" style="263" customWidth="1"/>
    <col min="5" max="5" width="19.1796875" style="263" customWidth="1"/>
    <col min="6" max="6" width="20" style="263" customWidth="1"/>
    <col min="7" max="7" width="16" style="263" customWidth="1"/>
    <col min="8" max="8" width="19.26953125" style="263" customWidth="1"/>
    <col min="9" max="9" width="19.1796875" style="263" customWidth="1"/>
    <col min="10" max="10" width="19.7265625" style="263" customWidth="1"/>
    <col min="11" max="11" width="22.453125" style="263" customWidth="1"/>
    <col min="12" max="12" width="12.7265625" style="263" customWidth="1"/>
    <col min="13" max="13" width="14.54296875" style="263" customWidth="1"/>
    <col min="14" max="14" width="35.26953125" style="263" customWidth="1"/>
    <col min="15" max="15" width="10.7265625" style="263" customWidth="1"/>
    <col min="16" max="16" width="9.1796875" style="263"/>
    <col min="17" max="17" width="83.1796875" style="263" customWidth="1"/>
    <col min="18" max="18" width="27.453125" style="225" customWidth="1"/>
    <col min="19" max="16384" width="9.1796875" style="225"/>
  </cols>
  <sheetData>
    <row r="1" spans="3:19" ht="30.75" customHeight="1" x14ac:dyDescent="0.3"/>
    <row r="2" spans="3:19" ht="35.25" customHeight="1" x14ac:dyDescent="0.3">
      <c r="C2" s="687"/>
      <c r="D2" s="651" t="s">
        <v>518</v>
      </c>
      <c r="E2" s="680" t="s">
        <v>519</v>
      </c>
      <c r="F2" s="680"/>
      <c r="G2" s="680"/>
      <c r="H2" s="651" t="s">
        <v>111</v>
      </c>
      <c r="I2" s="477">
        <f ca="1">TODAY()</f>
        <v>45946</v>
      </c>
      <c r="J2" s="651" t="s">
        <v>520</v>
      </c>
      <c r="K2" s="479" t="s">
        <v>521</v>
      </c>
      <c r="L2" s="4"/>
      <c r="N2" s="4"/>
      <c r="O2" s="4"/>
      <c r="P2" s="4"/>
      <c r="Q2" s="4"/>
    </row>
    <row r="3" spans="3:19" ht="30" customHeight="1" x14ac:dyDescent="0.3">
      <c r="C3" s="687"/>
      <c r="D3" s="651" t="s">
        <v>110</v>
      </c>
      <c r="E3" s="681" t="s">
        <v>109</v>
      </c>
      <c r="F3" s="681"/>
      <c r="G3" s="681"/>
      <c r="H3" s="651" t="s">
        <v>108</v>
      </c>
      <c r="I3" s="478" t="s">
        <v>107</v>
      </c>
      <c r="J3" s="651" t="s">
        <v>522</v>
      </c>
      <c r="K3" s="479" t="s">
        <v>523</v>
      </c>
      <c r="L3" s="4"/>
      <c r="N3" s="4"/>
      <c r="O3" s="4"/>
      <c r="P3" s="4"/>
      <c r="Q3" s="4"/>
    </row>
    <row r="4" spans="3:19" ht="30" customHeight="1" x14ac:dyDescent="0.3">
      <c r="C4" s="687"/>
      <c r="D4" s="651" t="s">
        <v>106</v>
      </c>
      <c r="E4" s="681" t="s">
        <v>105</v>
      </c>
      <c r="F4" s="681"/>
      <c r="G4" s="681"/>
      <c r="H4" s="651" t="s">
        <v>104</v>
      </c>
      <c r="I4" s="478" t="s">
        <v>102</v>
      </c>
      <c r="J4" s="651" t="s">
        <v>524</v>
      </c>
      <c r="K4" s="479" t="s">
        <v>525</v>
      </c>
      <c r="L4" s="4"/>
      <c r="N4" s="4"/>
      <c r="O4" s="4"/>
      <c r="P4" s="4"/>
      <c r="Q4" s="4"/>
    </row>
    <row r="5" spans="3:19" ht="36" customHeight="1" x14ac:dyDescent="0.3">
      <c r="C5" s="687"/>
      <c r="D5" s="651" t="s">
        <v>103</v>
      </c>
      <c r="E5" s="681" t="s">
        <v>102</v>
      </c>
      <c r="F5" s="681"/>
      <c r="G5" s="681"/>
      <c r="H5" s="651" t="s">
        <v>526</v>
      </c>
      <c r="I5" s="478" t="s">
        <v>527</v>
      </c>
      <c r="J5" s="651" t="s">
        <v>528</v>
      </c>
      <c r="K5" s="479" t="s">
        <v>529</v>
      </c>
      <c r="M5" s="263">
        <v>0</v>
      </c>
      <c r="Q5" s="5"/>
      <c r="R5" s="480"/>
    </row>
    <row r="6" spans="3:19" ht="15.75" hidden="1" customHeight="1" thickBot="1" x14ac:dyDescent="0.35">
      <c r="C6" s="684" t="s">
        <v>101</v>
      </c>
      <c r="D6" s="685"/>
      <c r="E6" s="685"/>
      <c r="F6" s="685"/>
      <c r="G6" s="685"/>
      <c r="H6" s="685"/>
      <c r="I6" s="685"/>
      <c r="J6" s="686"/>
      <c r="K6" s="686"/>
      <c r="L6" s="686"/>
      <c r="M6" s="686"/>
      <c r="N6" s="686"/>
      <c r="Q6" s="5"/>
      <c r="R6" s="480"/>
    </row>
    <row r="7" spans="3:19" ht="39.5" hidden="1" thickBot="1" x14ac:dyDescent="0.3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0"/>
      <c r="S7" s="480"/>
    </row>
    <row r="8" spans="3:19" ht="15.75" hidden="1" customHeight="1" thickBot="1" x14ac:dyDescent="0.3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682"/>
      <c r="R8" s="480"/>
      <c r="S8" s="480"/>
    </row>
    <row r="9" spans="3:19" ht="15.75" hidden="1" customHeight="1" thickBot="1" x14ac:dyDescent="0.3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683"/>
      <c r="R9" s="480"/>
      <c r="S9" s="480"/>
    </row>
    <row r="10" spans="3:19" ht="15.75" hidden="1" customHeight="1" thickBot="1" x14ac:dyDescent="0.35">
      <c r="Q10" s="5"/>
      <c r="R10" s="480"/>
    </row>
    <row r="11" spans="3:19" ht="19.5" customHeight="1" thickBot="1" x14ac:dyDescent="0.35">
      <c r="Q11" s="5"/>
      <c r="R11" s="480"/>
    </row>
    <row r="12" spans="3:19" ht="32.25" customHeight="1" x14ac:dyDescent="0.3">
      <c r="C12" s="669" t="s">
        <v>5</v>
      </c>
      <c r="D12" s="670"/>
      <c r="E12" s="670"/>
      <c r="F12" s="670"/>
      <c r="G12" s="670"/>
      <c r="H12" s="670"/>
      <c r="I12" s="670"/>
      <c r="J12" s="670"/>
      <c r="K12" s="670"/>
      <c r="L12" s="670"/>
      <c r="M12" s="670"/>
      <c r="N12" s="671"/>
      <c r="O12" s="261"/>
      <c r="P12" s="261"/>
      <c r="Q12" s="262"/>
      <c r="R12" s="480"/>
    </row>
    <row r="13" spans="3:19" ht="50.25" customHeight="1" x14ac:dyDescent="0.3">
      <c r="C13" s="636" t="s">
        <v>0</v>
      </c>
      <c r="D13" s="637" t="s">
        <v>1</v>
      </c>
      <c r="E13" s="637" t="s">
        <v>2</v>
      </c>
      <c r="F13" s="637" t="s">
        <v>3</v>
      </c>
      <c r="G13" s="637" t="s">
        <v>6</v>
      </c>
      <c r="H13" s="637" t="s">
        <v>7</v>
      </c>
      <c r="I13" s="637" t="s">
        <v>8</v>
      </c>
      <c r="J13" s="637" t="s">
        <v>9</v>
      </c>
      <c r="K13" s="637" t="s">
        <v>10</v>
      </c>
      <c r="L13" s="637" t="s">
        <v>11</v>
      </c>
      <c r="M13" s="637" t="s">
        <v>139</v>
      </c>
      <c r="N13" s="637" t="s">
        <v>4</v>
      </c>
      <c r="Q13" s="264"/>
      <c r="R13" s="480"/>
    </row>
    <row r="14" spans="3:19" ht="43.5" customHeight="1" x14ac:dyDescent="0.3">
      <c r="C14" s="269" t="s">
        <v>13</v>
      </c>
      <c r="D14" s="267" t="s">
        <v>92</v>
      </c>
      <c r="E14" s="265">
        <v>121.342</v>
      </c>
      <c r="F14" s="265">
        <v>121.342</v>
      </c>
      <c r="G14" s="643">
        <v>121.342</v>
      </c>
      <c r="H14" s="643">
        <v>121.342</v>
      </c>
      <c r="I14" s="265"/>
      <c r="J14" s="265"/>
      <c r="K14" s="266"/>
      <c r="L14" s="449"/>
      <c r="M14" s="644">
        <f>G14</f>
        <v>121.342</v>
      </c>
      <c r="N14" s="267"/>
      <c r="Q14" s="268"/>
    </row>
    <row r="15" spans="3:19" ht="28.5" customHeight="1" x14ac:dyDescent="0.3">
      <c r="C15" s="269" t="s">
        <v>15</v>
      </c>
      <c r="D15" s="267" t="s">
        <v>92</v>
      </c>
      <c r="E15" s="265">
        <v>121.342</v>
      </c>
      <c r="F15" s="265">
        <v>121.342</v>
      </c>
      <c r="G15" s="643">
        <v>121.342</v>
      </c>
      <c r="H15" s="643">
        <v>121.342</v>
      </c>
      <c r="I15" s="265"/>
      <c r="J15" s="265"/>
      <c r="K15" s="266"/>
      <c r="L15" s="449"/>
      <c r="M15" s="644">
        <v>121.342</v>
      </c>
      <c r="N15" s="448"/>
      <c r="Q15" s="268"/>
    </row>
    <row r="16" spans="3:19" ht="13.5" thickBot="1" x14ac:dyDescent="0.35">
      <c r="C16" s="345"/>
      <c r="N16" s="268"/>
      <c r="Q16" s="268"/>
      <c r="R16" s="481"/>
    </row>
    <row r="17" spans="3:18" ht="33.75" customHeight="1" thickBot="1" x14ac:dyDescent="0.35">
      <c r="C17" s="669" t="s">
        <v>91</v>
      </c>
      <c r="D17" s="670"/>
      <c r="E17" s="670"/>
      <c r="F17" s="670"/>
      <c r="G17" s="670"/>
      <c r="H17" s="670"/>
      <c r="I17" s="670"/>
      <c r="J17" s="670"/>
      <c r="K17" s="670"/>
      <c r="L17" s="670"/>
      <c r="M17" s="670"/>
      <c r="N17" s="670"/>
      <c r="O17" s="670"/>
      <c r="P17" s="670"/>
      <c r="Q17" s="671"/>
      <c r="R17" s="481"/>
    </row>
    <row r="18" spans="3:18" ht="43.5" customHeight="1" x14ac:dyDescent="0.3">
      <c r="C18" s="638" t="s">
        <v>0</v>
      </c>
      <c r="D18" s="639" t="s">
        <v>90</v>
      </c>
      <c r="E18" s="639" t="s">
        <v>89</v>
      </c>
      <c r="F18" s="639" t="s">
        <v>88</v>
      </c>
      <c r="G18" s="639" t="s">
        <v>87</v>
      </c>
      <c r="H18" s="639" t="s">
        <v>86</v>
      </c>
      <c r="I18" s="639" t="s">
        <v>85</v>
      </c>
      <c r="J18" s="639" t="s">
        <v>84</v>
      </c>
      <c r="K18" s="639" t="s">
        <v>83</v>
      </c>
      <c r="L18" s="639" t="s">
        <v>82</v>
      </c>
      <c r="M18" s="639" t="s">
        <v>81</v>
      </c>
      <c r="N18" s="639" t="s">
        <v>80</v>
      </c>
      <c r="O18" s="639" t="s">
        <v>79</v>
      </c>
      <c r="P18" s="676" t="s">
        <v>4</v>
      </c>
      <c r="Q18" s="677"/>
      <c r="R18" s="481"/>
    </row>
    <row r="19" spans="3:18" s="337" customFormat="1" ht="38.25" customHeight="1" x14ac:dyDescent="0.35">
      <c r="C19" s="539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643"/>
      <c r="J19" s="643"/>
      <c r="K19" s="267">
        <v>309</v>
      </c>
      <c r="L19" s="643">
        <f>F19+J19</f>
        <v>306</v>
      </c>
      <c r="M19" s="267">
        <f t="shared" ref="M19:M21" si="0">D19-L19</f>
        <v>3</v>
      </c>
      <c r="N19" s="267">
        <v>1</v>
      </c>
      <c r="O19" s="267">
        <v>1</v>
      </c>
      <c r="P19" s="678" t="s">
        <v>968</v>
      </c>
      <c r="Q19" s="679"/>
      <c r="R19" s="481"/>
    </row>
    <row r="20" spans="3:18" s="652" customFormat="1" ht="38.25" customHeight="1" x14ac:dyDescent="0.35">
      <c r="C20" s="614" t="s">
        <v>67</v>
      </c>
      <c r="D20" s="267">
        <v>309</v>
      </c>
      <c r="E20" s="270">
        <v>309</v>
      </c>
      <c r="F20" s="271">
        <v>287</v>
      </c>
      <c r="G20" s="273"/>
      <c r="H20" s="273">
        <v>22</v>
      </c>
      <c r="I20" s="643"/>
      <c r="J20" s="643">
        <v>2</v>
      </c>
      <c r="K20" s="267">
        <v>309</v>
      </c>
      <c r="L20" s="649">
        <f>J20+F20</f>
        <v>289</v>
      </c>
      <c r="M20" s="267">
        <f t="shared" si="0"/>
        <v>20</v>
      </c>
      <c r="N20" s="267"/>
      <c r="O20" s="267"/>
      <c r="P20" s="672"/>
      <c r="Q20" s="673"/>
    </row>
    <row r="21" spans="3:18" s="337" customFormat="1" ht="33.75" customHeight="1" x14ac:dyDescent="0.35">
      <c r="C21" s="539" t="s">
        <v>78</v>
      </c>
      <c r="D21" s="267">
        <v>309</v>
      </c>
      <c r="E21" s="270">
        <v>309</v>
      </c>
      <c r="F21" s="267">
        <v>238</v>
      </c>
      <c r="G21" s="267"/>
      <c r="H21" s="267">
        <v>30</v>
      </c>
      <c r="I21" s="643">
        <v>1</v>
      </c>
      <c r="J21" s="643">
        <v>8</v>
      </c>
      <c r="K21" s="267">
        <v>309</v>
      </c>
      <c r="L21" s="643">
        <f>F21+J21</f>
        <v>246</v>
      </c>
      <c r="M21" s="267">
        <f t="shared" si="0"/>
        <v>63</v>
      </c>
      <c r="N21" s="267">
        <v>6</v>
      </c>
      <c r="O21" s="267">
        <v>6</v>
      </c>
      <c r="P21" s="674" t="s">
        <v>978</v>
      </c>
      <c r="Q21" s="675"/>
    </row>
    <row r="22" spans="3:18" s="337" customFormat="1" ht="36" customHeight="1" x14ac:dyDescent="0.35">
      <c r="C22" s="269" t="s">
        <v>774</v>
      </c>
      <c r="D22" s="267">
        <v>309</v>
      </c>
      <c r="E22" s="270"/>
      <c r="F22" s="267">
        <f>83+24</f>
        <v>107</v>
      </c>
      <c r="G22" s="267"/>
      <c r="H22" s="267"/>
      <c r="I22" s="643"/>
      <c r="J22" s="643"/>
      <c r="K22" s="267"/>
      <c r="L22" s="649">
        <v>113</v>
      </c>
      <c r="M22" s="267">
        <f>309-L22</f>
        <v>196</v>
      </c>
      <c r="N22" s="267">
        <v>1</v>
      </c>
      <c r="O22" s="267">
        <v>1</v>
      </c>
      <c r="P22" s="688" t="s">
        <v>959</v>
      </c>
      <c r="Q22" s="689"/>
    </row>
    <row r="23" spans="3:18" s="337" customFormat="1" ht="33.75" customHeight="1" x14ac:dyDescent="0.35">
      <c r="C23" s="269" t="s">
        <v>775</v>
      </c>
      <c r="D23" s="267">
        <v>309</v>
      </c>
      <c r="E23" s="270"/>
      <c r="F23" s="267">
        <v>120</v>
      </c>
      <c r="G23" s="267"/>
      <c r="H23" s="267"/>
      <c r="I23" s="643"/>
      <c r="J23" s="643">
        <v>9</v>
      </c>
      <c r="K23" s="267"/>
      <c r="L23" s="643">
        <v>129</v>
      </c>
      <c r="M23" s="267">
        <f>309-L23</f>
        <v>180</v>
      </c>
      <c r="N23" s="267">
        <v>2</v>
      </c>
      <c r="O23" s="267">
        <v>2</v>
      </c>
      <c r="P23" s="688" t="s">
        <v>979</v>
      </c>
      <c r="Q23" s="689"/>
    </row>
    <row r="24" spans="3:18" s="337" customFormat="1" ht="38.25" customHeight="1" x14ac:dyDescent="0.35">
      <c r="C24" s="539" t="s">
        <v>77</v>
      </c>
      <c r="D24" s="265">
        <v>121.342</v>
      </c>
      <c r="E24" s="265">
        <v>121.342</v>
      </c>
      <c r="F24" s="265">
        <v>31.815999999999999</v>
      </c>
      <c r="G24" s="267"/>
      <c r="H24" s="274">
        <v>23.239000000000001</v>
      </c>
      <c r="I24" s="643"/>
      <c r="J24" s="644">
        <v>4.125</v>
      </c>
      <c r="K24" s="267">
        <v>121.342</v>
      </c>
      <c r="L24" s="644">
        <f>F24+J24</f>
        <v>35.941000000000003</v>
      </c>
      <c r="M24" s="265">
        <f t="shared" ref="M24:M26" si="1">D24-L24</f>
        <v>85.400999999999996</v>
      </c>
      <c r="N24" s="603">
        <f>3.204+4.598</f>
        <v>7.8019999999999996</v>
      </c>
      <c r="O24" s="267">
        <v>2</v>
      </c>
      <c r="P24" s="678" t="s">
        <v>990</v>
      </c>
      <c r="Q24" s="679"/>
    </row>
    <row r="25" spans="3:18" s="337" customFormat="1" ht="32.25" customHeight="1" x14ac:dyDescent="0.35">
      <c r="C25" s="539" t="s">
        <v>76</v>
      </c>
      <c r="D25" s="265">
        <v>121.342</v>
      </c>
      <c r="E25" s="265">
        <v>121.342</v>
      </c>
      <c r="F25" s="265">
        <v>31.815999999999999</v>
      </c>
      <c r="G25" s="267"/>
      <c r="H25" s="274">
        <v>23.239000000000001</v>
      </c>
      <c r="I25" s="643"/>
      <c r="J25" s="643">
        <v>4.125</v>
      </c>
      <c r="K25" s="267">
        <v>121.342</v>
      </c>
      <c r="L25" s="643">
        <f>F25+J25</f>
        <v>35.941000000000003</v>
      </c>
      <c r="M25" s="267">
        <f t="shared" si="1"/>
        <v>85.400999999999996</v>
      </c>
      <c r="N25" s="272"/>
      <c r="O25" s="267"/>
      <c r="P25" s="698"/>
      <c r="Q25" s="699"/>
    </row>
    <row r="26" spans="3:18" s="337" customFormat="1" ht="30" customHeight="1" x14ac:dyDescent="0.35">
      <c r="C26" s="539" t="s">
        <v>75</v>
      </c>
      <c r="D26" s="265">
        <v>121.342</v>
      </c>
      <c r="E26" s="265">
        <v>121.342</v>
      </c>
      <c r="F26" s="265">
        <v>20.896999999999998</v>
      </c>
      <c r="G26" s="267"/>
      <c r="H26" s="274">
        <v>23.239000000000001</v>
      </c>
      <c r="I26" s="645"/>
      <c r="J26" s="644">
        <v>4.28</v>
      </c>
      <c r="K26" s="273">
        <v>121.342</v>
      </c>
      <c r="L26" s="643">
        <f>F26+J26</f>
        <v>25.177</v>
      </c>
      <c r="M26" s="267">
        <f t="shared" si="1"/>
        <v>96.164999999999992</v>
      </c>
      <c r="N26" s="265">
        <v>4.9800000000000004</v>
      </c>
      <c r="O26" s="267">
        <v>1</v>
      </c>
      <c r="P26" s="674" t="s">
        <v>980</v>
      </c>
      <c r="Q26" s="675"/>
    </row>
    <row r="27" spans="3:18" s="337" customFormat="1" ht="36.75" customHeight="1" x14ac:dyDescent="0.35">
      <c r="C27" s="615" t="s">
        <v>667</v>
      </c>
      <c r="D27" s="616">
        <v>3</v>
      </c>
      <c r="E27" s="616"/>
      <c r="F27" s="616">
        <v>3</v>
      </c>
      <c r="G27" s="616"/>
      <c r="H27" s="616"/>
      <c r="I27" s="645"/>
      <c r="J27" s="643"/>
      <c r="K27" s="616"/>
      <c r="L27" s="643">
        <v>3</v>
      </c>
      <c r="M27" s="616"/>
      <c r="N27" s="616"/>
      <c r="O27" s="616"/>
      <c r="P27" s="698"/>
      <c r="Q27" s="699"/>
    </row>
    <row r="28" spans="3:18" s="337" customFormat="1" ht="28.5" customHeight="1" thickBot="1" x14ac:dyDescent="0.4">
      <c r="C28" s="617" t="s">
        <v>74</v>
      </c>
      <c r="D28" s="541">
        <v>5</v>
      </c>
      <c r="E28" s="541"/>
      <c r="F28" s="542">
        <v>5</v>
      </c>
      <c r="G28" s="541"/>
      <c r="H28" s="541"/>
      <c r="I28" s="646"/>
      <c r="J28" s="643"/>
      <c r="K28" s="543"/>
      <c r="L28" s="650">
        <v>5</v>
      </c>
      <c r="M28" s="542"/>
      <c r="N28" s="544"/>
      <c r="O28" s="541"/>
      <c r="P28" s="692"/>
      <c r="Q28" s="693"/>
    </row>
    <row r="29" spans="3:18" ht="25.5" customHeight="1" x14ac:dyDescent="0.3">
      <c r="C29" s="695" t="s">
        <v>744</v>
      </c>
      <c r="D29" s="696"/>
      <c r="E29" s="696"/>
      <c r="F29" s="696"/>
      <c r="G29" s="696"/>
      <c r="H29" s="696"/>
      <c r="I29" s="696"/>
      <c r="J29" s="696"/>
      <c r="K29" s="696"/>
      <c r="L29" s="696"/>
      <c r="M29" s="696"/>
      <c r="N29" s="697"/>
      <c r="P29" s="694"/>
      <c r="Q29" s="694"/>
    </row>
    <row r="30" spans="3:18" ht="38.25" customHeight="1" x14ac:dyDescent="0.3">
      <c r="C30" s="640" t="s">
        <v>0</v>
      </c>
      <c r="D30" s="641" t="s">
        <v>1</v>
      </c>
      <c r="E30" s="641" t="s">
        <v>2</v>
      </c>
      <c r="F30" s="641" t="s">
        <v>3</v>
      </c>
      <c r="G30" s="641" t="s">
        <v>141</v>
      </c>
      <c r="H30" s="641" t="s">
        <v>100</v>
      </c>
      <c r="I30" s="641" t="s">
        <v>99</v>
      </c>
      <c r="J30" s="641" t="s">
        <v>98</v>
      </c>
      <c r="K30" s="641" t="s">
        <v>97</v>
      </c>
      <c r="L30" s="641" t="s">
        <v>140</v>
      </c>
      <c r="M30" s="641" t="s">
        <v>96</v>
      </c>
      <c r="N30" s="642" t="s">
        <v>4</v>
      </c>
      <c r="O30" s="4"/>
      <c r="P30" s="4"/>
      <c r="Q30" s="4"/>
      <c r="R30" s="482"/>
    </row>
    <row r="31" spans="3:18" ht="45.75" customHeight="1" x14ac:dyDescent="0.3">
      <c r="C31" s="647" t="s">
        <v>95</v>
      </c>
      <c r="D31" s="277" t="s">
        <v>153</v>
      </c>
      <c r="E31" s="277">
        <v>312</v>
      </c>
      <c r="F31" s="277">
        <v>312</v>
      </c>
      <c r="G31" s="277">
        <v>312</v>
      </c>
      <c r="H31" s="277">
        <f>F31-G31</f>
        <v>0</v>
      </c>
      <c r="I31" s="278"/>
      <c r="J31" s="278"/>
      <c r="K31" s="277"/>
      <c r="L31" s="278">
        <f>G31+K31</f>
        <v>312</v>
      </c>
      <c r="M31" s="278">
        <f>F31-L31</f>
        <v>0</v>
      </c>
      <c r="N31" s="483"/>
    </row>
    <row r="32" spans="3:18" ht="36" customHeight="1" thickBot="1" x14ac:dyDescent="0.35">
      <c r="C32" s="648" t="s">
        <v>94</v>
      </c>
      <c r="D32" s="484" t="s">
        <v>93</v>
      </c>
      <c r="E32" s="484">
        <v>312</v>
      </c>
      <c r="F32" s="484">
        <v>312</v>
      </c>
      <c r="G32" s="484">
        <v>299</v>
      </c>
      <c r="H32" s="484">
        <f>F32-G32</f>
        <v>13</v>
      </c>
      <c r="I32" s="485"/>
      <c r="J32" s="485">
        <v>13</v>
      </c>
      <c r="K32" s="484">
        <v>10</v>
      </c>
      <c r="L32" s="485">
        <v>309</v>
      </c>
      <c r="M32" s="485">
        <f>312-L32</f>
        <v>3</v>
      </c>
      <c r="N32" s="486" t="s">
        <v>969</v>
      </c>
    </row>
    <row r="33" spans="3:17" x14ac:dyDescent="0.3">
      <c r="C33" s="690"/>
      <c r="D33" s="691"/>
      <c r="E33" s="691"/>
      <c r="F33" s="691"/>
      <c r="G33" s="691"/>
      <c r="H33" s="691"/>
      <c r="I33" s="691"/>
      <c r="J33" s="691"/>
      <c r="K33" s="691"/>
    </row>
    <row r="34" spans="3:17" ht="9" customHeight="1" x14ac:dyDescent="0.3">
      <c r="C34" s="691"/>
      <c r="D34" s="691"/>
      <c r="E34" s="691"/>
      <c r="F34" s="691"/>
      <c r="G34" s="691"/>
      <c r="H34" s="691"/>
      <c r="I34" s="691"/>
      <c r="J34" s="691"/>
      <c r="K34" s="691"/>
    </row>
    <row r="36" spans="3:17" ht="14.25" customHeight="1" x14ac:dyDescent="0.3">
      <c r="L36" s="190"/>
      <c r="Q36" s="191"/>
    </row>
    <row r="51" spans="17:17" x14ac:dyDescent="0.3">
      <c r="Q51" s="263" t="s">
        <v>536</v>
      </c>
    </row>
  </sheetData>
  <mergeCells count="24"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  <mergeCell ref="C12:N12"/>
    <mergeCell ref="E2:G2"/>
    <mergeCell ref="E3:G3"/>
    <mergeCell ref="E4:G4"/>
    <mergeCell ref="N8:N9"/>
    <mergeCell ref="C6:N6"/>
    <mergeCell ref="C2:C5"/>
    <mergeCell ref="E5:G5"/>
    <mergeCell ref="C17:Q17"/>
    <mergeCell ref="P20:Q20"/>
    <mergeCell ref="P21:Q21"/>
    <mergeCell ref="P18:Q18"/>
    <mergeCell ref="P19:Q19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893"/>
  <sheetViews>
    <sheetView showZeros="0" topLeftCell="F243" zoomScale="86" zoomScaleNormal="86" workbookViewId="0">
      <selection activeCell="M252" sqref="M252"/>
    </sheetView>
  </sheetViews>
  <sheetFormatPr defaultColWidth="9.1796875" defaultRowHeight="13" x14ac:dyDescent="0.3"/>
  <cols>
    <col min="1" max="1" width="9.1796875" style="225"/>
    <col min="2" max="2" width="16.54296875" style="221" customWidth="1"/>
    <col min="3" max="3" width="14.81640625" style="224" customWidth="1"/>
    <col min="4" max="4" width="17" style="224" bestFit="1" customWidth="1"/>
    <col min="5" max="5" width="19" style="224" customWidth="1"/>
    <col min="6" max="6" width="15.1796875" style="224" customWidth="1"/>
    <col min="7" max="7" width="13.7265625" style="224" customWidth="1"/>
    <col min="8" max="8" width="24" style="224" customWidth="1"/>
    <col min="9" max="9" width="14" style="224" customWidth="1"/>
    <col min="10" max="10" width="15" style="224" customWidth="1"/>
    <col min="11" max="11" width="37" style="224" customWidth="1"/>
    <col min="12" max="12" width="30.81640625" style="224" customWidth="1"/>
    <col min="13" max="13" width="36.26953125" style="224" customWidth="1"/>
    <col min="14" max="14" width="30.26953125" style="224" customWidth="1"/>
    <col min="15" max="15" width="25" style="224" customWidth="1"/>
    <col min="16" max="16" width="15" style="225" customWidth="1"/>
    <col min="17" max="17" width="20" style="225" customWidth="1"/>
    <col min="18" max="16384" width="9.1796875" style="225"/>
  </cols>
  <sheetData>
    <row r="1" spans="2:16" ht="13.5" thickBot="1" x14ac:dyDescent="0.35"/>
    <row r="2" spans="2:16" ht="13.5" thickBot="1" x14ac:dyDescent="0.35">
      <c r="B2" s="738" t="s">
        <v>5</v>
      </c>
      <c r="C2" s="739"/>
      <c r="D2" s="739"/>
      <c r="E2" s="739"/>
      <c r="F2" s="739"/>
      <c r="G2" s="739"/>
      <c r="H2" s="739"/>
      <c r="I2" s="739"/>
      <c r="J2" s="739"/>
      <c r="K2" s="739"/>
      <c r="L2" s="739"/>
      <c r="M2" s="740"/>
    </row>
    <row r="3" spans="2:16" ht="65.25" customHeight="1" x14ac:dyDescent="0.3">
      <c r="B3" s="458" t="s">
        <v>0</v>
      </c>
      <c r="C3" s="459" t="s">
        <v>1</v>
      </c>
      <c r="D3" s="459" t="s">
        <v>2</v>
      </c>
      <c r="E3" s="459" t="s">
        <v>3</v>
      </c>
      <c r="F3" s="459" t="s">
        <v>6</v>
      </c>
      <c r="G3" s="459" t="s">
        <v>7</v>
      </c>
      <c r="H3" s="459" t="s">
        <v>8</v>
      </c>
      <c r="I3" s="459" t="s">
        <v>9</v>
      </c>
      <c r="J3" s="459" t="s">
        <v>10</v>
      </c>
      <c r="K3" s="459" t="str">
        <f>'[90]Master Sheet'!K15</f>
        <v>Progress For Month</v>
      </c>
      <c r="L3" s="459" t="str">
        <f>'[90]Master Sheet'!L15</f>
        <v>Approved till Current Month</v>
      </c>
      <c r="M3" s="460" t="s">
        <v>4</v>
      </c>
    </row>
    <row r="4" spans="2:16" ht="27.75" customHeight="1" x14ac:dyDescent="0.3">
      <c r="B4" s="269" t="s">
        <v>13</v>
      </c>
      <c r="C4" s="267" t="s">
        <v>92</v>
      </c>
      <c r="D4" s="265">
        <v>121.342</v>
      </c>
      <c r="E4" s="265">
        <v>121.342</v>
      </c>
      <c r="F4" s="450">
        <v>121.342</v>
      </c>
      <c r="G4" s="450">
        <v>121.342</v>
      </c>
      <c r="H4" s="265"/>
      <c r="I4" s="265"/>
      <c r="J4" s="266"/>
      <c r="K4" s="449"/>
      <c r="L4" s="451">
        <f>F4</f>
        <v>121.342</v>
      </c>
      <c r="M4" s="461"/>
      <c r="N4" s="336"/>
    </row>
    <row r="5" spans="2:16" ht="26.25" customHeight="1" thickBot="1" x14ac:dyDescent="0.35">
      <c r="B5" s="462" t="s">
        <v>15</v>
      </c>
      <c r="C5" s="275" t="s">
        <v>92</v>
      </c>
      <c r="D5" s="463">
        <v>121.342</v>
      </c>
      <c r="E5" s="463">
        <v>121.342</v>
      </c>
      <c r="F5" s="464">
        <v>121.342</v>
      </c>
      <c r="G5" s="464">
        <v>121.342</v>
      </c>
      <c r="H5" s="463"/>
      <c r="I5" s="463"/>
      <c r="J5" s="465"/>
      <c r="K5" s="466"/>
      <c r="L5" s="467">
        <v>121.342</v>
      </c>
      <c r="M5" s="468"/>
    </row>
    <row r="6" spans="2:16" ht="13.5" thickBot="1" x14ac:dyDescent="0.35">
      <c r="I6" s="457"/>
    </row>
    <row r="7" spans="2:16" ht="13.5" thickBot="1" x14ac:dyDescent="0.35">
      <c r="B7" s="741" t="s">
        <v>468</v>
      </c>
      <c r="C7" s="742"/>
      <c r="D7" s="742"/>
      <c r="E7" s="742"/>
      <c r="F7" s="742"/>
      <c r="G7" s="742"/>
      <c r="H7" s="742"/>
      <c r="I7" s="742"/>
      <c r="J7" s="742"/>
      <c r="K7" s="742"/>
      <c r="L7" s="742"/>
      <c r="M7" s="742"/>
      <c r="N7" s="742"/>
      <c r="O7" s="742"/>
      <c r="P7" s="743"/>
    </row>
    <row r="8" spans="2:16" x14ac:dyDescent="0.3">
      <c r="B8" s="452" t="s">
        <v>17</v>
      </c>
      <c r="C8" s="452" t="s">
        <v>18</v>
      </c>
      <c r="D8" s="452" t="s">
        <v>19</v>
      </c>
      <c r="E8" s="452" t="s">
        <v>20</v>
      </c>
      <c r="F8" s="452" t="s">
        <v>21</v>
      </c>
      <c r="G8" s="452" t="s">
        <v>22</v>
      </c>
      <c r="H8" s="733" t="s">
        <v>469</v>
      </c>
      <c r="I8" s="733"/>
      <c r="J8" s="733"/>
      <c r="K8" s="733"/>
      <c r="L8" s="452" t="s">
        <v>24</v>
      </c>
      <c r="M8" s="452" t="s">
        <v>25</v>
      </c>
      <c r="N8" s="452" t="s">
        <v>470</v>
      </c>
      <c r="O8" s="452" t="s">
        <v>26</v>
      </c>
      <c r="P8" s="452" t="s">
        <v>646</v>
      </c>
    </row>
    <row r="9" spans="2:16" s="224" customFormat="1" x14ac:dyDescent="0.3">
      <c r="B9" s="317">
        <f>1</f>
        <v>1</v>
      </c>
      <c r="C9" s="260" t="s">
        <v>28</v>
      </c>
      <c r="D9" s="317" t="s">
        <v>29</v>
      </c>
      <c r="E9" s="317" t="s">
        <v>30</v>
      </c>
      <c r="F9" s="257">
        <v>45415</v>
      </c>
      <c r="G9" s="514">
        <v>25.577999999999999</v>
      </c>
      <c r="H9" s="702" t="s">
        <v>31</v>
      </c>
      <c r="I9" s="702"/>
      <c r="J9" s="702"/>
      <c r="K9" s="702"/>
      <c r="L9" s="257">
        <v>45434</v>
      </c>
      <c r="M9" s="317" t="s">
        <v>32</v>
      </c>
      <c r="N9" s="323" t="s">
        <v>172</v>
      </c>
      <c r="O9" s="228">
        <v>13</v>
      </c>
      <c r="P9" s="228"/>
    </row>
    <row r="10" spans="2:16" s="337" customFormat="1" ht="13.5" customHeight="1" x14ac:dyDescent="0.35">
      <c r="B10" s="317">
        <f t="shared" ref="B10:B73" si="0">B9+1</f>
        <v>2</v>
      </c>
      <c r="C10" s="288" t="s">
        <v>33</v>
      </c>
      <c r="D10" s="317" t="s">
        <v>34</v>
      </c>
      <c r="E10" s="317" t="s">
        <v>30</v>
      </c>
      <c r="F10" s="257">
        <v>45435</v>
      </c>
      <c r="G10" s="514">
        <v>25.577999999999999</v>
      </c>
      <c r="H10" s="702" t="s">
        <v>31</v>
      </c>
      <c r="I10" s="702"/>
      <c r="J10" s="702"/>
      <c r="K10" s="702"/>
      <c r="L10" s="257">
        <v>45445</v>
      </c>
      <c r="M10" s="317" t="s">
        <v>32</v>
      </c>
      <c r="N10" s="323" t="s">
        <v>172</v>
      </c>
      <c r="O10" s="228">
        <v>13</v>
      </c>
      <c r="P10" s="228"/>
    </row>
    <row r="11" spans="2:16" s="337" customFormat="1" ht="13.5" customHeight="1" x14ac:dyDescent="0.35">
      <c r="B11" s="317">
        <f t="shared" si="0"/>
        <v>3</v>
      </c>
      <c r="C11" s="288" t="s">
        <v>35</v>
      </c>
      <c r="D11" s="317" t="s">
        <v>29</v>
      </c>
      <c r="E11" s="317" t="s">
        <v>30</v>
      </c>
      <c r="F11" s="257">
        <v>45418</v>
      </c>
      <c r="G11" s="514">
        <v>25.577999999999999</v>
      </c>
      <c r="H11" s="702" t="s">
        <v>31</v>
      </c>
      <c r="I11" s="702"/>
      <c r="J11" s="702"/>
      <c r="K11" s="702"/>
      <c r="L11" s="257">
        <v>45450</v>
      </c>
      <c r="M11" s="317" t="s">
        <v>32</v>
      </c>
      <c r="N11" s="323" t="s">
        <v>172</v>
      </c>
      <c r="O11" s="228">
        <v>13</v>
      </c>
      <c r="P11" s="228"/>
    </row>
    <row r="12" spans="2:16" ht="15" customHeight="1" x14ac:dyDescent="0.3">
      <c r="B12" s="317">
        <f t="shared" si="0"/>
        <v>4</v>
      </c>
      <c r="C12" s="260" t="s">
        <v>36</v>
      </c>
      <c r="D12" s="317" t="s">
        <v>29</v>
      </c>
      <c r="E12" s="317" t="s">
        <v>30</v>
      </c>
      <c r="F12" s="257">
        <v>45421</v>
      </c>
      <c r="G12" s="514">
        <v>25.577999999999999</v>
      </c>
      <c r="H12" s="702" t="s">
        <v>31</v>
      </c>
      <c r="I12" s="702"/>
      <c r="J12" s="702"/>
      <c r="K12" s="702"/>
      <c r="L12" s="257">
        <v>45454</v>
      </c>
      <c r="M12" s="317" t="s">
        <v>32</v>
      </c>
      <c r="N12" s="323" t="s">
        <v>172</v>
      </c>
      <c r="O12" s="228">
        <v>13</v>
      </c>
      <c r="P12" s="228"/>
    </row>
    <row r="13" spans="2:16" ht="15" customHeight="1" x14ac:dyDescent="0.3">
      <c r="B13" s="317">
        <f t="shared" si="0"/>
        <v>5</v>
      </c>
      <c r="C13" s="260" t="s">
        <v>37</v>
      </c>
      <c r="D13" s="317" t="s">
        <v>29</v>
      </c>
      <c r="E13" s="317" t="s">
        <v>30</v>
      </c>
      <c r="F13" s="257">
        <v>45437</v>
      </c>
      <c r="G13" s="514">
        <v>25.577999999999999</v>
      </c>
      <c r="H13" s="702" t="s">
        <v>31</v>
      </c>
      <c r="I13" s="702"/>
      <c r="J13" s="702"/>
      <c r="K13" s="702"/>
      <c r="L13" s="257">
        <v>45458</v>
      </c>
      <c r="M13" s="317" t="s">
        <v>32</v>
      </c>
      <c r="N13" s="323" t="s">
        <v>172</v>
      </c>
      <c r="O13" s="228">
        <v>13</v>
      </c>
      <c r="P13" s="228"/>
    </row>
    <row r="14" spans="2:16" ht="15" customHeight="1" x14ac:dyDescent="0.3">
      <c r="B14" s="317">
        <f t="shared" si="0"/>
        <v>6</v>
      </c>
      <c r="C14" s="260" t="s">
        <v>38</v>
      </c>
      <c r="D14" s="317" t="s">
        <v>29</v>
      </c>
      <c r="E14" s="317" t="s">
        <v>30</v>
      </c>
      <c r="F14" s="257">
        <v>45437</v>
      </c>
      <c r="G14" s="514">
        <v>25.577999999999999</v>
      </c>
      <c r="H14" s="702" t="s">
        <v>31</v>
      </c>
      <c r="I14" s="702"/>
      <c r="J14" s="702"/>
      <c r="K14" s="702"/>
      <c r="L14" s="257">
        <v>45462</v>
      </c>
      <c r="M14" s="317" t="s">
        <v>32</v>
      </c>
      <c r="N14" s="323" t="s">
        <v>172</v>
      </c>
      <c r="O14" s="317">
        <v>13</v>
      </c>
      <c r="P14" s="228"/>
    </row>
    <row r="15" spans="2:16" ht="15" customHeight="1" x14ac:dyDescent="0.3">
      <c r="B15" s="317">
        <f t="shared" si="0"/>
        <v>7</v>
      </c>
      <c r="C15" s="260" t="s">
        <v>39</v>
      </c>
      <c r="D15" s="317" t="s">
        <v>29</v>
      </c>
      <c r="E15" s="317" t="s">
        <v>30</v>
      </c>
      <c r="F15" s="257">
        <v>45443</v>
      </c>
      <c r="G15" s="514">
        <v>25.577999999999999</v>
      </c>
      <c r="H15" s="702" t="s">
        <v>31</v>
      </c>
      <c r="I15" s="702"/>
      <c r="J15" s="702"/>
      <c r="K15" s="702"/>
      <c r="L15" s="257">
        <v>45463</v>
      </c>
      <c r="M15" s="228" t="s">
        <v>40</v>
      </c>
      <c r="N15" s="323" t="s">
        <v>172</v>
      </c>
      <c r="O15" s="228">
        <v>14</v>
      </c>
      <c r="P15" s="317"/>
    </row>
    <row r="16" spans="2:16" s="221" customFormat="1" ht="15" customHeight="1" x14ac:dyDescent="0.3">
      <c r="B16" s="317">
        <f t="shared" si="0"/>
        <v>8</v>
      </c>
      <c r="C16" s="260" t="s">
        <v>41</v>
      </c>
      <c r="D16" s="317" t="s">
        <v>29</v>
      </c>
      <c r="E16" s="317" t="s">
        <v>30</v>
      </c>
      <c r="F16" s="257">
        <v>45456</v>
      </c>
      <c r="G16" s="514">
        <v>25.577999999999999</v>
      </c>
      <c r="H16" s="702" t="s">
        <v>31</v>
      </c>
      <c r="I16" s="702"/>
      <c r="J16" s="702"/>
      <c r="K16" s="702"/>
      <c r="L16" s="257">
        <v>45465</v>
      </c>
      <c r="M16" s="317" t="s">
        <v>32</v>
      </c>
      <c r="N16" s="323" t="s">
        <v>172</v>
      </c>
      <c r="O16" s="317">
        <v>15</v>
      </c>
      <c r="P16" s="228"/>
    </row>
    <row r="17" spans="2:16" ht="15" customHeight="1" x14ac:dyDescent="0.3">
      <c r="B17" s="317">
        <f t="shared" si="0"/>
        <v>9</v>
      </c>
      <c r="C17" s="260" t="s">
        <v>42</v>
      </c>
      <c r="D17" s="317" t="s">
        <v>43</v>
      </c>
      <c r="E17" s="317" t="s">
        <v>30</v>
      </c>
      <c r="F17" s="257">
        <v>45460</v>
      </c>
      <c r="G17" s="514">
        <v>26.872</v>
      </c>
      <c r="H17" s="702" t="s">
        <v>31</v>
      </c>
      <c r="I17" s="702"/>
      <c r="J17" s="702"/>
      <c r="K17" s="702"/>
      <c r="L17" s="257">
        <v>45468</v>
      </c>
      <c r="M17" s="228" t="s">
        <v>32</v>
      </c>
      <c r="N17" s="323" t="s">
        <v>172</v>
      </c>
      <c r="O17" s="228">
        <v>14</v>
      </c>
      <c r="P17" s="228"/>
    </row>
    <row r="18" spans="2:16" ht="15" customHeight="1" x14ac:dyDescent="0.3">
      <c r="B18" s="317">
        <f t="shared" si="0"/>
        <v>10</v>
      </c>
      <c r="C18" s="260" t="s">
        <v>44</v>
      </c>
      <c r="D18" s="317" t="s">
        <v>29</v>
      </c>
      <c r="E18" s="317" t="s">
        <v>30</v>
      </c>
      <c r="F18" s="257">
        <v>45446</v>
      </c>
      <c r="G18" s="514">
        <v>25.577999999999999</v>
      </c>
      <c r="H18" s="702" t="s">
        <v>31</v>
      </c>
      <c r="I18" s="702"/>
      <c r="J18" s="702"/>
      <c r="K18" s="702"/>
      <c r="L18" s="257">
        <v>45470</v>
      </c>
      <c r="M18" s="317" t="s">
        <v>40</v>
      </c>
      <c r="N18" s="323" t="s">
        <v>172</v>
      </c>
      <c r="O18" s="317">
        <v>13</v>
      </c>
      <c r="P18" s="228"/>
    </row>
    <row r="19" spans="2:16" ht="15" customHeight="1" x14ac:dyDescent="0.3">
      <c r="B19" s="317">
        <f t="shared" si="0"/>
        <v>11</v>
      </c>
      <c r="C19" s="260" t="s">
        <v>46</v>
      </c>
      <c r="D19" s="317" t="s">
        <v>47</v>
      </c>
      <c r="E19" s="317" t="s">
        <v>30</v>
      </c>
      <c r="F19" s="257">
        <v>45458</v>
      </c>
      <c r="G19" s="514">
        <v>26.872</v>
      </c>
      <c r="H19" s="702" t="s">
        <v>31</v>
      </c>
      <c r="I19" s="702"/>
      <c r="J19" s="702"/>
      <c r="K19" s="702"/>
      <c r="L19" s="257">
        <v>45472</v>
      </c>
      <c r="M19" s="317" t="s">
        <v>48</v>
      </c>
      <c r="N19" s="323" t="s">
        <v>172</v>
      </c>
      <c r="O19" s="317">
        <v>21</v>
      </c>
      <c r="P19" s="317"/>
    </row>
    <row r="20" spans="2:16" ht="15.75" customHeight="1" x14ac:dyDescent="0.3">
      <c r="B20" s="317">
        <f t="shared" si="0"/>
        <v>12</v>
      </c>
      <c r="C20" s="260" t="s">
        <v>45</v>
      </c>
      <c r="D20" s="317" t="s">
        <v>29</v>
      </c>
      <c r="E20" s="317" t="s">
        <v>30</v>
      </c>
      <c r="F20" s="257">
        <v>45463</v>
      </c>
      <c r="G20" s="514">
        <v>25.577999999999999</v>
      </c>
      <c r="H20" s="702" t="s">
        <v>31</v>
      </c>
      <c r="I20" s="702"/>
      <c r="J20" s="702"/>
      <c r="K20" s="702"/>
      <c r="L20" s="257">
        <v>45471</v>
      </c>
      <c r="M20" s="317" t="s">
        <v>32</v>
      </c>
      <c r="N20" s="323" t="s">
        <v>172</v>
      </c>
      <c r="O20" s="317">
        <v>14</v>
      </c>
      <c r="P20" s="317"/>
    </row>
    <row r="21" spans="2:16" ht="15" customHeight="1" x14ac:dyDescent="0.3">
      <c r="B21" s="317">
        <f t="shared" si="0"/>
        <v>13</v>
      </c>
      <c r="C21" s="260" t="s">
        <v>49</v>
      </c>
      <c r="D21" s="317" t="s">
        <v>34</v>
      </c>
      <c r="E21" s="317" t="s">
        <v>30</v>
      </c>
      <c r="F21" s="257">
        <v>45464</v>
      </c>
      <c r="G21" s="514">
        <v>26.872</v>
      </c>
      <c r="H21" s="702" t="s">
        <v>31</v>
      </c>
      <c r="I21" s="702"/>
      <c r="J21" s="702"/>
      <c r="K21" s="702"/>
      <c r="L21" s="257">
        <v>45472</v>
      </c>
      <c r="M21" s="317" t="s">
        <v>32</v>
      </c>
      <c r="N21" s="323" t="s">
        <v>172</v>
      </c>
      <c r="O21" s="317">
        <v>14</v>
      </c>
      <c r="P21" s="228"/>
    </row>
    <row r="22" spans="2:16" ht="15" customHeight="1" x14ac:dyDescent="0.3">
      <c r="B22" s="317">
        <f t="shared" si="0"/>
        <v>14</v>
      </c>
      <c r="C22" s="260" t="s">
        <v>50</v>
      </c>
      <c r="D22" s="317" t="s">
        <v>34</v>
      </c>
      <c r="E22" s="317" t="s">
        <v>30</v>
      </c>
      <c r="F22" s="257">
        <v>45466</v>
      </c>
      <c r="G22" s="514">
        <v>26.872</v>
      </c>
      <c r="H22" s="702" t="s">
        <v>31</v>
      </c>
      <c r="I22" s="702"/>
      <c r="J22" s="702"/>
      <c r="K22" s="702"/>
      <c r="L22" s="257">
        <v>45472</v>
      </c>
      <c r="M22" s="317" t="s">
        <v>40</v>
      </c>
      <c r="N22" s="323" t="s">
        <v>172</v>
      </c>
      <c r="O22" s="317">
        <v>13</v>
      </c>
      <c r="P22" s="317"/>
    </row>
    <row r="23" spans="2:16" s="221" customFormat="1" ht="15" customHeight="1" x14ac:dyDescent="0.3">
      <c r="B23" s="317">
        <f t="shared" si="0"/>
        <v>15</v>
      </c>
      <c r="C23" s="260" t="s">
        <v>51</v>
      </c>
      <c r="D23" s="317" t="s">
        <v>34</v>
      </c>
      <c r="E23" s="317" t="s">
        <v>30</v>
      </c>
      <c r="F23" s="257">
        <v>45465</v>
      </c>
      <c r="G23" s="514">
        <v>26.872</v>
      </c>
      <c r="H23" s="702" t="s">
        <v>31</v>
      </c>
      <c r="I23" s="702"/>
      <c r="J23" s="702"/>
      <c r="K23" s="702"/>
      <c r="L23" s="257">
        <v>45473</v>
      </c>
      <c r="M23" s="317" t="s">
        <v>52</v>
      </c>
      <c r="N23" s="323" t="s">
        <v>172</v>
      </c>
      <c r="O23" s="317">
        <v>12</v>
      </c>
      <c r="P23" s="228"/>
    </row>
    <row r="24" spans="2:16" s="221" customFormat="1" ht="15" customHeight="1" x14ac:dyDescent="0.3">
      <c r="B24" s="317">
        <f t="shared" si="0"/>
        <v>16</v>
      </c>
      <c r="C24" s="260" t="s">
        <v>56</v>
      </c>
      <c r="D24" s="317" t="s">
        <v>29</v>
      </c>
      <c r="E24" s="317" t="s">
        <v>30</v>
      </c>
      <c r="F24" s="257">
        <v>45468</v>
      </c>
      <c r="G24" s="514">
        <v>25.577999999999999</v>
      </c>
      <c r="H24" s="702" t="s">
        <v>31</v>
      </c>
      <c r="I24" s="702"/>
      <c r="J24" s="702"/>
      <c r="K24" s="702"/>
      <c r="L24" s="257">
        <v>45477</v>
      </c>
      <c r="M24" s="317" t="s">
        <v>32</v>
      </c>
      <c r="N24" s="323" t="s">
        <v>172</v>
      </c>
      <c r="O24" s="317">
        <v>14</v>
      </c>
      <c r="P24" s="317"/>
    </row>
    <row r="25" spans="2:16" s="221" customFormat="1" ht="15" customHeight="1" x14ac:dyDescent="0.3">
      <c r="B25" s="317">
        <f t="shared" si="0"/>
        <v>17</v>
      </c>
      <c r="C25" s="260" t="s">
        <v>54</v>
      </c>
      <c r="D25" s="317" t="s">
        <v>34</v>
      </c>
      <c r="E25" s="317" t="s">
        <v>30</v>
      </c>
      <c r="F25" s="257">
        <v>45462</v>
      </c>
      <c r="G25" s="514">
        <v>26.872</v>
      </c>
      <c r="H25" s="702" t="s">
        <v>31</v>
      </c>
      <c r="I25" s="702"/>
      <c r="J25" s="702"/>
      <c r="K25" s="702"/>
      <c r="L25" s="257">
        <v>45478</v>
      </c>
      <c r="M25" s="317" t="s">
        <v>52</v>
      </c>
      <c r="N25" s="323" t="s">
        <v>172</v>
      </c>
      <c r="O25" s="317">
        <v>12</v>
      </c>
      <c r="P25" s="228"/>
    </row>
    <row r="26" spans="2:16" s="221" customFormat="1" ht="15" customHeight="1" x14ac:dyDescent="0.3">
      <c r="B26" s="317">
        <f t="shared" si="0"/>
        <v>18</v>
      </c>
      <c r="C26" s="260" t="s">
        <v>59</v>
      </c>
      <c r="D26" s="317" t="s">
        <v>29</v>
      </c>
      <c r="E26" s="317" t="s">
        <v>30</v>
      </c>
      <c r="F26" s="257">
        <v>45470</v>
      </c>
      <c r="G26" s="514">
        <v>25.577999999999999</v>
      </c>
      <c r="H26" s="702" t="s">
        <v>31</v>
      </c>
      <c r="I26" s="702"/>
      <c r="J26" s="702"/>
      <c r="K26" s="702"/>
      <c r="L26" s="257">
        <v>45479</v>
      </c>
      <c r="M26" s="317" t="s">
        <v>40</v>
      </c>
      <c r="N26" s="323" t="s">
        <v>172</v>
      </c>
      <c r="O26" s="317">
        <v>13</v>
      </c>
      <c r="P26" s="228"/>
    </row>
    <row r="27" spans="2:16" s="221" customFormat="1" ht="15" customHeight="1" x14ac:dyDescent="0.3">
      <c r="B27" s="317">
        <f t="shared" si="0"/>
        <v>19</v>
      </c>
      <c r="C27" s="260" t="s">
        <v>66</v>
      </c>
      <c r="D27" s="317" t="s">
        <v>29</v>
      </c>
      <c r="E27" s="317" t="s">
        <v>30</v>
      </c>
      <c r="F27" s="257">
        <v>45474</v>
      </c>
      <c r="G27" s="514">
        <v>25.577999999999999</v>
      </c>
      <c r="H27" s="702" t="s">
        <v>31</v>
      </c>
      <c r="I27" s="702"/>
      <c r="J27" s="702"/>
      <c r="K27" s="702"/>
      <c r="L27" s="257">
        <v>45480</v>
      </c>
      <c r="M27" s="317" t="s">
        <v>32</v>
      </c>
      <c r="N27" s="323" t="s">
        <v>172</v>
      </c>
      <c r="O27" s="317">
        <v>14</v>
      </c>
      <c r="P27" s="228"/>
    </row>
    <row r="28" spans="2:16" s="221" customFormat="1" ht="15" customHeight="1" x14ac:dyDescent="0.3">
      <c r="B28" s="317">
        <f t="shared" si="0"/>
        <v>20</v>
      </c>
      <c r="C28" s="260" t="s">
        <v>53</v>
      </c>
      <c r="D28" s="317" t="s">
        <v>29</v>
      </c>
      <c r="E28" s="317" t="s">
        <v>30</v>
      </c>
      <c r="F28" s="257">
        <v>45476</v>
      </c>
      <c r="G28" s="514">
        <v>25.577999999999999</v>
      </c>
      <c r="H28" s="702" t="s">
        <v>31</v>
      </c>
      <c r="I28" s="702"/>
      <c r="J28" s="702"/>
      <c r="K28" s="702"/>
      <c r="L28" s="257">
        <v>45483</v>
      </c>
      <c r="M28" s="317" t="s">
        <v>40</v>
      </c>
      <c r="N28" s="323" t="s">
        <v>172</v>
      </c>
      <c r="O28" s="317">
        <v>13</v>
      </c>
      <c r="P28" s="228"/>
    </row>
    <row r="29" spans="2:16" s="221" customFormat="1" ht="15" customHeight="1" x14ac:dyDescent="0.3">
      <c r="B29" s="317">
        <f t="shared" si="0"/>
        <v>21</v>
      </c>
      <c r="C29" s="260" t="s">
        <v>55</v>
      </c>
      <c r="D29" s="317" t="s">
        <v>34</v>
      </c>
      <c r="E29" s="317" t="s">
        <v>30</v>
      </c>
      <c r="F29" s="257">
        <v>45467</v>
      </c>
      <c r="G29" s="514">
        <v>27.872</v>
      </c>
      <c r="H29" s="702" t="s">
        <v>31</v>
      </c>
      <c r="I29" s="702"/>
      <c r="J29" s="702"/>
      <c r="K29" s="702"/>
      <c r="L29" s="257">
        <v>45483</v>
      </c>
      <c r="M29" s="317" t="s">
        <v>52</v>
      </c>
      <c r="N29" s="323" t="s">
        <v>172</v>
      </c>
      <c r="O29" s="317">
        <v>13</v>
      </c>
      <c r="P29" s="317"/>
    </row>
    <row r="30" spans="2:16" s="221" customFormat="1" ht="15" customHeight="1" x14ac:dyDescent="0.3">
      <c r="B30" s="317">
        <f t="shared" si="0"/>
        <v>22</v>
      </c>
      <c r="C30" s="260" t="s">
        <v>62</v>
      </c>
      <c r="D30" s="317" t="s">
        <v>29</v>
      </c>
      <c r="E30" s="317" t="s">
        <v>30</v>
      </c>
      <c r="F30" s="257">
        <v>45468</v>
      </c>
      <c r="G30" s="514">
        <v>25.577999999999999</v>
      </c>
      <c r="H30" s="702" t="s">
        <v>31</v>
      </c>
      <c r="I30" s="702"/>
      <c r="J30" s="702"/>
      <c r="K30" s="702"/>
      <c r="L30" s="257">
        <v>45483</v>
      </c>
      <c r="M30" s="317" t="s">
        <v>32</v>
      </c>
      <c r="N30" s="323" t="s">
        <v>172</v>
      </c>
      <c r="O30" s="317">
        <v>14</v>
      </c>
      <c r="P30" s="317"/>
    </row>
    <row r="31" spans="2:16" s="221" customFormat="1" ht="15" customHeight="1" x14ac:dyDescent="0.3">
      <c r="B31" s="317">
        <f t="shared" si="0"/>
        <v>23</v>
      </c>
      <c r="C31" s="260" t="s">
        <v>60</v>
      </c>
      <c r="D31" s="317" t="s">
        <v>43</v>
      </c>
      <c r="E31" s="317" t="s">
        <v>30</v>
      </c>
      <c r="F31" s="257">
        <v>45471</v>
      </c>
      <c r="G31" s="514">
        <v>26.872</v>
      </c>
      <c r="H31" s="702" t="s">
        <v>31</v>
      </c>
      <c r="I31" s="702"/>
      <c r="J31" s="702"/>
      <c r="K31" s="702"/>
      <c r="L31" s="257">
        <v>45484</v>
      </c>
      <c r="M31" s="317" t="s">
        <v>61</v>
      </c>
      <c r="N31" s="323" t="s">
        <v>172</v>
      </c>
      <c r="O31" s="317">
        <v>12</v>
      </c>
      <c r="P31" s="228"/>
    </row>
    <row r="32" spans="2:16" s="221" customFormat="1" ht="15" customHeight="1" x14ac:dyDescent="0.3">
      <c r="B32" s="317">
        <f t="shared" si="0"/>
        <v>24</v>
      </c>
      <c r="C32" s="260" t="s">
        <v>116</v>
      </c>
      <c r="D32" s="317" t="s">
        <v>29</v>
      </c>
      <c r="E32" s="317" t="s">
        <v>30</v>
      </c>
      <c r="F32" s="257">
        <v>45480</v>
      </c>
      <c r="G32" s="323">
        <v>25.577999999999999</v>
      </c>
      <c r="H32" s="702" t="s">
        <v>31</v>
      </c>
      <c r="I32" s="702"/>
      <c r="J32" s="702"/>
      <c r="K32" s="702"/>
      <c r="L32" s="257">
        <v>45486</v>
      </c>
      <c r="M32" s="317" t="s">
        <v>32</v>
      </c>
      <c r="N32" s="323" t="s">
        <v>172</v>
      </c>
      <c r="O32" s="317">
        <v>19</v>
      </c>
      <c r="P32" s="317"/>
    </row>
    <row r="33" spans="2:16" s="221" customFormat="1" ht="15" customHeight="1" x14ac:dyDescent="0.3">
      <c r="B33" s="317">
        <f t="shared" si="0"/>
        <v>25</v>
      </c>
      <c r="C33" s="260" t="s">
        <v>65</v>
      </c>
      <c r="D33" s="317" t="s">
        <v>43</v>
      </c>
      <c r="E33" s="317" t="s">
        <v>30</v>
      </c>
      <c r="F33" s="257">
        <v>45475</v>
      </c>
      <c r="G33" s="323">
        <v>26.872</v>
      </c>
      <c r="H33" s="702" t="s">
        <v>31</v>
      </c>
      <c r="I33" s="702"/>
      <c r="J33" s="702"/>
      <c r="K33" s="702"/>
      <c r="L33" s="257">
        <v>45487</v>
      </c>
      <c r="M33" s="317" t="s">
        <v>40</v>
      </c>
      <c r="N33" s="323" t="s">
        <v>172</v>
      </c>
      <c r="O33" s="317">
        <v>13</v>
      </c>
      <c r="P33" s="317"/>
    </row>
    <row r="34" spans="2:16" s="221" customFormat="1" ht="15" customHeight="1" x14ac:dyDescent="0.3">
      <c r="B34" s="317">
        <f t="shared" si="0"/>
        <v>26</v>
      </c>
      <c r="C34" s="260" t="s">
        <v>118</v>
      </c>
      <c r="D34" s="317" t="s">
        <v>43</v>
      </c>
      <c r="E34" s="317" t="s">
        <v>30</v>
      </c>
      <c r="F34" s="257">
        <v>45483</v>
      </c>
      <c r="G34" s="323">
        <v>26.872</v>
      </c>
      <c r="H34" s="702" t="s">
        <v>31</v>
      </c>
      <c r="I34" s="702"/>
      <c r="J34" s="702"/>
      <c r="K34" s="702"/>
      <c r="L34" s="257">
        <v>45489</v>
      </c>
      <c r="M34" s="317" t="s">
        <v>32</v>
      </c>
      <c r="N34" s="323" t="s">
        <v>172</v>
      </c>
      <c r="O34" s="317">
        <v>19</v>
      </c>
      <c r="P34" s="317"/>
    </row>
    <row r="35" spans="2:16" s="221" customFormat="1" ht="15" customHeight="1" x14ac:dyDescent="0.3">
      <c r="B35" s="317">
        <f t="shared" si="0"/>
        <v>27</v>
      </c>
      <c r="C35" s="260" t="s">
        <v>64</v>
      </c>
      <c r="D35" s="317" t="s">
        <v>29</v>
      </c>
      <c r="E35" s="317" t="s">
        <v>30</v>
      </c>
      <c r="F35" s="257">
        <v>45471</v>
      </c>
      <c r="G35" s="514">
        <v>25.577999999999999</v>
      </c>
      <c r="H35" s="702" t="s">
        <v>31</v>
      </c>
      <c r="I35" s="702"/>
      <c r="J35" s="702"/>
      <c r="K35" s="702"/>
      <c r="L35" s="257">
        <v>45490</v>
      </c>
      <c r="M35" s="317" t="s">
        <v>61</v>
      </c>
      <c r="N35" s="323" t="s">
        <v>172</v>
      </c>
      <c r="O35" s="317">
        <v>12</v>
      </c>
      <c r="P35" s="317"/>
    </row>
    <row r="36" spans="2:16" s="221" customFormat="1" ht="15" customHeight="1" x14ac:dyDescent="0.3">
      <c r="B36" s="317">
        <f t="shared" si="0"/>
        <v>28</v>
      </c>
      <c r="C36" s="260" t="s">
        <v>114</v>
      </c>
      <c r="D36" s="317" t="s">
        <v>29</v>
      </c>
      <c r="E36" s="317" t="s">
        <v>30</v>
      </c>
      <c r="F36" s="257">
        <v>45481</v>
      </c>
      <c r="G36" s="323">
        <v>25.577999999999999</v>
      </c>
      <c r="H36" s="702" t="s">
        <v>31</v>
      </c>
      <c r="I36" s="702"/>
      <c r="J36" s="702"/>
      <c r="K36" s="702"/>
      <c r="L36" s="257">
        <v>45490</v>
      </c>
      <c r="M36" s="317" t="s">
        <v>40</v>
      </c>
      <c r="N36" s="323" t="s">
        <v>172</v>
      </c>
      <c r="O36" s="317">
        <v>13</v>
      </c>
      <c r="P36" s="317"/>
    </row>
    <row r="37" spans="2:16" s="221" customFormat="1" ht="15" customHeight="1" x14ac:dyDescent="0.3">
      <c r="B37" s="317">
        <f t="shared" si="0"/>
        <v>29</v>
      </c>
      <c r="C37" s="260" t="s">
        <v>117</v>
      </c>
      <c r="D37" s="317" t="s">
        <v>29</v>
      </c>
      <c r="E37" s="317" t="s">
        <v>30</v>
      </c>
      <c r="F37" s="257">
        <v>45483</v>
      </c>
      <c r="G37" s="323">
        <v>25.577999999999999</v>
      </c>
      <c r="H37" s="702" t="s">
        <v>31</v>
      </c>
      <c r="I37" s="702"/>
      <c r="J37" s="702"/>
      <c r="K37" s="702"/>
      <c r="L37" s="257">
        <v>45492</v>
      </c>
      <c r="M37" s="317" t="s">
        <v>32</v>
      </c>
      <c r="N37" s="323" t="s">
        <v>172</v>
      </c>
      <c r="O37" s="317">
        <v>19</v>
      </c>
      <c r="P37" s="317"/>
    </row>
    <row r="38" spans="2:16" s="221" customFormat="1" ht="15" customHeight="1" x14ac:dyDescent="0.3">
      <c r="B38" s="317">
        <f t="shared" si="0"/>
        <v>30</v>
      </c>
      <c r="C38" s="260" t="s">
        <v>123</v>
      </c>
      <c r="D38" s="317" t="s">
        <v>29</v>
      </c>
      <c r="E38" s="317" t="s">
        <v>30</v>
      </c>
      <c r="F38" s="257">
        <v>45485</v>
      </c>
      <c r="G38" s="323">
        <v>25.577999999999999</v>
      </c>
      <c r="H38" s="702" t="s">
        <v>31</v>
      </c>
      <c r="I38" s="702"/>
      <c r="J38" s="702"/>
      <c r="K38" s="702"/>
      <c r="L38" s="257">
        <v>45495</v>
      </c>
      <c r="M38" s="317" t="s">
        <v>127</v>
      </c>
      <c r="N38" s="323" t="s">
        <v>172</v>
      </c>
      <c r="O38" s="317">
        <v>13</v>
      </c>
      <c r="P38" s="317"/>
    </row>
    <row r="39" spans="2:16" s="221" customFormat="1" ht="15" customHeight="1" x14ac:dyDescent="0.3">
      <c r="B39" s="317">
        <f t="shared" si="0"/>
        <v>31</v>
      </c>
      <c r="C39" s="260" t="s">
        <v>115</v>
      </c>
      <c r="D39" s="317" t="s">
        <v>29</v>
      </c>
      <c r="E39" s="317" t="s">
        <v>30</v>
      </c>
      <c r="F39" s="257">
        <v>45482</v>
      </c>
      <c r="G39" s="323">
        <v>25.577999999999999</v>
      </c>
      <c r="H39" s="702" t="s">
        <v>31</v>
      </c>
      <c r="I39" s="702"/>
      <c r="J39" s="702"/>
      <c r="K39" s="702"/>
      <c r="L39" s="257">
        <v>45496</v>
      </c>
      <c r="M39" s="317" t="s">
        <v>61</v>
      </c>
      <c r="N39" s="323" t="s">
        <v>172</v>
      </c>
      <c r="O39" s="317">
        <v>12</v>
      </c>
      <c r="P39" s="317"/>
    </row>
    <row r="40" spans="2:16" s="221" customFormat="1" ht="15" customHeight="1" x14ac:dyDescent="0.3">
      <c r="B40" s="317">
        <f t="shared" si="0"/>
        <v>32</v>
      </c>
      <c r="C40" s="260" t="s">
        <v>138</v>
      </c>
      <c r="D40" s="317" t="s">
        <v>29</v>
      </c>
      <c r="E40" s="317" t="s">
        <v>30</v>
      </c>
      <c r="F40" s="257">
        <v>45497</v>
      </c>
      <c r="G40" s="323">
        <v>25.577999999999999</v>
      </c>
      <c r="H40" s="702" t="s">
        <v>31</v>
      </c>
      <c r="I40" s="702"/>
      <c r="J40" s="702"/>
      <c r="K40" s="702"/>
      <c r="L40" s="257">
        <v>45503</v>
      </c>
      <c r="M40" s="317" t="s">
        <v>127</v>
      </c>
      <c r="N40" s="323" t="s">
        <v>172</v>
      </c>
      <c r="O40" s="317">
        <v>13</v>
      </c>
      <c r="P40" s="317"/>
    </row>
    <row r="41" spans="2:16" s="221" customFormat="1" ht="15" customHeight="1" x14ac:dyDescent="0.3">
      <c r="B41" s="317">
        <f t="shared" si="0"/>
        <v>33</v>
      </c>
      <c r="C41" s="260" t="s">
        <v>133</v>
      </c>
      <c r="D41" s="317" t="s">
        <v>29</v>
      </c>
      <c r="E41" s="317" t="s">
        <v>30</v>
      </c>
      <c r="F41" s="257">
        <v>45492</v>
      </c>
      <c r="G41" s="323">
        <v>25.577999999999999</v>
      </c>
      <c r="H41" s="702" t="s">
        <v>31</v>
      </c>
      <c r="I41" s="702"/>
      <c r="J41" s="702"/>
      <c r="K41" s="702"/>
      <c r="L41" s="257">
        <v>45504</v>
      </c>
      <c r="M41" s="317" t="s">
        <v>127</v>
      </c>
      <c r="N41" s="323" t="s">
        <v>172</v>
      </c>
      <c r="O41" s="317">
        <v>13</v>
      </c>
      <c r="P41" s="317"/>
    </row>
    <row r="42" spans="2:16" s="221" customFormat="1" ht="15" customHeight="1" x14ac:dyDescent="0.3">
      <c r="B42" s="317">
        <f t="shared" si="0"/>
        <v>34</v>
      </c>
      <c r="C42" s="260" t="s">
        <v>58</v>
      </c>
      <c r="D42" s="317" t="s">
        <v>29</v>
      </c>
      <c r="E42" s="317" t="s">
        <v>30</v>
      </c>
      <c r="F42" s="257">
        <v>45469</v>
      </c>
      <c r="G42" s="514">
        <v>25.577999999999999</v>
      </c>
      <c r="H42" s="702" t="s">
        <v>31</v>
      </c>
      <c r="I42" s="702"/>
      <c r="J42" s="702"/>
      <c r="K42" s="702"/>
      <c r="L42" s="257">
        <v>45504</v>
      </c>
      <c r="M42" s="317" t="s">
        <v>48</v>
      </c>
      <c r="N42" s="323" t="s">
        <v>172</v>
      </c>
      <c r="O42" s="317">
        <v>22</v>
      </c>
      <c r="P42" s="511"/>
    </row>
    <row r="43" spans="2:16" s="221" customFormat="1" ht="15" customHeight="1" x14ac:dyDescent="0.3">
      <c r="B43" s="317">
        <f t="shared" si="0"/>
        <v>35</v>
      </c>
      <c r="C43" s="260" t="s">
        <v>126</v>
      </c>
      <c r="D43" s="317" t="s">
        <v>29</v>
      </c>
      <c r="E43" s="317" t="s">
        <v>30</v>
      </c>
      <c r="F43" s="257">
        <v>45487</v>
      </c>
      <c r="G43" s="323">
        <v>25.577999999999999</v>
      </c>
      <c r="H43" s="702" t="s">
        <v>31</v>
      </c>
      <c r="I43" s="702"/>
      <c r="J43" s="702"/>
      <c r="K43" s="702"/>
      <c r="L43" s="257">
        <v>45504</v>
      </c>
      <c r="M43" s="317" t="s">
        <v>61</v>
      </c>
      <c r="N43" s="323" t="s">
        <v>172</v>
      </c>
      <c r="O43" s="317">
        <v>12</v>
      </c>
      <c r="P43" s="317"/>
    </row>
    <row r="44" spans="2:16" ht="15" customHeight="1" x14ac:dyDescent="0.3">
      <c r="B44" s="317">
        <f t="shared" si="0"/>
        <v>36</v>
      </c>
      <c r="C44" s="260" t="s">
        <v>119</v>
      </c>
      <c r="D44" s="317" t="s">
        <v>29</v>
      </c>
      <c r="E44" s="317" t="s">
        <v>30</v>
      </c>
      <c r="F44" s="257">
        <v>45484</v>
      </c>
      <c r="G44" s="323">
        <v>25.577999999999999</v>
      </c>
      <c r="H44" s="702" t="s">
        <v>31</v>
      </c>
      <c r="I44" s="702"/>
      <c r="J44" s="702"/>
      <c r="K44" s="702"/>
      <c r="L44" s="257">
        <v>45509</v>
      </c>
      <c r="M44" s="317" t="s">
        <v>32</v>
      </c>
      <c r="N44" s="323" t="s">
        <v>172</v>
      </c>
      <c r="O44" s="317">
        <v>19</v>
      </c>
      <c r="P44" s="228"/>
    </row>
    <row r="45" spans="2:16" s="337" customFormat="1" ht="15" customHeight="1" x14ac:dyDescent="0.35">
      <c r="B45" s="317">
        <f t="shared" si="0"/>
        <v>37</v>
      </c>
      <c r="C45" s="260" t="s">
        <v>164</v>
      </c>
      <c r="D45" s="317" t="s">
        <v>165</v>
      </c>
      <c r="E45" s="317" t="s">
        <v>30</v>
      </c>
      <c r="F45" s="257">
        <v>45507</v>
      </c>
      <c r="G45" s="323">
        <v>25.577999999999999</v>
      </c>
      <c r="H45" s="702" t="s">
        <v>31</v>
      </c>
      <c r="I45" s="702"/>
      <c r="J45" s="702"/>
      <c r="K45" s="702"/>
      <c r="L45" s="257">
        <v>45512</v>
      </c>
      <c r="M45" s="317" t="s">
        <v>32</v>
      </c>
      <c r="N45" s="323" t="s">
        <v>172</v>
      </c>
      <c r="O45" s="317">
        <v>14</v>
      </c>
      <c r="P45" s="317"/>
    </row>
    <row r="46" spans="2:16" s="224" customFormat="1" ht="15" customHeight="1" x14ac:dyDescent="0.3">
      <c r="B46" s="317">
        <f t="shared" si="0"/>
        <v>38</v>
      </c>
      <c r="C46" s="260" t="s">
        <v>112</v>
      </c>
      <c r="D46" s="317" t="s">
        <v>34</v>
      </c>
      <c r="E46" s="317" t="s">
        <v>30</v>
      </c>
      <c r="F46" s="257">
        <v>45478</v>
      </c>
      <c r="G46" s="323">
        <v>26.872</v>
      </c>
      <c r="H46" s="702" t="s">
        <v>31</v>
      </c>
      <c r="I46" s="702"/>
      <c r="J46" s="702"/>
      <c r="K46" s="702"/>
      <c r="L46" s="257">
        <v>45515</v>
      </c>
      <c r="M46" s="317" t="s">
        <v>61</v>
      </c>
      <c r="N46" s="323" t="s">
        <v>172</v>
      </c>
      <c r="O46" s="317">
        <v>12</v>
      </c>
      <c r="P46" s="317"/>
    </row>
    <row r="47" spans="2:16" s="224" customFormat="1" ht="15.75" customHeight="1" x14ac:dyDescent="0.3">
      <c r="B47" s="317">
        <f t="shared" si="0"/>
        <v>39</v>
      </c>
      <c r="C47" s="260" t="s">
        <v>160</v>
      </c>
      <c r="D47" s="317" t="s">
        <v>131</v>
      </c>
      <c r="E47" s="317" t="s">
        <v>30</v>
      </c>
      <c r="F47" s="257">
        <v>45506</v>
      </c>
      <c r="G47" s="323">
        <v>45.764000000000003</v>
      </c>
      <c r="H47" s="702" t="s">
        <v>31</v>
      </c>
      <c r="I47" s="702"/>
      <c r="J47" s="702"/>
      <c r="K47" s="702"/>
      <c r="L47" s="257">
        <v>45515</v>
      </c>
      <c r="M47" s="317" t="s">
        <v>124</v>
      </c>
      <c r="N47" s="323" t="s">
        <v>172</v>
      </c>
      <c r="O47" s="317">
        <v>13</v>
      </c>
      <c r="P47" s="317"/>
    </row>
    <row r="48" spans="2:16" s="224" customFormat="1" ht="15" customHeight="1" x14ac:dyDescent="0.3">
      <c r="B48" s="317">
        <f t="shared" si="0"/>
        <v>40</v>
      </c>
      <c r="C48" s="287" t="s">
        <v>134</v>
      </c>
      <c r="D48" s="317" t="s">
        <v>135</v>
      </c>
      <c r="E48" s="317" t="s">
        <v>30</v>
      </c>
      <c r="F48" s="257">
        <v>45492</v>
      </c>
      <c r="G48" s="323">
        <v>43.667999999999999</v>
      </c>
      <c r="H48" s="702" t="s">
        <v>31</v>
      </c>
      <c r="I48" s="702"/>
      <c r="J48" s="702"/>
      <c r="K48" s="702"/>
      <c r="L48" s="257">
        <v>45515</v>
      </c>
      <c r="M48" s="317" t="s">
        <v>32</v>
      </c>
      <c r="N48" s="323" t="s">
        <v>172</v>
      </c>
      <c r="O48" s="317">
        <v>19</v>
      </c>
      <c r="P48" s="317"/>
    </row>
    <row r="49" spans="2:16" s="224" customFormat="1" ht="15" customHeight="1" x14ac:dyDescent="0.3">
      <c r="B49" s="317">
        <f t="shared" si="0"/>
        <v>41</v>
      </c>
      <c r="C49" s="260" t="s">
        <v>57</v>
      </c>
      <c r="D49" s="317" t="s">
        <v>29</v>
      </c>
      <c r="E49" s="317" t="s">
        <v>30</v>
      </c>
      <c r="F49" s="257">
        <v>45468</v>
      </c>
      <c r="G49" s="514">
        <v>25.577999999999999</v>
      </c>
      <c r="H49" s="702" t="s">
        <v>31</v>
      </c>
      <c r="I49" s="702"/>
      <c r="J49" s="702"/>
      <c r="K49" s="702"/>
      <c r="L49" s="257">
        <v>45517</v>
      </c>
      <c r="M49" s="317" t="s">
        <v>175</v>
      </c>
      <c r="N49" s="323" t="s">
        <v>172</v>
      </c>
      <c r="O49" s="317">
        <v>22</v>
      </c>
      <c r="P49" s="511"/>
    </row>
    <row r="50" spans="2:16" s="224" customFormat="1" ht="15" customHeight="1" x14ac:dyDescent="0.3">
      <c r="B50" s="317">
        <f t="shared" si="0"/>
        <v>42</v>
      </c>
      <c r="C50" s="260" t="s">
        <v>120</v>
      </c>
      <c r="D50" s="317" t="s">
        <v>29</v>
      </c>
      <c r="E50" s="317" t="s">
        <v>30</v>
      </c>
      <c r="F50" s="257">
        <v>45484</v>
      </c>
      <c r="G50" s="323">
        <v>25.577999999999999</v>
      </c>
      <c r="H50" s="702" t="s">
        <v>31</v>
      </c>
      <c r="I50" s="702"/>
      <c r="J50" s="702"/>
      <c r="K50" s="702"/>
      <c r="L50" s="257">
        <v>45517</v>
      </c>
      <c r="M50" s="317" t="s">
        <v>32</v>
      </c>
      <c r="N50" s="323" t="s">
        <v>172</v>
      </c>
      <c r="O50" s="317">
        <v>19</v>
      </c>
      <c r="P50" s="317"/>
    </row>
    <row r="51" spans="2:16" s="224" customFormat="1" ht="15" customHeight="1" x14ac:dyDescent="0.3">
      <c r="B51" s="317">
        <f t="shared" si="0"/>
        <v>43</v>
      </c>
      <c r="C51" s="287" t="s">
        <v>137</v>
      </c>
      <c r="D51" s="317" t="s">
        <v>131</v>
      </c>
      <c r="E51" s="317" t="s">
        <v>30</v>
      </c>
      <c r="F51" s="257">
        <v>45495</v>
      </c>
      <c r="G51" s="323">
        <v>45.764000000000003</v>
      </c>
      <c r="H51" s="702" t="s">
        <v>31</v>
      </c>
      <c r="I51" s="702"/>
      <c r="J51" s="702"/>
      <c r="K51" s="702"/>
      <c r="L51" s="286">
        <v>45518</v>
      </c>
      <c r="M51" s="317" t="s">
        <v>32</v>
      </c>
      <c r="N51" s="323" t="s">
        <v>172</v>
      </c>
      <c r="O51" s="317">
        <v>13</v>
      </c>
      <c r="P51" s="317"/>
    </row>
    <row r="52" spans="2:16" s="224" customFormat="1" ht="15" customHeight="1" x14ac:dyDescent="0.3">
      <c r="B52" s="317">
        <f t="shared" si="0"/>
        <v>44</v>
      </c>
      <c r="C52" s="260" t="s">
        <v>166</v>
      </c>
      <c r="D52" s="317" t="s">
        <v>167</v>
      </c>
      <c r="E52" s="317" t="s">
        <v>336</v>
      </c>
      <c r="F52" s="257">
        <v>45509</v>
      </c>
      <c r="G52" s="323">
        <v>40.405999999999999</v>
      </c>
      <c r="H52" s="702" t="s">
        <v>31</v>
      </c>
      <c r="I52" s="702"/>
      <c r="J52" s="702"/>
      <c r="K52" s="702"/>
      <c r="L52" s="286">
        <v>45520</v>
      </c>
      <c r="M52" s="317" t="s">
        <v>124</v>
      </c>
      <c r="N52" s="323" t="s">
        <v>172</v>
      </c>
      <c r="O52" s="317">
        <v>13</v>
      </c>
      <c r="P52" s="317"/>
    </row>
    <row r="53" spans="2:16" s="224" customFormat="1" ht="15" customHeight="1" x14ac:dyDescent="0.3">
      <c r="B53" s="317">
        <f t="shared" si="0"/>
        <v>45</v>
      </c>
      <c r="C53" s="260" t="s">
        <v>130</v>
      </c>
      <c r="D53" s="317" t="s">
        <v>131</v>
      </c>
      <c r="E53" s="317" t="s">
        <v>30</v>
      </c>
      <c r="F53" s="257">
        <v>45490</v>
      </c>
      <c r="G53" s="323">
        <v>45.764000000000003</v>
      </c>
      <c r="H53" s="702" t="s">
        <v>31</v>
      </c>
      <c r="I53" s="702"/>
      <c r="J53" s="702"/>
      <c r="K53" s="702"/>
      <c r="L53" s="286">
        <v>45520</v>
      </c>
      <c r="M53" s="317" t="s">
        <v>32</v>
      </c>
      <c r="N53" s="323" t="s">
        <v>172</v>
      </c>
      <c r="O53" s="317">
        <v>19</v>
      </c>
      <c r="P53" s="317"/>
    </row>
    <row r="54" spans="2:16" s="224" customFormat="1" ht="15" customHeight="1" x14ac:dyDescent="0.3">
      <c r="B54" s="317">
        <f t="shared" si="0"/>
        <v>46</v>
      </c>
      <c r="C54" s="260" t="s">
        <v>158</v>
      </c>
      <c r="D54" s="317" t="s">
        <v>135</v>
      </c>
      <c r="E54" s="317" t="s">
        <v>30</v>
      </c>
      <c r="F54" s="257">
        <v>45501</v>
      </c>
      <c r="G54" s="323">
        <v>43.667999999999999</v>
      </c>
      <c r="H54" s="702" t="s">
        <v>31</v>
      </c>
      <c r="I54" s="702"/>
      <c r="J54" s="702"/>
      <c r="K54" s="702"/>
      <c r="L54" s="286">
        <v>45521</v>
      </c>
      <c r="M54" s="317" t="s">
        <v>124</v>
      </c>
      <c r="N54" s="323" t="s">
        <v>172</v>
      </c>
      <c r="O54" s="317">
        <v>13</v>
      </c>
      <c r="P54" s="317"/>
    </row>
    <row r="55" spans="2:16" s="224" customFormat="1" ht="15" customHeight="1" x14ac:dyDescent="0.3">
      <c r="B55" s="317">
        <f t="shared" si="0"/>
        <v>47</v>
      </c>
      <c r="C55" s="260" t="s">
        <v>136</v>
      </c>
      <c r="D55" s="317" t="s">
        <v>29</v>
      </c>
      <c r="E55" s="317" t="s">
        <v>30</v>
      </c>
      <c r="F55" s="257">
        <v>45493</v>
      </c>
      <c r="G55" s="323">
        <v>25.577999999999999</v>
      </c>
      <c r="H55" s="702" t="s">
        <v>31</v>
      </c>
      <c r="I55" s="702"/>
      <c r="J55" s="702"/>
      <c r="K55" s="702"/>
      <c r="L55" s="286">
        <v>45523</v>
      </c>
      <c r="M55" s="317" t="s">
        <v>32</v>
      </c>
      <c r="N55" s="323" t="s">
        <v>172</v>
      </c>
      <c r="O55" s="317">
        <v>19</v>
      </c>
      <c r="P55" s="317"/>
    </row>
    <row r="56" spans="2:16" s="224" customFormat="1" ht="15" customHeight="1" x14ac:dyDescent="0.3">
      <c r="B56" s="317">
        <f t="shared" si="0"/>
        <v>48</v>
      </c>
      <c r="C56" s="260" t="s">
        <v>125</v>
      </c>
      <c r="D56" s="317" t="s">
        <v>34</v>
      </c>
      <c r="E56" s="317" t="s">
        <v>30</v>
      </c>
      <c r="F56" s="257">
        <v>45486</v>
      </c>
      <c r="G56" s="323">
        <v>26.872</v>
      </c>
      <c r="H56" s="702" t="s">
        <v>31</v>
      </c>
      <c r="I56" s="702"/>
      <c r="J56" s="702"/>
      <c r="K56" s="702"/>
      <c r="L56" s="286">
        <v>45526</v>
      </c>
      <c r="M56" s="317" t="s">
        <v>61</v>
      </c>
      <c r="N56" s="323" t="s">
        <v>172</v>
      </c>
      <c r="O56" s="317">
        <v>12</v>
      </c>
      <c r="P56" s="317"/>
    </row>
    <row r="57" spans="2:16" s="224" customFormat="1" ht="15" customHeight="1" x14ac:dyDescent="0.3">
      <c r="B57" s="317">
        <f t="shared" si="0"/>
        <v>49</v>
      </c>
      <c r="C57" s="260" t="s">
        <v>176</v>
      </c>
      <c r="D57" s="317" t="s">
        <v>167</v>
      </c>
      <c r="E57" s="317" t="s">
        <v>30</v>
      </c>
      <c r="F57" s="257">
        <v>45515</v>
      </c>
      <c r="G57" s="323">
        <v>26.872</v>
      </c>
      <c r="H57" s="702" t="s">
        <v>31</v>
      </c>
      <c r="I57" s="702"/>
      <c r="J57" s="702"/>
      <c r="K57" s="702"/>
      <c r="L57" s="286">
        <v>45527</v>
      </c>
      <c r="M57" s="317" t="s">
        <v>175</v>
      </c>
      <c r="N57" s="323" t="s">
        <v>172</v>
      </c>
      <c r="O57" s="317">
        <v>11</v>
      </c>
      <c r="P57" s="317"/>
    </row>
    <row r="58" spans="2:16" s="224" customFormat="1" ht="15" customHeight="1" x14ac:dyDescent="0.3">
      <c r="B58" s="317">
        <f t="shared" si="0"/>
        <v>50</v>
      </c>
      <c r="C58" s="260" t="s">
        <v>113</v>
      </c>
      <c r="D58" s="317" t="s">
        <v>29</v>
      </c>
      <c r="E58" s="317" t="s">
        <v>432</v>
      </c>
      <c r="F58" s="257">
        <v>45479</v>
      </c>
      <c r="G58" s="323">
        <v>39.527000000000001</v>
      </c>
      <c r="H58" s="702" t="s">
        <v>31</v>
      </c>
      <c r="I58" s="702"/>
      <c r="J58" s="702"/>
      <c r="K58" s="702"/>
      <c r="L58" s="286">
        <v>45527</v>
      </c>
      <c r="M58" s="317" t="s">
        <v>40</v>
      </c>
      <c r="N58" s="323" t="s">
        <v>172</v>
      </c>
      <c r="O58" s="317">
        <v>13</v>
      </c>
      <c r="P58" s="317"/>
    </row>
    <row r="59" spans="2:16" s="224" customFormat="1" ht="15" customHeight="1" x14ac:dyDescent="0.3">
      <c r="B59" s="317">
        <f t="shared" si="0"/>
        <v>51</v>
      </c>
      <c r="C59" s="260" t="s">
        <v>170</v>
      </c>
      <c r="D59" s="317" t="s">
        <v>29</v>
      </c>
      <c r="E59" s="317" t="s">
        <v>30</v>
      </c>
      <c r="F59" s="257">
        <v>45512</v>
      </c>
      <c r="G59" s="323">
        <v>25.577999999999999</v>
      </c>
      <c r="H59" s="702" t="s">
        <v>31</v>
      </c>
      <c r="I59" s="702"/>
      <c r="J59" s="702"/>
      <c r="K59" s="702"/>
      <c r="L59" s="286">
        <v>45528</v>
      </c>
      <c r="M59" s="317" t="s">
        <v>32</v>
      </c>
      <c r="N59" s="323" t="s">
        <v>172</v>
      </c>
      <c r="O59" s="317">
        <v>12</v>
      </c>
      <c r="P59" s="317"/>
    </row>
    <row r="60" spans="2:16" s="224" customFormat="1" ht="15" customHeight="1" x14ac:dyDescent="0.3">
      <c r="B60" s="317">
        <f t="shared" si="0"/>
        <v>52</v>
      </c>
      <c r="C60" s="260" t="s">
        <v>177</v>
      </c>
      <c r="D60" s="317" t="s">
        <v>135</v>
      </c>
      <c r="E60" s="317" t="s">
        <v>30</v>
      </c>
      <c r="F60" s="257">
        <v>45517</v>
      </c>
      <c r="G60" s="323">
        <v>43.667999999999999</v>
      </c>
      <c r="H60" s="702" t="s">
        <v>31</v>
      </c>
      <c r="I60" s="702"/>
      <c r="J60" s="702"/>
      <c r="K60" s="702"/>
      <c r="L60" s="286">
        <v>45529</v>
      </c>
      <c r="M60" s="317" t="s">
        <v>124</v>
      </c>
      <c r="N60" s="323" t="s">
        <v>172</v>
      </c>
      <c r="O60" s="317">
        <v>13</v>
      </c>
      <c r="P60" s="317"/>
    </row>
    <row r="61" spans="2:16" s="224" customFormat="1" ht="15" customHeight="1" x14ac:dyDescent="0.3">
      <c r="B61" s="317">
        <f t="shared" si="0"/>
        <v>53</v>
      </c>
      <c r="C61" s="260" t="s">
        <v>181</v>
      </c>
      <c r="D61" s="323" t="s">
        <v>167</v>
      </c>
      <c r="E61" s="323" t="s">
        <v>30</v>
      </c>
      <c r="F61" s="257">
        <v>45524</v>
      </c>
      <c r="G61" s="323">
        <v>26.872</v>
      </c>
      <c r="H61" s="702" t="s">
        <v>31</v>
      </c>
      <c r="I61" s="702"/>
      <c r="J61" s="702"/>
      <c r="K61" s="702"/>
      <c r="L61" s="286">
        <v>45531</v>
      </c>
      <c r="M61" s="317" t="s">
        <v>32</v>
      </c>
      <c r="N61" s="323" t="s">
        <v>172</v>
      </c>
      <c r="O61" s="317">
        <v>19</v>
      </c>
      <c r="P61" s="317"/>
    </row>
    <row r="62" spans="2:16" s="224" customFormat="1" ht="15" customHeight="1" x14ac:dyDescent="0.3">
      <c r="B62" s="317">
        <f t="shared" si="0"/>
        <v>54</v>
      </c>
      <c r="C62" s="260" t="s">
        <v>182</v>
      </c>
      <c r="D62" s="323" t="s">
        <v>167</v>
      </c>
      <c r="E62" s="317" t="s">
        <v>30</v>
      </c>
      <c r="F62" s="257">
        <v>45524</v>
      </c>
      <c r="G62" s="323">
        <v>26.872</v>
      </c>
      <c r="H62" s="702" t="s">
        <v>31</v>
      </c>
      <c r="I62" s="702"/>
      <c r="J62" s="702"/>
      <c r="K62" s="702"/>
      <c r="L62" s="286">
        <v>45532</v>
      </c>
      <c r="M62" s="317" t="s">
        <v>61</v>
      </c>
      <c r="N62" s="323" t="s">
        <v>172</v>
      </c>
      <c r="O62" s="317">
        <v>12</v>
      </c>
      <c r="P62" s="317"/>
    </row>
    <row r="63" spans="2:16" s="224" customFormat="1" ht="15" customHeight="1" x14ac:dyDescent="0.3">
      <c r="B63" s="317">
        <f t="shared" si="0"/>
        <v>55</v>
      </c>
      <c r="C63" s="260" t="s">
        <v>345</v>
      </c>
      <c r="D63" s="317" t="s">
        <v>29</v>
      </c>
      <c r="E63" s="317" t="s">
        <v>30</v>
      </c>
      <c r="F63" s="257">
        <v>45529</v>
      </c>
      <c r="G63" s="323">
        <v>25.577999999999999</v>
      </c>
      <c r="H63" s="702" t="s">
        <v>31</v>
      </c>
      <c r="I63" s="702"/>
      <c r="J63" s="702"/>
      <c r="K63" s="702"/>
      <c r="L63" s="286">
        <v>45534</v>
      </c>
      <c r="M63" s="257" t="s">
        <v>32</v>
      </c>
      <c r="N63" s="323" t="s">
        <v>172</v>
      </c>
      <c r="O63" s="317">
        <v>19</v>
      </c>
      <c r="P63" s="317"/>
    </row>
    <row r="64" spans="2:16" s="224" customFormat="1" ht="15" customHeight="1" x14ac:dyDescent="0.3">
      <c r="B64" s="317">
        <f t="shared" si="0"/>
        <v>56</v>
      </c>
      <c r="C64" s="260" t="s">
        <v>171</v>
      </c>
      <c r="D64" s="317" t="s">
        <v>29</v>
      </c>
      <c r="E64" s="317" t="s">
        <v>432</v>
      </c>
      <c r="F64" s="257">
        <v>45512</v>
      </c>
      <c r="G64" s="323">
        <v>39.527000000000001</v>
      </c>
      <c r="H64" s="702" t="s">
        <v>31</v>
      </c>
      <c r="I64" s="702"/>
      <c r="J64" s="702"/>
      <c r="K64" s="702"/>
      <c r="L64" s="286">
        <v>45535</v>
      </c>
      <c r="M64" s="317" t="s">
        <v>124</v>
      </c>
      <c r="N64" s="323" t="s">
        <v>172</v>
      </c>
      <c r="O64" s="317">
        <v>13</v>
      </c>
      <c r="P64" s="317"/>
    </row>
    <row r="65" spans="2:16" s="221" customFormat="1" ht="15" customHeight="1" x14ac:dyDescent="0.3">
      <c r="B65" s="317">
        <f t="shared" si="0"/>
        <v>57</v>
      </c>
      <c r="C65" s="260" t="s">
        <v>178</v>
      </c>
      <c r="D65" s="323" t="s">
        <v>131</v>
      </c>
      <c r="E65" s="323" t="s">
        <v>30</v>
      </c>
      <c r="F65" s="257">
        <v>45520</v>
      </c>
      <c r="G65" s="323">
        <v>45.764000000000003</v>
      </c>
      <c r="H65" s="702" t="s">
        <v>31</v>
      </c>
      <c r="I65" s="702"/>
      <c r="J65" s="702"/>
      <c r="K65" s="702"/>
      <c r="L65" s="286">
        <v>45543</v>
      </c>
      <c r="M65" s="317" t="s">
        <v>61</v>
      </c>
      <c r="N65" s="323" t="s">
        <v>172</v>
      </c>
      <c r="O65" s="317">
        <v>12</v>
      </c>
      <c r="P65" s="317"/>
    </row>
    <row r="66" spans="2:16" s="224" customFormat="1" ht="15" customHeight="1" x14ac:dyDescent="0.3">
      <c r="B66" s="317">
        <f t="shared" si="0"/>
        <v>58</v>
      </c>
      <c r="C66" s="260" t="s">
        <v>356</v>
      </c>
      <c r="D66" s="317" t="s">
        <v>167</v>
      </c>
      <c r="E66" s="317" t="s">
        <v>432</v>
      </c>
      <c r="F66" s="257">
        <v>45528</v>
      </c>
      <c r="G66" s="323">
        <v>40.405999999999999</v>
      </c>
      <c r="H66" s="702" t="s">
        <v>31</v>
      </c>
      <c r="I66" s="702"/>
      <c r="J66" s="702"/>
      <c r="K66" s="702"/>
      <c r="L66" s="257">
        <v>45546</v>
      </c>
      <c r="M66" s="317" t="s">
        <v>175</v>
      </c>
      <c r="N66" s="323" t="s">
        <v>172</v>
      </c>
      <c r="O66" s="317">
        <v>11</v>
      </c>
      <c r="P66" s="317"/>
    </row>
    <row r="67" spans="2:16" s="220" customFormat="1" ht="14.25" customHeight="1" x14ac:dyDescent="0.35">
      <c r="B67" s="317">
        <f t="shared" si="0"/>
        <v>59</v>
      </c>
      <c r="C67" s="260" t="s">
        <v>349</v>
      </c>
      <c r="D67" s="317" t="s">
        <v>352</v>
      </c>
      <c r="E67" s="317" t="s">
        <v>30</v>
      </c>
      <c r="F67" s="257">
        <v>45540</v>
      </c>
      <c r="G67" s="317">
        <v>47.610999999999997</v>
      </c>
      <c r="H67" s="702" t="s">
        <v>31</v>
      </c>
      <c r="I67" s="702"/>
      <c r="J67" s="702"/>
      <c r="K67" s="702"/>
      <c r="L67" s="257">
        <v>45546</v>
      </c>
      <c r="M67" s="257" t="s">
        <v>32</v>
      </c>
      <c r="N67" s="323" t="s">
        <v>172</v>
      </c>
      <c r="O67" s="317">
        <v>19</v>
      </c>
      <c r="P67" s="317"/>
    </row>
    <row r="68" spans="2:16" ht="15" customHeight="1" x14ac:dyDescent="0.3">
      <c r="B68" s="317">
        <f t="shared" si="0"/>
        <v>60</v>
      </c>
      <c r="C68" s="260" t="s">
        <v>348</v>
      </c>
      <c r="D68" s="317" t="s">
        <v>29</v>
      </c>
      <c r="E68" s="317" t="s">
        <v>30</v>
      </c>
      <c r="F68" s="257" t="s">
        <v>435</v>
      </c>
      <c r="G68" s="317">
        <v>26.872</v>
      </c>
      <c r="H68" s="702" t="s">
        <v>31</v>
      </c>
      <c r="I68" s="702"/>
      <c r="J68" s="702"/>
      <c r="K68" s="702"/>
      <c r="L68" s="317" t="s">
        <v>439</v>
      </c>
      <c r="M68" s="257" t="s">
        <v>32</v>
      </c>
      <c r="N68" s="323" t="s">
        <v>172</v>
      </c>
      <c r="O68" s="317">
        <v>19</v>
      </c>
      <c r="P68" s="317"/>
    </row>
    <row r="69" spans="2:16" ht="15" customHeight="1" x14ac:dyDescent="0.3">
      <c r="B69" s="317">
        <f t="shared" si="0"/>
        <v>61</v>
      </c>
      <c r="C69" s="260" t="s">
        <v>63</v>
      </c>
      <c r="D69" s="317" t="s">
        <v>43</v>
      </c>
      <c r="E69" s="317" t="s">
        <v>336</v>
      </c>
      <c r="F69" s="257">
        <v>45470</v>
      </c>
      <c r="G69" s="323">
        <v>40.405999999999999</v>
      </c>
      <c r="H69" s="702" t="s">
        <v>31</v>
      </c>
      <c r="I69" s="702"/>
      <c r="J69" s="702"/>
      <c r="K69" s="702"/>
      <c r="L69" s="257" t="s">
        <v>441</v>
      </c>
      <c r="M69" s="317" t="s">
        <v>40</v>
      </c>
      <c r="N69" s="323" t="s">
        <v>172</v>
      </c>
      <c r="O69" s="317">
        <v>13</v>
      </c>
      <c r="P69" s="228"/>
    </row>
    <row r="70" spans="2:16" ht="15" customHeight="1" x14ac:dyDescent="0.3">
      <c r="B70" s="317">
        <f t="shared" si="0"/>
        <v>62</v>
      </c>
      <c r="C70" s="260" t="s">
        <v>357</v>
      </c>
      <c r="D70" s="317" t="s">
        <v>29</v>
      </c>
      <c r="E70" s="317" t="s">
        <v>30</v>
      </c>
      <c r="F70" s="257">
        <v>45546</v>
      </c>
      <c r="G70" s="317">
        <v>25.577999999999999</v>
      </c>
      <c r="H70" s="702" t="s">
        <v>31</v>
      </c>
      <c r="I70" s="702"/>
      <c r="J70" s="702"/>
      <c r="K70" s="702"/>
      <c r="L70" s="257" t="s">
        <v>441</v>
      </c>
      <c r="M70" s="317" t="s">
        <v>175</v>
      </c>
      <c r="N70" s="323" t="s">
        <v>172</v>
      </c>
      <c r="O70" s="317">
        <v>12</v>
      </c>
      <c r="P70" s="228"/>
    </row>
    <row r="71" spans="2:16" ht="15" customHeight="1" x14ac:dyDescent="0.3">
      <c r="B71" s="317">
        <f t="shared" si="0"/>
        <v>63</v>
      </c>
      <c r="C71" s="260" t="s">
        <v>346</v>
      </c>
      <c r="D71" s="317" t="s">
        <v>29</v>
      </c>
      <c r="E71" s="317" t="s">
        <v>30</v>
      </c>
      <c r="F71" s="257">
        <v>45532</v>
      </c>
      <c r="G71" s="323">
        <v>25.577999999999999</v>
      </c>
      <c r="H71" s="702" t="s">
        <v>31</v>
      </c>
      <c r="I71" s="702"/>
      <c r="J71" s="702"/>
      <c r="K71" s="702"/>
      <c r="L71" s="257" t="s">
        <v>441</v>
      </c>
      <c r="M71" s="257" t="s">
        <v>32</v>
      </c>
      <c r="N71" s="323" t="s">
        <v>172</v>
      </c>
      <c r="O71" s="317">
        <v>19</v>
      </c>
      <c r="P71" s="317"/>
    </row>
    <row r="72" spans="2:16" s="338" customFormat="1" ht="14.25" customHeight="1" x14ac:dyDescent="0.35">
      <c r="B72" s="317">
        <f>B71+1</f>
        <v>64</v>
      </c>
      <c r="C72" s="260" t="s">
        <v>287</v>
      </c>
      <c r="D72" s="317" t="s">
        <v>29</v>
      </c>
      <c r="E72" s="317" t="s">
        <v>30</v>
      </c>
      <c r="F72" s="257">
        <v>45528</v>
      </c>
      <c r="G72" s="323">
        <v>25.577999999999999</v>
      </c>
      <c r="H72" s="702" t="s">
        <v>31</v>
      </c>
      <c r="I72" s="702"/>
      <c r="J72" s="702"/>
      <c r="K72" s="702"/>
      <c r="L72" s="257" t="s">
        <v>440</v>
      </c>
      <c r="M72" s="317" t="s">
        <v>61</v>
      </c>
      <c r="N72" s="323" t="s">
        <v>172</v>
      </c>
      <c r="O72" s="317">
        <v>11</v>
      </c>
      <c r="P72" s="317"/>
    </row>
    <row r="73" spans="2:16" s="220" customFormat="1" ht="14.25" customHeight="1" x14ac:dyDescent="0.35">
      <c r="B73" s="317">
        <f t="shared" si="0"/>
        <v>65</v>
      </c>
      <c r="C73" s="260" t="s">
        <v>351</v>
      </c>
      <c r="D73" s="317" t="s">
        <v>34</v>
      </c>
      <c r="E73" s="317" t="s">
        <v>30</v>
      </c>
      <c r="F73" s="257">
        <v>45558</v>
      </c>
      <c r="G73" s="317">
        <v>25.577999999999999</v>
      </c>
      <c r="H73" s="702" t="s">
        <v>31</v>
      </c>
      <c r="I73" s="702"/>
      <c r="J73" s="702"/>
      <c r="K73" s="702"/>
      <c r="L73" s="257">
        <v>45562</v>
      </c>
      <c r="M73" s="257" t="s">
        <v>32</v>
      </c>
      <c r="N73" s="323" t="s">
        <v>172</v>
      </c>
      <c r="O73" s="317">
        <v>19</v>
      </c>
      <c r="P73" s="317"/>
    </row>
    <row r="74" spans="2:16" s="220" customFormat="1" ht="14.25" customHeight="1" x14ac:dyDescent="0.35">
      <c r="B74" s="317">
        <f t="shared" ref="B74:B137" si="1">B73+1</f>
        <v>66</v>
      </c>
      <c r="C74" s="260" t="s">
        <v>288</v>
      </c>
      <c r="D74" s="317" t="s">
        <v>135</v>
      </c>
      <c r="E74" s="317" t="s">
        <v>30</v>
      </c>
      <c r="F74" s="257">
        <v>45558</v>
      </c>
      <c r="G74" s="323">
        <v>43.667999999999999</v>
      </c>
      <c r="H74" s="702" t="s">
        <v>31</v>
      </c>
      <c r="I74" s="702"/>
      <c r="J74" s="702"/>
      <c r="K74" s="702"/>
      <c r="L74" s="257">
        <v>45565</v>
      </c>
      <c r="M74" s="317" t="s">
        <v>61</v>
      </c>
      <c r="N74" s="323" t="s">
        <v>172</v>
      </c>
      <c r="O74" s="317">
        <v>11</v>
      </c>
      <c r="P74" s="317"/>
    </row>
    <row r="75" spans="2:16" s="220" customFormat="1" ht="14.25" customHeight="1" x14ac:dyDescent="0.35">
      <c r="B75" s="317">
        <f t="shared" si="1"/>
        <v>67</v>
      </c>
      <c r="C75" s="260" t="s">
        <v>355</v>
      </c>
      <c r="D75" s="317" t="s">
        <v>34</v>
      </c>
      <c r="E75" s="317" t="s">
        <v>30</v>
      </c>
      <c r="F75" s="257">
        <v>45535</v>
      </c>
      <c r="G75" s="317">
        <v>26.872</v>
      </c>
      <c r="H75" s="702" t="s">
        <v>31</v>
      </c>
      <c r="I75" s="702"/>
      <c r="J75" s="702"/>
      <c r="K75" s="702"/>
      <c r="L75" s="257">
        <v>45568</v>
      </c>
      <c r="M75" s="257" t="s">
        <v>32</v>
      </c>
      <c r="N75" s="323" t="s">
        <v>172</v>
      </c>
      <c r="O75" s="317">
        <v>19</v>
      </c>
      <c r="P75" s="228"/>
    </row>
    <row r="76" spans="2:16" s="220" customFormat="1" ht="14.25" customHeight="1" x14ac:dyDescent="0.35">
      <c r="B76" s="317">
        <f t="shared" si="1"/>
        <v>68</v>
      </c>
      <c r="C76" s="260" t="s">
        <v>442</v>
      </c>
      <c r="D76" s="317" t="s">
        <v>165</v>
      </c>
      <c r="E76" s="317" t="s">
        <v>432</v>
      </c>
      <c r="F76" s="257">
        <v>45559</v>
      </c>
      <c r="G76" s="317">
        <v>39.527000000000001</v>
      </c>
      <c r="H76" s="702" t="s">
        <v>31</v>
      </c>
      <c r="I76" s="702"/>
      <c r="J76" s="702"/>
      <c r="K76" s="702"/>
      <c r="L76" s="257">
        <v>45569</v>
      </c>
      <c r="M76" s="257" t="s">
        <v>124</v>
      </c>
      <c r="N76" s="323" t="s">
        <v>172</v>
      </c>
      <c r="O76" s="317">
        <v>13</v>
      </c>
      <c r="P76" s="228"/>
    </row>
    <row r="77" spans="2:16" s="220" customFormat="1" ht="14.25" customHeight="1" x14ac:dyDescent="0.35">
      <c r="B77" s="317">
        <f t="shared" si="1"/>
        <v>69</v>
      </c>
      <c r="C77" s="260" t="s">
        <v>330</v>
      </c>
      <c r="D77" s="317" t="s">
        <v>34</v>
      </c>
      <c r="E77" s="228" t="s">
        <v>30</v>
      </c>
      <c r="F77" s="333">
        <v>45557</v>
      </c>
      <c r="G77" s="228">
        <v>25.577999999999999</v>
      </c>
      <c r="H77" s="702" t="s">
        <v>31</v>
      </c>
      <c r="I77" s="702"/>
      <c r="J77" s="702"/>
      <c r="K77" s="702"/>
      <c r="L77" s="257">
        <v>45575</v>
      </c>
      <c r="M77" s="333" t="s">
        <v>124</v>
      </c>
      <c r="N77" s="323" t="s">
        <v>172</v>
      </c>
      <c r="O77" s="228">
        <v>13</v>
      </c>
      <c r="P77" s="228"/>
    </row>
    <row r="78" spans="2:16" s="220" customFormat="1" ht="14.25" customHeight="1" x14ac:dyDescent="0.35">
      <c r="B78" s="317">
        <f t="shared" si="1"/>
        <v>70</v>
      </c>
      <c r="C78" s="260" t="s">
        <v>350</v>
      </c>
      <c r="D78" s="317" t="s">
        <v>353</v>
      </c>
      <c r="E78" s="228" t="s">
        <v>30</v>
      </c>
      <c r="F78" s="333">
        <v>45570</v>
      </c>
      <c r="G78" s="228">
        <v>67.247</v>
      </c>
      <c r="H78" s="702" t="s">
        <v>31</v>
      </c>
      <c r="I78" s="702"/>
      <c r="J78" s="702"/>
      <c r="K78" s="702"/>
      <c r="L78" s="257">
        <v>45577</v>
      </c>
      <c r="M78" s="257" t="s">
        <v>32</v>
      </c>
      <c r="N78" s="323" t="s">
        <v>172</v>
      </c>
      <c r="O78" s="228">
        <v>19</v>
      </c>
      <c r="P78" s="228"/>
    </row>
    <row r="79" spans="2:16" s="220" customFormat="1" ht="14.25" customHeight="1" x14ac:dyDescent="0.35">
      <c r="B79" s="317">
        <f t="shared" si="1"/>
        <v>71</v>
      </c>
      <c r="C79" s="260" t="s">
        <v>286</v>
      </c>
      <c r="D79" s="317" t="s">
        <v>34</v>
      </c>
      <c r="E79" s="317" t="s">
        <v>432</v>
      </c>
      <c r="F79" s="257">
        <v>45535</v>
      </c>
      <c r="G79" s="323">
        <v>39.527000000000001</v>
      </c>
      <c r="H79" s="702" t="s">
        <v>31</v>
      </c>
      <c r="I79" s="702"/>
      <c r="J79" s="702"/>
      <c r="K79" s="702"/>
      <c r="L79" s="257">
        <v>45579</v>
      </c>
      <c r="M79" s="317" t="s">
        <v>61</v>
      </c>
      <c r="N79" s="323" t="s">
        <v>172</v>
      </c>
      <c r="O79" s="317">
        <v>12</v>
      </c>
      <c r="P79" s="317"/>
    </row>
    <row r="80" spans="2:16" s="220" customFormat="1" ht="14.25" customHeight="1" x14ac:dyDescent="0.35">
      <c r="B80" s="317">
        <f t="shared" si="1"/>
        <v>72</v>
      </c>
      <c r="C80" s="260" t="s">
        <v>329</v>
      </c>
      <c r="D80" s="288" t="s">
        <v>165</v>
      </c>
      <c r="E80" s="317" t="s">
        <v>30</v>
      </c>
      <c r="F80" s="257">
        <v>45575</v>
      </c>
      <c r="G80" s="317">
        <v>25.577999999999999</v>
      </c>
      <c r="H80" s="702" t="s">
        <v>31</v>
      </c>
      <c r="I80" s="702"/>
      <c r="J80" s="702"/>
      <c r="K80" s="702"/>
      <c r="L80" s="257">
        <v>45582</v>
      </c>
      <c r="M80" s="317" t="s">
        <v>449</v>
      </c>
      <c r="N80" s="323" t="s">
        <v>172</v>
      </c>
      <c r="O80" s="317">
        <v>13</v>
      </c>
      <c r="P80" s="317"/>
    </row>
    <row r="81" spans="2:16" s="220" customFormat="1" ht="14.25" customHeight="1" x14ac:dyDescent="0.35">
      <c r="B81" s="317">
        <f t="shared" si="1"/>
        <v>73</v>
      </c>
      <c r="C81" s="260" t="s">
        <v>340</v>
      </c>
      <c r="D81" s="288" t="s">
        <v>452</v>
      </c>
      <c r="E81" s="317" t="s">
        <v>30</v>
      </c>
      <c r="F81" s="257">
        <v>45579</v>
      </c>
      <c r="G81" s="317">
        <v>67.247</v>
      </c>
      <c r="H81" s="702" t="s">
        <v>31</v>
      </c>
      <c r="I81" s="702"/>
      <c r="J81" s="702"/>
      <c r="K81" s="702"/>
      <c r="L81" s="257">
        <v>45583</v>
      </c>
      <c r="M81" s="317" t="s">
        <v>448</v>
      </c>
      <c r="N81" s="323"/>
      <c r="O81" s="317">
        <v>19</v>
      </c>
      <c r="P81" s="228"/>
    </row>
    <row r="82" spans="2:16" s="220" customFormat="1" ht="14.25" customHeight="1" x14ac:dyDescent="0.35">
      <c r="B82" s="317">
        <f t="shared" si="1"/>
        <v>74</v>
      </c>
      <c r="C82" s="260" t="s">
        <v>359</v>
      </c>
      <c r="D82" s="317" t="s">
        <v>34</v>
      </c>
      <c r="E82" s="317" t="s">
        <v>30</v>
      </c>
      <c r="F82" s="257">
        <v>45552</v>
      </c>
      <c r="G82" s="317">
        <v>26.872</v>
      </c>
      <c r="H82" s="702" t="s">
        <v>31</v>
      </c>
      <c r="I82" s="702"/>
      <c r="J82" s="702"/>
      <c r="K82" s="702"/>
      <c r="L82" s="257">
        <v>45586</v>
      </c>
      <c r="M82" s="257" t="s">
        <v>454</v>
      </c>
      <c r="N82" s="323" t="s">
        <v>172</v>
      </c>
      <c r="O82" s="317">
        <v>14</v>
      </c>
      <c r="P82" s="228"/>
    </row>
    <row r="83" spans="2:16" s="220" customFormat="1" ht="14.25" customHeight="1" x14ac:dyDescent="0.35">
      <c r="B83" s="317">
        <f t="shared" si="1"/>
        <v>75</v>
      </c>
      <c r="C83" s="260" t="s">
        <v>409</v>
      </c>
      <c r="D83" s="317" t="s">
        <v>43</v>
      </c>
      <c r="E83" s="317" t="s">
        <v>432</v>
      </c>
      <c r="F83" s="257">
        <v>45565</v>
      </c>
      <c r="G83" s="317">
        <v>40.405999999999999</v>
      </c>
      <c r="H83" s="702" t="s">
        <v>31</v>
      </c>
      <c r="I83" s="702"/>
      <c r="J83" s="702"/>
      <c r="K83" s="702"/>
      <c r="L83" s="257">
        <v>45586</v>
      </c>
      <c r="M83" s="317" t="s">
        <v>451</v>
      </c>
      <c r="N83" s="323" t="s">
        <v>172</v>
      </c>
      <c r="O83" s="317">
        <v>14</v>
      </c>
      <c r="P83" s="228"/>
    </row>
    <row r="84" spans="2:16" s="220" customFormat="1" ht="14.25" customHeight="1" x14ac:dyDescent="0.35">
      <c r="B84" s="317">
        <f t="shared" si="1"/>
        <v>76</v>
      </c>
      <c r="C84" s="260" t="s">
        <v>322</v>
      </c>
      <c r="D84" s="288" t="s">
        <v>43</v>
      </c>
      <c r="E84" s="317" t="s">
        <v>30</v>
      </c>
      <c r="F84" s="257">
        <v>45579</v>
      </c>
      <c r="G84" s="317">
        <v>26.872</v>
      </c>
      <c r="H84" s="702" t="s">
        <v>31</v>
      </c>
      <c r="I84" s="702"/>
      <c r="J84" s="702"/>
      <c r="K84" s="702"/>
      <c r="L84" s="257">
        <v>45589</v>
      </c>
      <c r="M84" s="317" t="s">
        <v>449</v>
      </c>
      <c r="N84" s="323" t="s">
        <v>172</v>
      </c>
      <c r="O84" s="317">
        <v>13</v>
      </c>
      <c r="P84" s="228"/>
    </row>
    <row r="85" spans="2:16" s="220" customFormat="1" ht="14.25" customHeight="1" x14ac:dyDescent="0.35">
      <c r="B85" s="317">
        <f t="shared" si="1"/>
        <v>77</v>
      </c>
      <c r="C85" s="260" t="s">
        <v>129</v>
      </c>
      <c r="D85" s="317" t="s">
        <v>29</v>
      </c>
      <c r="E85" s="317" t="s">
        <v>30</v>
      </c>
      <c r="F85" s="257">
        <v>45587</v>
      </c>
      <c r="G85" s="317">
        <v>25.577999999999999</v>
      </c>
      <c r="H85" s="702" t="s">
        <v>31</v>
      </c>
      <c r="I85" s="702"/>
      <c r="J85" s="702"/>
      <c r="K85" s="702"/>
      <c r="L85" s="257">
        <v>45595</v>
      </c>
      <c r="M85" s="317" t="s">
        <v>449</v>
      </c>
      <c r="N85" s="323" t="s">
        <v>172</v>
      </c>
      <c r="O85" s="317">
        <v>13</v>
      </c>
      <c r="P85" s="317"/>
    </row>
    <row r="86" spans="2:16" s="220" customFormat="1" ht="14.25" customHeight="1" x14ac:dyDescent="0.35">
      <c r="B86" s="317">
        <f t="shared" si="1"/>
        <v>78</v>
      </c>
      <c r="C86" s="260" t="s">
        <v>289</v>
      </c>
      <c r="D86" s="317" t="s">
        <v>34</v>
      </c>
      <c r="E86" s="317" t="s">
        <v>455</v>
      </c>
      <c r="F86" s="257">
        <v>45564</v>
      </c>
      <c r="G86" s="317">
        <f>37.84+4.104</f>
        <v>41.944000000000003</v>
      </c>
      <c r="H86" s="702" t="s">
        <v>31</v>
      </c>
      <c r="I86" s="702"/>
      <c r="J86" s="702"/>
      <c r="K86" s="702"/>
      <c r="L86" s="257">
        <v>45595</v>
      </c>
      <c r="M86" s="257" t="s">
        <v>61</v>
      </c>
      <c r="N86" s="323" t="s">
        <v>172</v>
      </c>
      <c r="O86" s="317">
        <v>12</v>
      </c>
      <c r="P86" s="317"/>
    </row>
    <row r="87" spans="2:16" s="220" customFormat="1" ht="14.25" customHeight="1" x14ac:dyDescent="0.35">
      <c r="B87" s="317">
        <f t="shared" si="1"/>
        <v>79</v>
      </c>
      <c r="C87" s="260" t="s">
        <v>445</v>
      </c>
      <c r="D87" s="288" t="s">
        <v>446</v>
      </c>
      <c r="E87" s="317" t="s">
        <v>30</v>
      </c>
      <c r="F87" s="257">
        <v>45570</v>
      </c>
      <c r="G87" s="317">
        <v>47.610999999999997</v>
      </c>
      <c r="H87" s="702" t="s">
        <v>31</v>
      </c>
      <c r="I87" s="702"/>
      <c r="J87" s="702"/>
      <c r="K87" s="702"/>
      <c r="L87" s="257">
        <v>45595</v>
      </c>
      <c r="M87" s="317" t="s">
        <v>451</v>
      </c>
      <c r="N87" s="323" t="s">
        <v>172</v>
      </c>
      <c r="O87" s="317">
        <v>14</v>
      </c>
      <c r="P87" s="317"/>
    </row>
    <row r="88" spans="2:16" s="220" customFormat="1" ht="14.25" customHeight="1" x14ac:dyDescent="0.35">
      <c r="B88" s="317">
        <f t="shared" si="1"/>
        <v>80</v>
      </c>
      <c r="C88" s="260" t="s">
        <v>415</v>
      </c>
      <c r="D88" s="317" t="s">
        <v>165</v>
      </c>
      <c r="E88" s="317" t="s">
        <v>455</v>
      </c>
      <c r="F88" s="257">
        <v>45588</v>
      </c>
      <c r="G88" s="317">
        <v>41.042000000000002</v>
      </c>
      <c r="H88" s="702" t="s">
        <v>31</v>
      </c>
      <c r="I88" s="702"/>
      <c r="J88" s="702"/>
      <c r="K88" s="702"/>
      <c r="L88" s="257">
        <v>45603</v>
      </c>
      <c r="M88" s="317" t="s">
        <v>451</v>
      </c>
      <c r="N88" s="323"/>
      <c r="O88" s="317">
        <v>14</v>
      </c>
      <c r="P88" s="317"/>
    </row>
    <row r="89" spans="2:16" s="220" customFormat="1" ht="14.25" customHeight="1" x14ac:dyDescent="0.35">
      <c r="B89" s="317">
        <f t="shared" si="1"/>
        <v>81</v>
      </c>
      <c r="C89" s="260" t="s">
        <v>303</v>
      </c>
      <c r="D89" s="317" t="s">
        <v>34</v>
      </c>
      <c r="E89" s="317" t="s">
        <v>455</v>
      </c>
      <c r="F89" s="257">
        <v>45583</v>
      </c>
      <c r="G89" s="317">
        <v>41.944000000000003</v>
      </c>
      <c r="H89" s="702" t="s">
        <v>31</v>
      </c>
      <c r="I89" s="702"/>
      <c r="J89" s="702"/>
      <c r="K89" s="702"/>
      <c r="L89" s="257">
        <v>45604</v>
      </c>
      <c r="M89" s="317" t="s">
        <v>464</v>
      </c>
      <c r="N89" s="323" t="s">
        <v>172</v>
      </c>
      <c r="O89" s="317">
        <v>17</v>
      </c>
      <c r="P89" s="317"/>
    </row>
    <row r="90" spans="2:16" s="220" customFormat="1" ht="14.25" customHeight="1" x14ac:dyDescent="0.35">
      <c r="B90" s="317">
        <f t="shared" si="1"/>
        <v>82</v>
      </c>
      <c r="C90" s="260" t="s">
        <v>280</v>
      </c>
      <c r="D90" s="317" t="s">
        <v>165</v>
      </c>
      <c r="E90" s="317" t="s">
        <v>30</v>
      </c>
      <c r="F90" s="257">
        <v>45598</v>
      </c>
      <c r="G90" s="317">
        <v>25.577999999999999</v>
      </c>
      <c r="H90" s="702" t="s">
        <v>31</v>
      </c>
      <c r="I90" s="702"/>
      <c r="J90" s="702"/>
      <c r="K90" s="702"/>
      <c r="L90" s="257">
        <v>45609</v>
      </c>
      <c r="M90" s="317" t="s">
        <v>466</v>
      </c>
      <c r="N90" s="323" t="s">
        <v>172</v>
      </c>
      <c r="O90" s="317">
        <v>15</v>
      </c>
      <c r="P90" s="228"/>
    </row>
    <row r="91" spans="2:16" s="220" customFormat="1" ht="14.25" customHeight="1" x14ac:dyDescent="0.35">
      <c r="B91" s="317">
        <f t="shared" si="1"/>
        <v>83</v>
      </c>
      <c r="C91" s="260" t="s">
        <v>326</v>
      </c>
      <c r="D91" s="317" t="s">
        <v>165</v>
      </c>
      <c r="E91" s="317" t="s">
        <v>455</v>
      </c>
      <c r="F91" s="257">
        <v>45604</v>
      </c>
      <c r="G91" s="317">
        <v>41.042000000000002</v>
      </c>
      <c r="H91" s="702" t="s">
        <v>31</v>
      </c>
      <c r="I91" s="702"/>
      <c r="J91" s="702"/>
      <c r="K91" s="702"/>
      <c r="L91" s="257">
        <v>45611</v>
      </c>
      <c r="M91" s="257" t="s">
        <v>449</v>
      </c>
      <c r="N91" s="323" t="s">
        <v>172</v>
      </c>
      <c r="O91" s="317">
        <v>17</v>
      </c>
      <c r="P91" s="228"/>
    </row>
    <row r="92" spans="2:16" s="220" customFormat="1" ht="14.25" customHeight="1" x14ac:dyDescent="0.35">
      <c r="B92" s="317">
        <f t="shared" si="1"/>
        <v>84</v>
      </c>
      <c r="C92" s="260" t="s">
        <v>302</v>
      </c>
      <c r="D92" s="317" t="s">
        <v>29</v>
      </c>
      <c r="E92" s="317" t="s">
        <v>456</v>
      </c>
      <c r="F92" s="257">
        <v>45606</v>
      </c>
      <c r="G92" s="317">
        <v>68.906000000000006</v>
      </c>
      <c r="H92" s="702" t="s">
        <v>31</v>
      </c>
      <c r="I92" s="702"/>
      <c r="J92" s="702"/>
      <c r="K92" s="702"/>
      <c r="L92" s="257">
        <v>45612</v>
      </c>
      <c r="M92" s="257" t="s">
        <v>467</v>
      </c>
      <c r="N92" s="257" t="s">
        <v>172</v>
      </c>
      <c r="O92" s="317">
        <v>12</v>
      </c>
      <c r="P92" s="317"/>
    </row>
    <row r="93" spans="2:16" s="220" customFormat="1" ht="14.25" customHeight="1" x14ac:dyDescent="0.35">
      <c r="B93" s="317">
        <f t="shared" si="1"/>
        <v>85</v>
      </c>
      <c r="C93" s="260" t="s">
        <v>403</v>
      </c>
      <c r="D93" s="317" t="s">
        <v>43</v>
      </c>
      <c r="E93" s="317" t="s">
        <v>336</v>
      </c>
      <c r="F93" s="257">
        <v>45604</v>
      </c>
      <c r="G93" s="317">
        <v>40.405999999999999</v>
      </c>
      <c r="H93" s="702" t="s">
        <v>31</v>
      </c>
      <c r="I93" s="702"/>
      <c r="J93" s="702"/>
      <c r="K93" s="702"/>
      <c r="L93" s="257">
        <v>45614</v>
      </c>
      <c r="M93" s="317" t="s">
        <v>472</v>
      </c>
      <c r="N93" s="317" t="s">
        <v>172</v>
      </c>
      <c r="O93" s="317">
        <v>13</v>
      </c>
      <c r="P93" s="228"/>
    </row>
    <row r="94" spans="2:16" s="220" customFormat="1" ht="14.25" customHeight="1" x14ac:dyDescent="0.35">
      <c r="B94" s="317">
        <f t="shared" si="1"/>
        <v>86</v>
      </c>
      <c r="C94" s="260" t="s">
        <v>284</v>
      </c>
      <c r="D94" s="317" t="s">
        <v>165</v>
      </c>
      <c r="E94" s="317" t="s">
        <v>455</v>
      </c>
      <c r="F94" s="257">
        <v>45602</v>
      </c>
      <c r="G94" s="317">
        <v>41.042000000000002</v>
      </c>
      <c r="H94" s="702" t="s">
        <v>31</v>
      </c>
      <c r="I94" s="702"/>
      <c r="J94" s="702"/>
      <c r="K94" s="702"/>
      <c r="L94" s="257">
        <v>45615</v>
      </c>
      <c r="M94" s="317" t="s">
        <v>466</v>
      </c>
      <c r="N94" s="317" t="s">
        <v>172</v>
      </c>
      <c r="O94" s="317">
        <v>15</v>
      </c>
      <c r="P94" s="228"/>
    </row>
    <row r="95" spans="2:16" s="220" customFormat="1" ht="14.25" customHeight="1" x14ac:dyDescent="0.35">
      <c r="B95" s="317">
        <f t="shared" si="1"/>
        <v>87</v>
      </c>
      <c r="C95" s="260" t="s">
        <v>305</v>
      </c>
      <c r="D95" s="317" t="s">
        <v>34</v>
      </c>
      <c r="E95" s="317" t="s">
        <v>456</v>
      </c>
      <c r="F95" s="257">
        <v>45583</v>
      </c>
      <c r="G95" s="317">
        <v>71.655000000000001</v>
      </c>
      <c r="H95" s="702" t="s">
        <v>31</v>
      </c>
      <c r="I95" s="702"/>
      <c r="J95" s="702"/>
      <c r="K95" s="702"/>
      <c r="L95" s="257">
        <v>45619</v>
      </c>
      <c r="M95" s="317" t="s">
        <v>464</v>
      </c>
      <c r="N95" s="317" t="s">
        <v>172</v>
      </c>
      <c r="O95" s="317">
        <v>13</v>
      </c>
      <c r="P95" s="317"/>
    </row>
    <row r="96" spans="2:16" s="220" customFormat="1" ht="14.25" customHeight="1" x14ac:dyDescent="0.35">
      <c r="B96" s="317">
        <f t="shared" si="1"/>
        <v>88</v>
      </c>
      <c r="C96" s="260" t="s">
        <v>292</v>
      </c>
      <c r="D96" s="317" t="s">
        <v>34</v>
      </c>
      <c r="E96" s="317" t="s">
        <v>456</v>
      </c>
      <c r="F96" s="257">
        <v>45590</v>
      </c>
      <c r="G96" s="317">
        <v>71.655000000000001</v>
      </c>
      <c r="H96" s="702" t="s">
        <v>31</v>
      </c>
      <c r="I96" s="702"/>
      <c r="J96" s="702"/>
      <c r="K96" s="702"/>
      <c r="L96" s="257">
        <v>45620</v>
      </c>
      <c r="M96" s="317" t="s">
        <v>473</v>
      </c>
      <c r="N96" s="317" t="s">
        <v>172</v>
      </c>
      <c r="O96" s="317">
        <v>12</v>
      </c>
      <c r="P96" s="317"/>
    </row>
    <row r="97" spans="2:16" s="220" customFormat="1" ht="14.25" customHeight="1" x14ac:dyDescent="0.35">
      <c r="B97" s="317">
        <f t="shared" si="1"/>
        <v>89</v>
      </c>
      <c r="C97" s="287" t="s">
        <v>398</v>
      </c>
      <c r="D97" s="317" t="s">
        <v>34</v>
      </c>
      <c r="E97" s="317" t="s">
        <v>462</v>
      </c>
      <c r="F97" s="257">
        <v>45610</v>
      </c>
      <c r="G97" s="317">
        <f>37.84+4.104</f>
        <v>41.944000000000003</v>
      </c>
      <c r="H97" s="702" t="s">
        <v>31</v>
      </c>
      <c r="I97" s="702"/>
      <c r="J97" s="702"/>
      <c r="K97" s="702"/>
      <c r="L97" s="257">
        <v>45620</v>
      </c>
      <c r="M97" s="317" t="s">
        <v>472</v>
      </c>
      <c r="N97" s="317" t="s">
        <v>172</v>
      </c>
      <c r="O97" s="317">
        <v>11</v>
      </c>
      <c r="P97" s="317"/>
    </row>
    <row r="98" spans="2:16" s="220" customFormat="1" ht="14.25" customHeight="1" x14ac:dyDescent="0.35">
      <c r="B98" s="317">
        <f t="shared" si="1"/>
        <v>90</v>
      </c>
      <c r="C98" s="288" t="s">
        <v>283</v>
      </c>
      <c r="D98" s="317" t="s">
        <v>29</v>
      </c>
      <c r="E98" s="317" t="s">
        <v>455</v>
      </c>
      <c r="F98" s="257">
        <v>45609</v>
      </c>
      <c r="G98" s="317">
        <v>41.042000000000002</v>
      </c>
      <c r="H98" s="702" t="s">
        <v>31</v>
      </c>
      <c r="I98" s="702"/>
      <c r="J98" s="702"/>
      <c r="K98" s="702"/>
      <c r="L98" s="257">
        <v>45620</v>
      </c>
      <c r="M98" s="317" t="s">
        <v>466</v>
      </c>
      <c r="N98" s="317" t="s">
        <v>172</v>
      </c>
      <c r="O98" s="317">
        <v>14</v>
      </c>
      <c r="P98" s="317"/>
    </row>
    <row r="99" spans="2:16" s="220" customFormat="1" ht="14.25" customHeight="1" x14ac:dyDescent="0.35">
      <c r="B99" s="317">
        <f t="shared" si="1"/>
        <v>91</v>
      </c>
      <c r="C99" s="260" t="s">
        <v>320</v>
      </c>
      <c r="D99" s="317" t="s">
        <v>34</v>
      </c>
      <c r="E99" s="317" t="s">
        <v>455</v>
      </c>
      <c r="F99" s="257">
        <v>45583</v>
      </c>
      <c r="G99" s="317">
        <f>37.84+4.104</f>
        <v>41.944000000000003</v>
      </c>
      <c r="H99" s="702" t="s">
        <v>31</v>
      </c>
      <c r="I99" s="702"/>
      <c r="J99" s="702"/>
      <c r="K99" s="702"/>
      <c r="L99" s="257">
        <v>45622</v>
      </c>
      <c r="M99" s="317" t="s">
        <v>449</v>
      </c>
      <c r="N99" s="317" t="s">
        <v>172</v>
      </c>
      <c r="O99" s="317">
        <v>15</v>
      </c>
      <c r="P99" s="317"/>
    </row>
    <row r="100" spans="2:16" s="220" customFormat="1" ht="14.25" customHeight="1" x14ac:dyDescent="0.35">
      <c r="B100" s="317">
        <f t="shared" si="1"/>
        <v>92</v>
      </c>
      <c r="C100" s="260" t="s">
        <v>313</v>
      </c>
      <c r="D100" s="317" t="s">
        <v>165</v>
      </c>
      <c r="E100" s="317" t="s">
        <v>456</v>
      </c>
      <c r="F100" s="257">
        <v>45583</v>
      </c>
      <c r="G100" s="317">
        <v>68.906000000000006</v>
      </c>
      <c r="H100" s="702" t="s">
        <v>31</v>
      </c>
      <c r="I100" s="702"/>
      <c r="J100" s="702"/>
      <c r="K100" s="702"/>
      <c r="L100" s="257">
        <v>45622</v>
      </c>
      <c r="M100" s="317" t="s">
        <v>465</v>
      </c>
      <c r="N100" s="317" t="s">
        <v>172</v>
      </c>
      <c r="O100" s="317">
        <v>13</v>
      </c>
      <c r="P100" s="317"/>
    </row>
    <row r="101" spans="2:16" s="220" customFormat="1" ht="14.25" customHeight="1" x14ac:dyDescent="0.35">
      <c r="B101" s="317">
        <f t="shared" si="1"/>
        <v>93</v>
      </c>
      <c r="C101" s="260" t="s">
        <v>396</v>
      </c>
      <c r="D101" s="317" t="s">
        <v>29</v>
      </c>
      <c r="E101" s="317" t="s">
        <v>432</v>
      </c>
      <c r="F101" s="257">
        <v>45614</v>
      </c>
      <c r="G101" s="317">
        <v>39.527000000000001</v>
      </c>
      <c r="H101" s="702" t="s">
        <v>31</v>
      </c>
      <c r="I101" s="702"/>
      <c r="J101" s="702"/>
      <c r="K101" s="702"/>
      <c r="L101" s="257">
        <v>45624</v>
      </c>
      <c r="M101" s="317" t="s">
        <v>474</v>
      </c>
      <c r="N101" s="317" t="s">
        <v>172</v>
      </c>
      <c r="O101" s="317">
        <v>14</v>
      </c>
      <c r="P101" s="317"/>
    </row>
    <row r="102" spans="2:16" s="220" customFormat="1" ht="14.25" customHeight="1" x14ac:dyDescent="0.35">
      <c r="B102" s="317">
        <f t="shared" si="1"/>
        <v>94</v>
      </c>
      <c r="C102" s="287" t="s">
        <v>405</v>
      </c>
      <c r="D102" s="317" t="s">
        <v>34</v>
      </c>
      <c r="E102" s="317" t="s">
        <v>337</v>
      </c>
      <c r="F102" s="257">
        <v>45614</v>
      </c>
      <c r="G102" s="317">
        <v>26.872</v>
      </c>
      <c r="H102" s="702" t="s">
        <v>31</v>
      </c>
      <c r="I102" s="702"/>
      <c r="J102" s="702"/>
      <c r="K102" s="702"/>
      <c r="L102" s="257">
        <v>45625</v>
      </c>
      <c r="M102" s="317" t="s">
        <v>472</v>
      </c>
      <c r="N102" s="317" t="s">
        <v>172</v>
      </c>
      <c r="O102" s="317">
        <v>11</v>
      </c>
      <c r="P102" s="317"/>
    </row>
    <row r="103" spans="2:16" s="220" customFormat="1" ht="14.25" customHeight="1" x14ac:dyDescent="0.35">
      <c r="B103" s="317">
        <f t="shared" si="1"/>
        <v>95</v>
      </c>
      <c r="C103" s="260" t="s">
        <v>323</v>
      </c>
      <c r="D103" s="317" t="s">
        <v>131</v>
      </c>
      <c r="E103" s="317" t="s">
        <v>337</v>
      </c>
      <c r="F103" s="257">
        <v>45600</v>
      </c>
      <c r="G103" s="317">
        <v>45.764000000000003</v>
      </c>
      <c r="H103" s="702" t="s">
        <v>31</v>
      </c>
      <c r="I103" s="702"/>
      <c r="J103" s="702"/>
      <c r="K103" s="702"/>
      <c r="L103" s="257">
        <v>45625</v>
      </c>
      <c r="M103" s="257" t="s">
        <v>449</v>
      </c>
      <c r="N103" s="317" t="s">
        <v>172</v>
      </c>
      <c r="O103" s="317">
        <v>16</v>
      </c>
      <c r="P103" s="317"/>
    </row>
    <row r="104" spans="2:16" s="220" customFormat="1" ht="14.25" customHeight="1" x14ac:dyDescent="0.35">
      <c r="B104" s="317">
        <f t="shared" si="1"/>
        <v>96</v>
      </c>
      <c r="C104" s="260" t="s">
        <v>291</v>
      </c>
      <c r="D104" s="317" t="s">
        <v>43</v>
      </c>
      <c r="E104" s="317" t="s">
        <v>456</v>
      </c>
      <c r="F104" s="257">
        <v>45619</v>
      </c>
      <c r="G104" s="317">
        <v>71.655000000000001</v>
      </c>
      <c r="H104" s="702" t="s">
        <v>31</v>
      </c>
      <c r="I104" s="702"/>
      <c r="J104" s="702"/>
      <c r="K104" s="702"/>
      <c r="L104" s="257">
        <v>45625</v>
      </c>
      <c r="M104" s="257" t="s">
        <v>473</v>
      </c>
      <c r="N104" s="317" t="s">
        <v>172</v>
      </c>
      <c r="O104" s="317">
        <v>14</v>
      </c>
      <c r="P104" s="317"/>
    </row>
    <row r="105" spans="2:16" s="220" customFormat="1" ht="14.25" customHeight="1" x14ac:dyDescent="0.35">
      <c r="B105" s="317">
        <f t="shared" si="1"/>
        <v>97</v>
      </c>
      <c r="C105" s="260" t="s">
        <v>397</v>
      </c>
      <c r="D105" s="317" t="s">
        <v>29</v>
      </c>
      <c r="E105" s="317" t="s">
        <v>337</v>
      </c>
      <c r="F105" s="257">
        <v>45620</v>
      </c>
      <c r="G105" s="317">
        <v>25.577999999999999</v>
      </c>
      <c r="H105" s="702" t="s">
        <v>31</v>
      </c>
      <c r="I105" s="702"/>
      <c r="J105" s="702"/>
      <c r="K105" s="702"/>
      <c r="L105" s="257">
        <v>45626</v>
      </c>
      <c r="M105" s="317" t="s">
        <v>474</v>
      </c>
      <c r="N105" s="317" t="s">
        <v>172</v>
      </c>
      <c r="O105" s="317">
        <v>11</v>
      </c>
      <c r="P105" s="317"/>
    </row>
    <row r="106" spans="2:16" s="220" customFormat="1" ht="14.25" customHeight="1" x14ac:dyDescent="0.35">
      <c r="B106" s="317">
        <f t="shared" si="1"/>
        <v>98</v>
      </c>
      <c r="C106" s="260" t="s">
        <v>297</v>
      </c>
      <c r="D106" s="317" t="s">
        <v>34</v>
      </c>
      <c r="E106" s="317" t="s">
        <v>456</v>
      </c>
      <c r="F106" s="257">
        <v>45612</v>
      </c>
      <c r="G106" s="317">
        <v>71.655000000000001</v>
      </c>
      <c r="H106" s="702" t="s">
        <v>31</v>
      </c>
      <c r="I106" s="702"/>
      <c r="J106" s="702"/>
      <c r="K106" s="702"/>
      <c r="L106" s="257">
        <v>45626</v>
      </c>
      <c r="M106" s="317" t="s">
        <v>464</v>
      </c>
      <c r="N106" s="317" t="s">
        <v>172</v>
      </c>
      <c r="O106" s="317">
        <v>16</v>
      </c>
      <c r="P106" s="317"/>
    </row>
    <row r="107" spans="2:16" s="220" customFormat="1" ht="14.25" customHeight="1" x14ac:dyDescent="0.35">
      <c r="B107" s="317">
        <f t="shared" si="1"/>
        <v>99</v>
      </c>
      <c r="C107" s="260" t="s">
        <v>272</v>
      </c>
      <c r="D107" s="317" t="s">
        <v>34</v>
      </c>
      <c r="E107" s="317" t="s">
        <v>30</v>
      </c>
      <c r="F107" s="257">
        <v>45619</v>
      </c>
      <c r="G107" s="317">
        <v>40.405999999999999</v>
      </c>
      <c r="H107" s="702" t="s">
        <v>31</v>
      </c>
      <c r="I107" s="702"/>
      <c r="J107" s="702"/>
      <c r="K107" s="702"/>
      <c r="L107" s="257">
        <v>45626</v>
      </c>
      <c r="M107" s="317" t="s">
        <v>466</v>
      </c>
      <c r="N107" s="317" t="s">
        <v>172</v>
      </c>
      <c r="O107" s="317">
        <v>14</v>
      </c>
      <c r="P107" s="317"/>
    </row>
    <row r="108" spans="2:16" s="220" customFormat="1" ht="14.25" customHeight="1" x14ac:dyDescent="0.35">
      <c r="B108" s="317">
        <f t="shared" si="1"/>
        <v>100</v>
      </c>
      <c r="C108" s="260" t="s">
        <v>293</v>
      </c>
      <c r="D108" s="317" t="s">
        <v>29</v>
      </c>
      <c r="E108" s="317" t="s">
        <v>462</v>
      </c>
      <c r="F108" s="257">
        <v>45624</v>
      </c>
      <c r="G108" s="317">
        <v>41.042000000000002</v>
      </c>
      <c r="H108" s="702" t="s">
        <v>31</v>
      </c>
      <c r="I108" s="702"/>
      <c r="J108" s="702"/>
      <c r="K108" s="702"/>
      <c r="L108" s="257">
        <v>45626</v>
      </c>
      <c r="M108" s="317" t="s">
        <v>473</v>
      </c>
      <c r="N108" s="317" t="s">
        <v>172</v>
      </c>
      <c r="O108" s="317">
        <v>14</v>
      </c>
      <c r="P108" s="317"/>
    </row>
    <row r="109" spans="2:16" s="220" customFormat="1" ht="14.25" customHeight="1" x14ac:dyDescent="0.35">
      <c r="B109" s="317">
        <f t="shared" si="1"/>
        <v>101</v>
      </c>
      <c r="C109" s="260" t="s">
        <v>316</v>
      </c>
      <c r="D109" s="317" t="s">
        <v>29</v>
      </c>
      <c r="E109" s="317" t="s">
        <v>456</v>
      </c>
      <c r="F109" s="257">
        <v>45618</v>
      </c>
      <c r="G109" s="317">
        <v>68.906000000000006</v>
      </c>
      <c r="H109" s="702" t="s">
        <v>31</v>
      </c>
      <c r="I109" s="702"/>
      <c r="J109" s="702"/>
      <c r="K109" s="702"/>
      <c r="L109" s="257">
        <v>45631</v>
      </c>
      <c r="M109" s="317" t="s">
        <v>465</v>
      </c>
      <c r="N109" s="317" t="s">
        <v>172</v>
      </c>
      <c r="O109" s="317">
        <v>16</v>
      </c>
      <c r="P109" s="317"/>
    </row>
    <row r="110" spans="2:16" s="220" customFormat="1" ht="14.25" customHeight="1" x14ac:dyDescent="0.35">
      <c r="B110" s="317">
        <f t="shared" si="1"/>
        <v>102</v>
      </c>
      <c r="C110" s="260" t="s">
        <v>290</v>
      </c>
      <c r="D110" s="317" t="s">
        <v>29</v>
      </c>
      <c r="E110" s="317" t="s">
        <v>456</v>
      </c>
      <c r="F110" s="257">
        <v>45627</v>
      </c>
      <c r="G110" s="317">
        <v>68.906000000000006</v>
      </c>
      <c r="H110" s="702" t="s">
        <v>31</v>
      </c>
      <c r="I110" s="702"/>
      <c r="J110" s="702"/>
      <c r="K110" s="702"/>
      <c r="L110" s="257">
        <v>45632</v>
      </c>
      <c r="M110" s="317" t="s">
        <v>473</v>
      </c>
      <c r="N110" s="317" t="s">
        <v>172</v>
      </c>
      <c r="O110" s="317">
        <v>14</v>
      </c>
      <c r="P110" s="317"/>
    </row>
    <row r="111" spans="2:16" s="220" customFormat="1" ht="14.25" customHeight="1" x14ac:dyDescent="0.35">
      <c r="B111" s="317">
        <f t="shared" si="1"/>
        <v>103</v>
      </c>
      <c r="C111" s="260" t="s">
        <v>393</v>
      </c>
      <c r="D111" s="317" t="s">
        <v>29</v>
      </c>
      <c r="E111" s="317" t="s">
        <v>30</v>
      </c>
      <c r="F111" s="257">
        <v>45614</v>
      </c>
      <c r="G111" s="317">
        <v>25.577999999999999</v>
      </c>
      <c r="H111" s="702" t="s">
        <v>31</v>
      </c>
      <c r="I111" s="702"/>
      <c r="J111" s="702"/>
      <c r="K111" s="702"/>
      <c r="L111" s="257">
        <v>45633</v>
      </c>
      <c r="M111" s="317" t="s">
        <v>474</v>
      </c>
      <c r="N111" s="317" t="s">
        <v>172</v>
      </c>
      <c r="O111" s="317">
        <v>11</v>
      </c>
      <c r="P111" s="317"/>
    </row>
    <row r="112" spans="2:16" s="220" customFormat="1" ht="14.25" customHeight="1" x14ac:dyDescent="0.35">
      <c r="B112" s="317">
        <f t="shared" si="1"/>
        <v>104</v>
      </c>
      <c r="C112" s="260" t="s">
        <v>324</v>
      </c>
      <c r="D112" s="317" t="s">
        <v>29</v>
      </c>
      <c r="E112" s="317" t="s">
        <v>30</v>
      </c>
      <c r="F112" s="257">
        <v>45627</v>
      </c>
      <c r="G112" s="317">
        <v>25.577999999999999</v>
      </c>
      <c r="H112" s="702" t="s">
        <v>31</v>
      </c>
      <c r="I112" s="702"/>
      <c r="J112" s="702"/>
      <c r="K112" s="702"/>
      <c r="L112" s="257">
        <v>45633</v>
      </c>
      <c r="M112" s="257" t="s">
        <v>449</v>
      </c>
      <c r="N112" s="317" t="s">
        <v>172</v>
      </c>
      <c r="O112" s="317">
        <v>16</v>
      </c>
      <c r="P112" s="317"/>
    </row>
    <row r="113" spans="2:16" s="220" customFormat="1" ht="14.25" customHeight="1" x14ac:dyDescent="0.35">
      <c r="B113" s="317">
        <f t="shared" si="1"/>
        <v>105</v>
      </c>
      <c r="C113" s="260" t="s">
        <v>377</v>
      </c>
      <c r="D113" s="317" t="s">
        <v>29</v>
      </c>
      <c r="E113" s="317" t="s">
        <v>30</v>
      </c>
      <c r="F113" s="257">
        <v>45624</v>
      </c>
      <c r="G113" s="317">
        <v>25.577999999999999</v>
      </c>
      <c r="H113" s="702" t="s">
        <v>31</v>
      </c>
      <c r="I113" s="702"/>
      <c r="J113" s="702"/>
      <c r="K113" s="702"/>
      <c r="L113" s="257">
        <v>45634</v>
      </c>
      <c r="M113" s="317" t="s">
        <v>495</v>
      </c>
      <c r="N113" s="317" t="s">
        <v>172</v>
      </c>
      <c r="O113" s="317">
        <v>14</v>
      </c>
      <c r="P113" s="317"/>
    </row>
    <row r="114" spans="2:16" s="220" customFormat="1" ht="14.25" customHeight="1" x14ac:dyDescent="0.35">
      <c r="B114" s="317">
        <f t="shared" si="1"/>
        <v>106</v>
      </c>
      <c r="C114" s="260" t="s">
        <v>325</v>
      </c>
      <c r="D114" s="317" t="s">
        <v>29</v>
      </c>
      <c r="E114" s="317" t="s">
        <v>30</v>
      </c>
      <c r="F114" s="257">
        <v>45628</v>
      </c>
      <c r="G114" s="317">
        <v>25.577999999999999</v>
      </c>
      <c r="H114" s="702" t="s">
        <v>31</v>
      </c>
      <c r="I114" s="702"/>
      <c r="J114" s="702"/>
      <c r="K114" s="702"/>
      <c r="L114" s="257">
        <v>45635</v>
      </c>
      <c r="M114" s="257" t="s">
        <v>449</v>
      </c>
      <c r="N114" s="317" t="s">
        <v>172</v>
      </c>
      <c r="O114" s="317">
        <v>14</v>
      </c>
      <c r="P114" s="317"/>
    </row>
    <row r="115" spans="2:16" s="220" customFormat="1" ht="14.25" customHeight="1" x14ac:dyDescent="0.35">
      <c r="B115" s="317">
        <f t="shared" si="1"/>
        <v>107</v>
      </c>
      <c r="C115" s="260" t="s">
        <v>404</v>
      </c>
      <c r="D115" s="317" t="s">
        <v>29</v>
      </c>
      <c r="E115" s="317" t="s">
        <v>456</v>
      </c>
      <c r="F115" s="257">
        <v>45626</v>
      </c>
      <c r="G115" s="317">
        <v>68.906000000000006</v>
      </c>
      <c r="H115" s="702" t="s">
        <v>31</v>
      </c>
      <c r="I115" s="702"/>
      <c r="J115" s="702"/>
      <c r="K115" s="702"/>
      <c r="L115" s="257">
        <v>45636</v>
      </c>
      <c r="M115" s="317" t="s">
        <v>472</v>
      </c>
      <c r="N115" s="317"/>
      <c r="O115" s="317">
        <v>16</v>
      </c>
      <c r="P115" s="317"/>
    </row>
    <row r="116" spans="2:16" s="220" customFormat="1" ht="14.25" customHeight="1" x14ac:dyDescent="0.35">
      <c r="B116" s="317">
        <f t="shared" si="1"/>
        <v>108</v>
      </c>
      <c r="C116" s="260" t="s">
        <v>274</v>
      </c>
      <c r="D116" s="317" t="s">
        <v>275</v>
      </c>
      <c r="E116" s="317" t="s">
        <v>30</v>
      </c>
      <c r="F116" s="257">
        <v>45628</v>
      </c>
      <c r="G116" s="317">
        <v>67.247</v>
      </c>
      <c r="H116" s="702" t="s">
        <v>31</v>
      </c>
      <c r="I116" s="702"/>
      <c r="J116" s="702"/>
      <c r="K116" s="702"/>
      <c r="L116" s="257">
        <v>45637</v>
      </c>
      <c r="M116" s="317" t="s">
        <v>466</v>
      </c>
      <c r="N116" s="317" t="s">
        <v>172</v>
      </c>
      <c r="O116" s="317">
        <v>14</v>
      </c>
      <c r="P116" s="317"/>
    </row>
    <row r="117" spans="2:16" s="220" customFormat="1" ht="14.25" customHeight="1" x14ac:dyDescent="0.35">
      <c r="B117" s="317">
        <f t="shared" si="1"/>
        <v>109</v>
      </c>
      <c r="C117" s="260" t="s">
        <v>361</v>
      </c>
      <c r="D117" s="317" t="s">
        <v>285</v>
      </c>
      <c r="E117" s="317" t="s">
        <v>432</v>
      </c>
      <c r="F117" s="257">
        <v>45629</v>
      </c>
      <c r="G117" s="317">
        <v>39.527000000000001</v>
      </c>
      <c r="H117" s="702" t="s">
        <v>31</v>
      </c>
      <c r="I117" s="702"/>
      <c r="J117" s="702"/>
      <c r="K117" s="702"/>
      <c r="L117" s="257">
        <v>45637</v>
      </c>
      <c r="M117" s="317" t="s">
        <v>448</v>
      </c>
      <c r="N117" s="317" t="s">
        <v>172</v>
      </c>
      <c r="O117" s="317">
        <v>14</v>
      </c>
      <c r="P117" s="317"/>
    </row>
    <row r="118" spans="2:16" s="220" customFormat="1" ht="14.25" customHeight="1" x14ac:dyDescent="0.35">
      <c r="B118" s="317">
        <f t="shared" si="1"/>
        <v>110</v>
      </c>
      <c r="C118" s="260" t="s">
        <v>298</v>
      </c>
      <c r="D118" s="317" t="s">
        <v>29</v>
      </c>
      <c r="E118" s="317" t="s">
        <v>456</v>
      </c>
      <c r="F118" s="257">
        <v>45627</v>
      </c>
      <c r="G118" s="317">
        <v>68.906000000000006</v>
      </c>
      <c r="H118" s="702" t="s">
        <v>31</v>
      </c>
      <c r="I118" s="702"/>
      <c r="J118" s="702"/>
      <c r="K118" s="702"/>
      <c r="L118" s="257">
        <v>45638</v>
      </c>
      <c r="M118" s="317" t="s">
        <v>464</v>
      </c>
      <c r="N118" s="317" t="s">
        <v>172</v>
      </c>
      <c r="O118" s="317">
        <v>17</v>
      </c>
      <c r="P118" s="317"/>
    </row>
    <row r="119" spans="2:16" s="220" customFormat="1" ht="14.25" customHeight="1" x14ac:dyDescent="0.35">
      <c r="B119" s="317">
        <f t="shared" si="1"/>
        <v>111</v>
      </c>
      <c r="C119" s="260" t="s">
        <v>399</v>
      </c>
      <c r="D119" s="317" t="s">
        <v>29</v>
      </c>
      <c r="E119" s="317" t="s">
        <v>30</v>
      </c>
      <c r="F119" s="257">
        <v>45630</v>
      </c>
      <c r="G119" s="317">
        <v>25.577999999999999</v>
      </c>
      <c r="H119" s="702" t="s">
        <v>31</v>
      </c>
      <c r="I119" s="702"/>
      <c r="J119" s="702"/>
      <c r="K119" s="702"/>
      <c r="L119" s="257">
        <v>45638</v>
      </c>
      <c r="M119" s="317" t="s">
        <v>474</v>
      </c>
      <c r="N119" s="317" t="s">
        <v>172</v>
      </c>
      <c r="O119" s="317">
        <v>15</v>
      </c>
      <c r="P119" s="317"/>
    </row>
    <row r="120" spans="2:16" s="220" customFormat="1" ht="14.25" customHeight="1" x14ac:dyDescent="0.35">
      <c r="B120" s="317">
        <f t="shared" si="1"/>
        <v>112</v>
      </c>
      <c r="C120" s="260" t="s">
        <v>294</v>
      </c>
      <c r="D120" s="317" t="s">
        <v>43</v>
      </c>
      <c r="E120" s="317" t="s">
        <v>456</v>
      </c>
      <c r="F120" s="257">
        <v>45630</v>
      </c>
      <c r="G120" s="317">
        <v>71.655000000000001</v>
      </c>
      <c r="H120" s="702" t="s">
        <v>31</v>
      </c>
      <c r="I120" s="702"/>
      <c r="J120" s="702"/>
      <c r="K120" s="702"/>
      <c r="L120" s="257">
        <v>45639</v>
      </c>
      <c r="M120" s="317" t="s">
        <v>473</v>
      </c>
      <c r="N120" s="317" t="s">
        <v>172</v>
      </c>
      <c r="O120" s="317">
        <v>17</v>
      </c>
      <c r="P120" s="317"/>
    </row>
    <row r="121" spans="2:16" s="220" customFormat="1" ht="14.25" customHeight="1" x14ac:dyDescent="0.35">
      <c r="B121" s="317">
        <f t="shared" si="1"/>
        <v>113</v>
      </c>
      <c r="C121" s="260" t="s">
        <v>335</v>
      </c>
      <c r="D121" s="317" t="s">
        <v>285</v>
      </c>
      <c r="E121" s="317" t="s">
        <v>432</v>
      </c>
      <c r="F121" s="257">
        <v>45633</v>
      </c>
      <c r="G121" s="317">
        <v>39.527000000000001</v>
      </c>
      <c r="H121" s="702" t="s">
        <v>31</v>
      </c>
      <c r="I121" s="702"/>
      <c r="J121" s="702"/>
      <c r="K121" s="702"/>
      <c r="L121" s="257">
        <v>45639</v>
      </c>
      <c r="M121" s="317" t="s">
        <v>449</v>
      </c>
      <c r="N121" s="317" t="s">
        <v>172</v>
      </c>
      <c r="O121" s="317">
        <v>12</v>
      </c>
      <c r="P121" s="317"/>
    </row>
    <row r="122" spans="2:16" s="220" customFormat="1" ht="14.25" customHeight="1" x14ac:dyDescent="0.35">
      <c r="B122" s="317">
        <f t="shared" si="1"/>
        <v>114</v>
      </c>
      <c r="C122" s="260" t="s">
        <v>334</v>
      </c>
      <c r="D122" s="317" t="s">
        <v>29</v>
      </c>
      <c r="E122" s="317" t="s">
        <v>30</v>
      </c>
      <c r="F122" s="257">
        <v>45633</v>
      </c>
      <c r="G122" s="317">
        <v>25.577999999999999</v>
      </c>
      <c r="H122" s="702" t="s">
        <v>31</v>
      </c>
      <c r="I122" s="702"/>
      <c r="J122" s="702"/>
      <c r="K122" s="702"/>
      <c r="L122" s="257">
        <v>45640</v>
      </c>
      <c r="M122" s="317" t="s">
        <v>124</v>
      </c>
      <c r="N122" s="317" t="s">
        <v>172</v>
      </c>
      <c r="O122" s="317">
        <v>13</v>
      </c>
      <c r="P122" s="317"/>
    </row>
    <row r="123" spans="2:16" s="220" customFormat="1" ht="14.25" customHeight="1" x14ac:dyDescent="0.35">
      <c r="B123" s="317">
        <f t="shared" si="1"/>
        <v>115</v>
      </c>
      <c r="C123" s="260" t="s">
        <v>363</v>
      </c>
      <c r="D123" s="317" t="s">
        <v>29</v>
      </c>
      <c r="E123" s="317" t="s">
        <v>432</v>
      </c>
      <c r="F123" s="257">
        <v>45634</v>
      </c>
      <c r="G123" s="317">
        <v>39.527000000000001</v>
      </c>
      <c r="H123" s="702" t="s">
        <v>31</v>
      </c>
      <c r="I123" s="702"/>
      <c r="J123" s="702"/>
      <c r="K123" s="702"/>
      <c r="L123" s="257">
        <v>45641</v>
      </c>
      <c r="M123" s="317" t="s">
        <v>448</v>
      </c>
      <c r="N123" s="317" t="s">
        <v>172</v>
      </c>
      <c r="O123" s="317">
        <v>15</v>
      </c>
      <c r="P123" s="317"/>
    </row>
    <row r="124" spans="2:16" s="220" customFormat="1" ht="14.25" customHeight="1" x14ac:dyDescent="0.35">
      <c r="B124" s="317">
        <f t="shared" si="1"/>
        <v>116</v>
      </c>
      <c r="C124" s="260" t="s">
        <v>406</v>
      </c>
      <c r="D124" s="317" t="s">
        <v>34</v>
      </c>
      <c r="E124" s="317" t="s">
        <v>30</v>
      </c>
      <c r="F124" s="257">
        <v>45634</v>
      </c>
      <c r="G124" s="317">
        <v>26.872</v>
      </c>
      <c r="H124" s="702" t="s">
        <v>31</v>
      </c>
      <c r="I124" s="702"/>
      <c r="J124" s="702"/>
      <c r="K124" s="702"/>
      <c r="L124" s="257">
        <v>45641</v>
      </c>
      <c r="M124" s="317" t="s">
        <v>472</v>
      </c>
      <c r="N124" s="317" t="s">
        <v>172</v>
      </c>
      <c r="O124" s="317">
        <v>16</v>
      </c>
      <c r="P124" s="317"/>
    </row>
    <row r="125" spans="2:16" s="220" customFormat="1" ht="14.25" customHeight="1" x14ac:dyDescent="0.35">
      <c r="B125" s="317">
        <f t="shared" si="1"/>
        <v>117</v>
      </c>
      <c r="C125" s="260" t="s">
        <v>378</v>
      </c>
      <c r="D125" s="317" t="s">
        <v>29</v>
      </c>
      <c r="E125" s="317" t="s">
        <v>30</v>
      </c>
      <c r="F125" s="257">
        <v>45634</v>
      </c>
      <c r="G125" s="317">
        <v>25.577999999999999</v>
      </c>
      <c r="H125" s="702" t="s">
        <v>31</v>
      </c>
      <c r="I125" s="702"/>
      <c r="J125" s="702"/>
      <c r="K125" s="702"/>
      <c r="L125" s="257">
        <v>45642</v>
      </c>
      <c r="M125" s="317" t="s">
        <v>477</v>
      </c>
      <c r="N125" s="317"/>
      <c r="O125" s="317">
        <v>14</v>
      </c>
      <c r="P125" s="317"/>
    </row>
    <row r="126" spans="2:16" s="220" customFormat="1" ht="14.25" customHeight="1" x14ac:dyDescent="0.35">
      <c r="B126" s="317">
        <f t="shared" si="1"/>
        <v>118</v>
      </c>
      <c r="C126" s="260" t="s">
        <v>360</v>
      </c>
      <c r="D126" s="317" t="s">
        <v>29</v>
      </c>
      <c r="E126" s="317" t="s">
        <v>432</v>
      </c>
      <c r="F126" s="257">
        <v>45559</v>
      </c>
      <c r="G126" s="317">
        <v>39.527000000000001</v>
      </c>
      <c r="H126" s="702" t="s">
        <v>31</v>
      </c>
      <c r="I126" s="702"/>
      <c r="J126" s="702"/>
      <c r="K126" s="702"/>
      <c r="L126" s="257">
        <v>45645</v>
      </c>
      <c r="M126" s="317" t="s">
        <v>448</v>
      </c>
      <c r="N126" s="317" t="s">
        <v>172</v>
      </c>
      <c r="O126" s="317">
        <v>14</v>
      </c>
      <c r="P126" s="317"/>
    </row>
    <row r="127" spans="2:16" s="220" customFormat="1" ht="14.25" customHeight="1" x14ac:dyDescent="0.35">
      <c r="B127" s="317">
        <f t="shared" si="1"/>
        <v>119</v>
      </c>
      <c r="C127" s="260" t="s">
        <v>400</v>
      </c>
      <c r="D127" s="317" t="s">
        <v>29</v>
      </c>
      <c r="E127" s="317" t="s">
        <v>462</v>
      </c>
      <c r="F127" s="257">
        <v>45635</v>
      </c>
      <c r="G127" s="317">
        <v>41.042000000000002</v>
      </c>
      <c r="H127" s="702" t="s">
        <v>31</v>
      </c>
      <c r="I127" s="702"/>
      <c r="J127" s="702"/>
      <c r="K127" s="702"/>
      <c r="L127" s="257">
        <v>45646</v>
      </c>
      <c r="M127" s="317" t="s">
        <v>472</v>
      </c>
      <c r="N127" s="317" t="s">
        <v>172</v>
      </c>
      <c r="O127" s="317">
        <v>16</v>
      </c>
      <c r="P127" s="317"/>
    </row>
    <row r="128" spans="2:16" s="220" customFormat="1" ht="14.25" customHeight="1" x14ac:dyDescent="0.35">
      <c r="B128" s="317">
        <f t="shared" si="1"/>
        <v>120</v>
      </c>
      <c r="C128" s="260" t="s">
        <v>354</v>
      </c>
      <c r="D128" s="317" t="s">
        <v>34</v>
      </c>
      <c r="E128" s="317" t="s">
        <v>432</v>
      </c>
      <c r="F128" s="257">
        <v>45643</v>
      </c>
      <c r="G128" s="317">
        <v>40.405999999999999</v>
      </c>
      <c r="H128" s="702" t="s">
        <v>31</v>
      </c>
      <c r="I128" s="702"/>
      <c r="J128" s="702"/>
      <c r="K128" s="702"/>
      <c r="L128" s="257">
        <v>45647</v>
      </c>
      <c r="M128" s="317" t="s">
        <v>448</v>
      </c>
      <c r="N128" s="317" t="s">
        <v>172</v>
      </c>
      <c r="O128" s="317">
        <v>17</v>
      </c>
      <c r="P128" s="317"/>
    </row>
    <row r="129" spans="2:16" s="220" customFormat="1" ht="14.25" customHeight="1" x14ac:dyDescent="0.35">
      <c r="B129" s="317">
        <f t="shared" si="1"/>
        <v>121</v>
      </c>
      <c r="C129" s="260" t="s">
        <v>496</v>
      </c>
      <c r="D129" s="317" t="s">
        <v>29</v>
      </c>
      <c r="E129" s="317" t="s">
        <v>432</v>
      </c>
      <c r="F129" s="257">
        <v>45641</v>
      </c>
      <c r="G129" s="317">
        <v>39.527000000000001</v>
      </c>
      <c r="H129" s="702" t="s">
        <v>31</v>
      </c>
      <c r="I129" s="702"/>
      <c r="J129" s="702"/>
      <c r="K129" s="702"/>
      <c r="L129" s="257">
        <v>45648</v>
      </c>
      <c r="M129" s="317" t="s">
        <v>472</v>
      </c>
      <c r="N129" s="317"/>
      <c r="O129" s="317">
        <v>12</v>
      </c>
      <c r="P129" s="317"/>
    </row>
    <row r="130" spans="2:16" s="220" customFormat="1" ht="14.25" customHeight="1" x14ac:dyDescent="0.35">
      <c r="B130" s="317">
        <f t="shared" si="1"/>
        <v>122</v>
      </c>
      <c r="C130" s="260" t="s">
        <v>362</v>
      </c>
      <c r="D130" s="317" t="s">
        <v>29</v>
      </c>
      <c r="E130" s="317" t="s">
        <v>337</v>
      </c>
      <c r="F130" s="257">
        <v>45645</v>
      </c>
      <c r="G130" s="317">
        <v>25.577999999999999</v>
      </c>
      <c r="H130" s="702" t="s">
        <v>31</v>
      </c>
      <c r="I130" s="702"/>
      <c r="J130" s="702"/>
      <c r="K130" s="702"/>
      <c r="L130" s="257">
        <v>45649</v>
      </c>
      <c r="M130" s="317" t="s">
        <v>448</v>
      </c>
      <c r="N130" s="317" t="s">
        <v>172</v>
      </c>
      <c r="O130" s="317">
        <v>13</v>
      </c>
      <c r="P130" s="317"/>
    </row>
    <row r="131" spans="2:16" s="220" customFormat="1" ht="14.25" customHeight="1" x14ac:dyDescent="0.35">
      <c r="B131" s="317">
        <f t="shared" si="1"/>
        <v>123</v>
      </c>
      <c r="C131" s="260" t="s">
        <v>278</v>
      </c>
      <c r="D131" s="317" t="s">
        <v>285</v>
      </c>
      <c r="E131" s="317" t="s">
        <v>456</v>
      </c>
      <c r="F131" s="257">
        <v>45640</v>
      </c>
      <c r="G131" s="317">
        <v>68.906000000000006</v>
      </c>
      <c r="H131" s="702" t="s">
        <v>31</v>
      </c>
      <c r="I131" s="702"/>
      <c r="J131" s="702"/>
      <c r="K131" s="702"/>
      <c r="L131" s="257">
        <v>45649</v>
      </c>
      <c r="M131" s="317" t="s">
        <v>464</v>
      </c>
      <c r="N131" s="317" t="s">
        <v>172</v>
      </c>
      <c r="O131" s="317">
        <v>15</v>
      </c>
      <c r="P131" s="317"/>
    </row>
    <row r="132" spans="2:16" s="220" customFormat="1" ht="14.25" customHeight="1" x14ac:dyDescent="0.35">
      <c r="B132" s="317">
        <f t="shared" si="1"/>
        <v>124</v>
      </c>
      <c r="C132" s="260" t="s">
        <v>318</v>
      </c>
      <c r="D132" s="317" t="s">
        <v>34</v>
      </c>
      <c r="E132" s="317" t="s">
        <v>456</v>
      </c>
      <c r="F132" s="257">
        <v>45635</v>
      </c>
      <c r="G132" s="317">
        <v>71.655000000000001</v>
      </c>
      <c r="H132" s="702" t="s">
        <v>31</v>
      </c>
      <c r="I132" s="702"/>
      <c r="J132" s="702"/>
      <c r="K132" s="702"/>
      <c r="L132" s="257">
        <v>45649</v>
      </c>
      <c r="M132" s="317" t="s">
        <v>465</v>
      </c>
      <c r="N132" s="317"/>
      <c r="O132" s="317">
        <v>16</v>
      </c>
      <c r="P132" s="317"/>
    </row>
    <row r="133" spans="2:16" s="220" customFormat="1" ht="14.25" customHeight="1" x14ac:dyDescent="0.35">
      <c r="B133" s="317">
        <f t="shared" si="1"/>
        <v>125</v>
      </c>
      <c r="C133" s="260" t="s">
        <v>128</v>
      </c>
      <c r="D133" s="317" t="s">
        <v>43</v>
      </c>
      <c r="E133" s="317" t="s">
        <v>456</v>
      </c>
      <c r="F133" s="257">
        <v>45637</v>
      </c>
      <c r="G133" s="317">
        <v>71.655000000000001</v>
      </c>
      <c r="H133" s="702" t="s">
        <v>31</v>
      </c>
      <c r="I133" s="702"/>
      <c r="J133" s="702"/>
      <c r="K133" s="702"/>
      <c r="L133" s="257">
        <v>45648</v>
      </c>
      <c r="M133" s="317" t="s">
        <v>449</v>
      </c>
      <c r="N133" s="317" t="s">
        <v>172</v>
      </c>
      <c r="O133" s="317">
        <v>14</v>
      </c>
      <c r="P133" s="317"/>
    </row>
    <row r="134" spans="2:16" s="220" customFormat="1" ht="14.25" customHeight="1" x14ac:dyDescent="0.35">
      <c r="B134" s="317">
        <f t="shared" si="1"/>
        <v>126</v>
      </c>
      <c r="C134" s="260" t="s">
        <v>392</v>
      </c>
      <c r="D134" s="317" t="s">
        <v>43</v>
      </c>
      <c r="E134" s="317" t="s">
        <v>30</v>
      </c>
      <c r="F134" s="257">
        <v>45640</v>
      </c>
      <c r="G134" s="317">
        <v>26.872</v>
      </c>
      <c r="H134" s="702" t="s">
        <v>31</v>
      </c>
      <c r="I134" s="702"/>
      <c r="J134" s="702"/>
      <c r="K134" s="702"/>
      <c r="L134" s="257">
        <v>45650</v>
      </c>
      <c r="M134" s="317" t="s">
        <v>472</v>
      </c>
      <c r="N134" s="317" t="s">
        <v>172</v>
      </c>
      <c r="O134" s="317">
        <v>16</v>
      </c>
      <c r="P134" s="317"/>
    </row>
    <row r="135" spans="2:16" s="220" customFormat="1" ht="14.25" customHeight="1" x14ac:dyDescent="0.35">
      <c r="B135" s="317">
        <f t="shared" si="1"/>
        <v>127</v>
      </c>
      <c r="C135" s="260" t="s">
        <v>339</v>
      </c>
      <c r="D135" s="317" t="s">
        <v>29</v>
      </c>
      <c r="E135" s="317" t="s">
        <v>30</v>
      </c>
      <c r="F135" s="257">
        <v>45641</v>
      </c>
      <c r="G135" s="317">
        <v>25.577999999999999</v>
      </c>
      <c r="H135" s="702" t="s">
        <v>31</v>
      </c>
      <c r="I135" s="702"/>
      <c r="J135" s="702"/>
      <c r="K135" s="702"/>
      <c r="L135" s="257">
        <v>45651</v>
      </c>
      <c r="M135" s="317" t="s">
        <v>495</v>
      </c>
      <c r="N135" s="317" t="s">
        <v>172</v>
      </c>
      <c r="O135" s="317">
        <v>17</v>
      </c>
      <c r="P135" s="317"/>
    </row>
    <row r="136" spans="2:16" s="220" customFormat="1" ht="17.25" customHeight="1" x14ac:dyDescent="0.35">
      <c r="B136" s="317">
        <f t="shared" si="1"/>
        <v>128</v>
      </c>
      <c r="C136" s="549" t="s">
        <v>317</v>
      </c>
      <c r="D136" s="317" t="s">
        <v>34</v>
      </c>
      <c r="E136" s="308" t="s">
        <v>456</v>
      </c>
      <c r="F136" s="257">
        <v>45649</v>
      </c>
      <c r="G136" s="317">
        <v>71.655000000000001</v>
      </c>
      <c r="H136" s="702" t="s">
        <v>31</v>
      </c>
      <c r="I136" s="702"/>
      <c r="J136" s="702"/>
      <c r="K136" s="702"/>
      <c r="L136" s="257">
        <v>45653</v>
      </c>
      <c r="M136" s="317" t="s">
        <v>503</v>
      </c>
      <c r="N136" s="317" t="s">
        <v>172</v>
      </c>
      <c r="O136" s="317">
        <v>15</v>
      </c>
      <c r="P136" s="317"/>
    </row>
    <row r="137" spans="2:16" s="220" customFormat="1" ht="14.25" customHeight="1" x14ac:dyDescent="0.35">
      <c r="B137" s="317">
        <f t="shared" si="1"/>
        <v>129</v>
      </c>
      <c r="C137" s="260" t="s">
        <v>358</v>
      </c>
      <c r="D137" s="317" t="s">
        <v>131</v>
      </c>
      <c r="E137" s="317" t="s">
        <v>336</v>
      </c>
      <c r="F137" s="257">
        <v>45648</v>
      </c>
      <c r="G137" s="317">
        <v>67.774000000000001</v>
      </c>
      <c r="H137" s="702" t="s">
        <v>31</v>
      </c>
      <c r="I137" s="702"/>
      <c r="J137" s="702"/>
      <c r="K137" s="702"/>
      <c r="L137" s="257">
        <v>45654</v>
      </c>
      <c r="M137" s="317" t="s">
        <v>448</v>
      </c>
      <c r="N137" s="317" t="s">
        <v>172</v>
      </c>
      <c r="O137" s="317">
        <v>15</v>
      </c>
      <c r="P137" s="317"/>
    </row>
    <row r="138" spans="2:16" s="222" customFormat="1" ht="15.75" customHeight="1" x14ac:dyDescent="0.3">
      <c r="B138" s="317">
        <f t="shared" ref="B138:B180" si="2">B137+1</f>
        <v>130</v>
      </c>
      <c r="C138" s="549" t="s">
        <v>333</v>
      </c>
      <c r="D138" s="308" t="s">
        <v>502</v>
      </c>
      <c r="E138" s="308" t="s">
        <v>337</v>
      </c>
      <c r="F138" s="257">
        <v>45648</v>
      </c>
      <c r="G138" s="415">
        <v>79.707999999999998</v>
      </c>
      <c r="H138" s="702" t="s">
        <v>31</v>
      </c>
      <c r="I138" s="702"/>
      <c r="J138" s="702"/>
      <c r="K138" s="702"/>
      <c r="L138" s="257">
        <v>45656</v>
      </c>
      <c r="M138" s="317" t="s">
        <v>449</v>
      </c>
      <c r="N138" s="317" t="s">
        <v>172</v>
      </c>
      <c r="O138" s="317">
        <v>14</v>
      </c>
      <c r="P138" s="340"/>
    </row>
    <row r="139" spans="2:16" s="339" customFormat="1" ht="15" customHeight="1" x14ac:dyDescent="0.35">
      <c r="B139" s="317">
        <f t="shared" si="2"/>
        <v>131</v>
      </c>
      <c r="C139" s="260" t="s">
        <v>277</v>
      </c>
      <c r="D139" s="317" t="s">
        <v>29</v>
      </c>
      <c r="E139" s="317" t="s">
        <v>456</v>
      </c>
      <c r="F139" s="257">
        <v>45648</v>
      </c>
      <c r="G139" s="317">
        <v>68.906000000000006</v>
      </c>
      <c r="H139" s="702" t="s">
        <v>31</v>
      </c>
      <c r="I139" s="702"/>
      <c r="J139" s="702"/>
      <c r="K139" s="702"/>
      <c r="L139" s="257">
        <v>45656</v>
      </c>
      <c r="M139" s="317" t="s">
        <v>478</v>
      </c>
      <c r="N139" s="317" t="s">
        <v>172</v>
      </c>
      <c r="O139" s="317">
        <v>14</v>
      </c>
      <c r="P139" s="317"/>
    </row>
    <row r="140" spans="2:16" s="339" customFormat="1" ht="15" customHeight="1" x14ac:dyDescent="0.35">
      <c r="B140" s="317">
        <f t="shared" si="2"/>
        <v>132</v>
      </c>
      <c r="C140" s="549" t="s">
        <v>315</v>
      </c>
      <c r="D140" s="317" t="s">
        <v>34</v>
      </c>
      <c r="E140" s="308" t="s">
        <v>455</v>
      </c>
      <c r="F140" s="257">
        <v>45650</v>
      </c>
      <c r="G140" s="317">
        <f>37.84+4.104</f>
        <v>41.944000000000003</v>
      </c>
      <c r="H140" s="702" t="s">
        <v>31</v>
      </c>
      <c r="I140" s="702"/>
      <c r="J140" s="702"/>
      <c r="K140" s="702"/>
      <c r="L140" s="257">
        <v>45657</v>
      </c>
      <c r="M140" s="317" t="s">
        <v>509</v>
      </c>
      <c r="N140" s="317" t="s">
        <v>172</v>
      </c>
      <c r="O140" s="317">
        <v>16</v>
      </c>
      <c r="P140" s="317"/>
    </row>
    <row r="141" spans="2:16" s="339" customFormat="1" ht="15" customHeight="1" x14ac:dyDescent="0.35">
      <c r="B141" s="317">
        <f t="shared" si="2"/>
        <v>133</v>
      </c>
      <c r="C141" s="549" t="s">
        <v>401</v>
      </c>
      <c r="D141" s="317" t="s">
        <v>29</v>
      </c>
      <c r="E141" s="308" t="s">
        <v>456</v>
      </c>
      <c r="F141" s="257">
        <v>45650</v>
      </c>
      <c r="G141" s="317">
        <v>68.906000000000006</v>
      </c>
      <c r="H141" s="702" t="s">
        <v>31</v>
      </c>
      <c r="I141" s="702"/>
      <c r="J141" s="702"/>
      <c r="K141" s="702"/>
      <c r="L141" s="257">
        <v>45657</v>
      </c>
      <c r="M141" s="317" t="s">
        <v>510</v>
      </c>
      <c r="N141" s="317" t="s">
        <v>172</v>
      </c>
      <c r="O141" s="317">
        <v>14</v>
      </c>
      <c r="P141" s="317"/>
    </row>
    <row r="142" spans="2:16" s="339" customFormat="1" ht="14.25" customHeight="1" x14ac:dyDescent="0.35">
      <c r="B142" s="317">
        <f t="shared" si="2"/>
        <v>134</v>
      </c>
      <c r="C142" s="549" t="s">
        <v>341</v>
      </c>
      <c r="D142" s="308" t="s">
        <v>275</v>
      </c>
      <c r="E142" s="308" t="s">
        <v>30</v>
      </c>
      <c r="F142" s="314">
        <v>45650</v>
      </c>
      <c r="G142" s="308">
        <v>67.247</v>
      </c>
      <c r="H142" s="737" t="s">
        <v>31</v>
      </c>
      <c r="I142" s="737"/>
      <c r="J142" s="737"/>
      <c r="K142" s="737"/>
      <c r="L142" s="314">
        <v>45657</v>
      </c>
      <c r="M142" s="308" t="s">
        <v>448</v>
      </c>
      <c r="N142" s="308" t="s">
        <v>172</v>
      </c>
      <c r="O142" s="308">
        <v>16</v>
      </c>
      <c r="P142" s="317"/>
    </row>
    <row r="143" spans="2:16" s="339" customFormat="1" ht="15" customHeight="1" x14ac:dyDescent="0.35">
      <c r="B143" s="317">
        <f t="shared" si="2"/>
        <v>135</v>
      </c>
      <c r="C143" s="549" t="s">
        <v>344</v>
      </c>
      <c r="D143" s="317" t="s">
        <v>29</v>
      </c>
      <c r="E143" s="308" t="s">
        <v>432</v>
      </c>
      <c r="F143" s="314">
        <v>45655</v>
      </c>
      <c r="G143" s="415">
        <v>39.527000000000001</v>
      </c>
      <c r="H143" s="703" t="s">
        <v>31</v>
      </c>
      <c r="I143" s="704"/>
      <c r="J143" s="704"/>
      <c r="K143" s="705"/>
      <c r="L143" s="314">
        <v>45660</v>
      </c>
      <c r="M143" s="308" t="s">
        <v>448</v>
      </c>
      <c r="N143" s="317" t="s">
        <v>172</v>
      </c>
      <c r="O143" s="308">
        <v>17</v>
      </c>
      <c r="P143" s="340"/>
    </row>
    <row r="144" spans="2:16" s="339" customFormat="1" ht="15" customHeight="1" x14ac:dyDescent="0.35">
      <c r="B144" s="317">
        <f t="shared" si="2"/>
        <v>136</v>
      </c>
      <c r="C144" s="260" t="s">
        <v>386</v>
      </c>
      <c r="D144" s="317" t="s">
        <v>34</v>
      </c>
      <c r="E144" s="317" t="s">
        <v>432</v>
      </c>
      <c r="F144" s="257">
        <v>45644</v>
      </c>
      <c r="G144" s="317">
        <v>40.405999999999999</v>
      </c>
      <c r="H144" s="702" t="s">
        <v>31</v>
      </c>
      <c r="I144" s="702"/>
      <c r="J144" s="702"/>
      <c r="K144" s="702"/>
      <c r="L144" s="314">
        <v>45661</v>
      </c>
      <c r="M144" s="317" t="s">
        <v>516</v>
      </c>
      <c r="N144" s="317"/>
      <c r="O144" s="317">
        <v>15</v>
      </c>
      <c r="P144" s="317"/>
    </row>
    <row r="145" spans="2:16" s="339" customFormat="1" ht="15" customHeight="1" x14ac:dyDescent="0.35">
      <c r="B145" s="317">
        <f t="shared" si="2"/>
        <v>137</v>
      </c>
      <c r="C145" s="260" t="s">
        <v>328</v>
      </c>
      <c r="D145" s="317" t="s">
        <v>43</v>
      </c>
      <c r="E145" s="317" t="s">
        <v>456</v>
      </c>
      <c r="F145" s="257">
        <v>45653</v>
      </c>
      <c r="G145" s="317">
        <v>71.655000000000001</v>
      </c>
      <c r="H145" s="702" t="s">
        <v>31</v>
      </c>
      <c r="I145" s="702"/>
      <c r="J145" s="702"/>
      <c r="K145" s="702"/>
      <c r="L145" s="314">
        <v>45662</v>
      </c>
      <c r="M145" s="317" t="s">
        <v>457</v>
      </c>
      <c r="N145" s="317" t="s">
        <v>172</v>
      </c>
      <c r="O145" s="317">
        <v>14</v>
      </c>
      <c r="P145" s="317"/>
    </row>
    <row r="146" spans="2:16" s="339" customFormat="1" ht="15" customHeight="1" x14ac:dyDescent="0.35">
      <c r="B146" s="317">
        <f t="shared" si="2"/>
        <v>138</v>
      </c>
      <c r="C146" s="260" t="s">
        <v>279</v>
      </c>
      <c r="D146" s="288" t="s">
        <v>29</v>
      </c>
      <c r="E146" s="317" t="s">
        <v>30</v>
      </c>
      <c r="F146" s="257">
        <v>45657</v>
      </c>
      <c r="G146" s="317">
        <v>25.577999999999999</v>
      </c>
      <c r="H146" s="702" t="s">
        <v>31</v>
      </c>
      <c r="I146" s="702"/>
      <c r="J146" s="702"/>
      <c r="K146" s="702"/>
      <c r="L146" s="314">
        <v>45662</v>
      </c>
      <c r="M146" s="317" t="s">
        <v>513</v>
      </c>
      <c r="N146" s="317"/>
      <c r="O146" s="317">
        <v>14</v>
      </c>
      <c r="P146" s="317"/>
    </row>
    <row r="147" spans="2:16" s="339" customFormat="1" ht="15" customHeight="1" x14ac:dyDescent="0.35">
      <c r="B147" s="317">
        <f t="shared" si="2"/>
        <v>139</v>
      </c>
      <c r="C147" s="260" t="s">
        <v>314</v>
      </c>
      <c r="D147" s="288" t="s">
        <v>285</v>
      </c>
      <c r="E147" s="317" t="s">
        <v>462</v>
      </c>
      <c r="F147" s="257">
        <v>45650</v>
      </c>
      <c r="G147" s="317">
        <v>41.042000000000002</v>
      </c>
      <c r="H147" s="702" t="s">
        <v>31</v>
      </c>
      <c r="I147" s="702"/>
      <c r="J147" s="702"/>
      <c r="K147" s="702"/>
      <c r="L147" s="314">
        <v>45662</v>
      </c>
      <c r="M147" s="317" t="s">
        <v>514</v>
      </c>
      <c r="N147" s="317" t="s">
        <v>172</v>
      </c>
      <c r="O147" s="317">
        <v>16</v>
      </c>
      <c r="P147" s="317"/>
    </row>
    <row r="148" spans="2:16" s="339" customFormat="1" ht="15" customHeight="1" x14ac:dyDescent="0.35">
      <c r="B148" s="317">
        <f t="shared" si="2"/>
        <v>140</v>
      </c>
      <c r="C148" s="260" t="s">
        <v>387</v>
      </c>
      <c r="D148" s="317" t="s">
        <v>29</v>
      </c>
      <c r="E148" s="317" t="s">
        <v>336</v>
      </c>
      <c r="F148" s="257">
        <v>45652</v>
      </c>
      <c r="G148" s="317">
        <v>39.527000000000001</v>
      </c>
      <c r="H148" s="702" t="s">
        <v>31</v>
      </c>
      <c r="I148" s="702"/>
      <c r="J148" s="702"/>
      <c r="K148" s="702"/>
      <c r="L148" s="257">
        <v>45662</v>
      </c>
      <c r="M148" s="317" t="s">
        <v>515</v>
      </c>
      <c r="N148" s="317"/>
      <c r="O148" s="308">
        <v>17</v>
      </c>
      <c r="P148" s="317"/>
    </row>
    <row r="149" spans="2:16" s="339" customFormat="1" ht="15" customHeight="1" x14ac:dyDescent="0.35">
      <c r="B149" s="317">
        <f t="shared" si="2"/>
        <v>141</v>
      </c>
      <c r="C149" s="549" t="s">
        <v>347</v>
      </c>
      <c r="D149" s="308" t="s">
        <v>167</v>
      </c>
      <c r="E149" s="308" t="s">
        <v>432</v>
      </c>
      <c r="F149" s="314">
        <v>45660</v>
      </c>
      <c r="G149" s="317">
        <v>40.405999999999999</v>
      </c>
      <c r="H149" s="702" t="s">
        <v>31</v>
      </c>
      <c r="I149" s="702"/>
      <c r="J149" s="702"/>
      <c r="K149" s="702"/>
      <c r="L149" s="257">
        <v>45663</v>
      </c>
      <c r="M149" s="317" t="s">
        <v>448</v>
      </c>
      <c r="N149" s="317" t="s">
        <v>172</v>
      </c>
      <c r="O149" s="317">
        <v>14</v>
      </c>
      <c r="P149" s="317"/>
    </row>
    <row r="150" spans="2:16" s="339" customFormat="1" ht="15" customHeight="1" x14ac:dyDescent="0.35">
      <c r="B150" s="317">
        <f t="shared" si="2"/>
        <v>142</v>
      </c>
      <c r="C150" s="549" t="s">
        <v>385</v>
      </c>
      <c r="D150" s="308" t="s">
        <v>34</v>
      </c>
      <c r="E150" s="308" t="s">
        <v>337</v>
      </c>
      <c r="F150" s="314">
        <v>45655</v>
      </c>
      <c r="G150" s="415">
        <v>26.872</v>
      </c>
      <c r="H150" s="702" t="s">
        <v>31</v>
      </c>
      <c r="I150" s="702"/>
      <c r="J150" s="702"/>
      <c r="K150" s="702"/>
      <c r="L150" s="257">
        <v>45666</v>
      </c>
      <c r="M150" s="317" t="s">
        <v>516</v>
      </c>
      <c r="N150" s="317" t="s">
        <v>172</v>
      </c>
      <c r="O150" s="317">
        <v>15</v>
      </c>
      <c r="P150" s="317"/>
    </row>
    <row r="151" spans="2:16" s="339" customFormat="1" ht="15" customHeight="1" x14ac:dyDescent="0.35">
      <c r="B151" s="317">
        <f t="shared" si="2"/>
        <v>143</v>
      </c>
      <c r="C151" s="260" t="s">
        <v>169</v>
      </c>
      <c r="D151" s="317" t="s">
        <v>29</v>
      </c>
      <c r="E151" s="308" t="s">
        <v>337</v>
      </c>
      <c r="F151" s="314">
        <v>45660</v>
      </c>
      <c r="G151" s="415">
        <v>25.577999999999999</v>
      </c>
      <c r="H151" s="702" t="s">
        <v>31</v>
      </c>
      <c r="I151" s="702"/>
      <c r="J151" s="702"/>
      <c r="K151" s="702"/>
      <c r="L151" s="257">
        <v>45667</v>
      </c>
      <c r="M151" s="317" t="s">
        <v>513</v>
      </c>
      <c r="N151" s="317" t="s">
        <v>172</v>
      </c>
      <c r="O151" s="317">
        <v>16</v>
      </c>
      <c r="P151" s="317"/>
    </row>
    <row r="152" spans="2:16" s="339" customFormat="1" ht="15" customHeight="1" x14ac:dyDescent="0.35">
      <c r="B152" s="317">
        <f t="shared" si="2"/>
        <v>144</v>
      </c>
      <c r="C152" s="260" t="s">
        <v>364</v>
      </c>
      <c r="D152" s="308" t="s">
        <v>34</v>
      </c>
      <c r="E152" s="317" t="s">
        <v>30</v>
      </c>
      <c r="F152" s="314">
        <v>45662</v>
      </c>
      <c r="G152" s="415">
        <v>26.872</v>
      </c>
      <c r="H152" s="702" t="s">
        <v>31</v>
      </c>
      <c r="I152" s="702"/>
      <c r="J152" s="702"/>
      <c r="K152" s="702"/>
      <c r="L152" s="257">
        <v>45669</v>
      </c>
      <c r="M152" s="317" t="s">
        <v>448</v>
      </c>
      <c r="N152" s="317" t="s">
        <v>172</v>
      </c>
      <c r="O152" s="317">
        <v>17</v>
      </c>
      <c r="P152" s="317"/>
    </row>
    <row r="153" spans="2:16" s="339" customFormat="1" ht="15" customHeight="1" x14ac:dyDescent="0.35">
      <c r="B153" s="317">
        <f t="shared" si="2"/>
        <v>145</v>
      </c>
      <c r="C153" s="260" t="s">
        <v>295</v>
      </c>
      <c r="D153" s="317" t="s">
        <v>43</v>
      </c>
      <c r="E153" s="317" t="s">
        <v>462</v>
      </c>
      <c r="F153" s="257">
        <v>45662</v>
      </c>
      <c r="G153" s="317">
        <f>37.84+4.104</f>
        <v>41.944000000000003</v>
      </c>
      <c r="H153" s="702" t="s">
        <v>31</v>
      </c>
      <c r="I153" s="702"/>
      <c r="J153" s="702"/>
      <c r="K153" s="702"/>
      <c r="L153" s="257">
        <v>45670</v>
      </c>
      <c r="M153" s="317" t="s">
        <v>530</v>
      </c>
      <c r="N153" s="317" t="s">
        <v>172</v>
      </c>
      <c r="O153" s="317">
        <v>12</v>
      </c>
      <c r="P153" s="317"/>
    </row>
    <row r="154" spans="2:16" s="339" customFormat="1" ht="15" customHeight="1" x14ac:dyDescent="0.35">
      <c r="B154" s="317">
        <f t="shared" si="2"/>
        <v>146</v>
      </c>
      <c r="C154" s="260" t="s">
        <v>395</v>
      </c>
      <c r="D154" s="317" t="s">
        <v>531</v>
      </c>
      <c r="E154" s="317" t="s">
        <v>30</v>
      </c>
      <c r="F154" s="257">
        <v>45660</v>
      </c>
      <c r="G154" s="317">
        <v>67.247</v>
      </c>
      <c r="H154" s="702" t="s">
        <v>31</v>
      </c>
      <c r="I154" s="702"/>
      <c r="J154" s="702"/>
      <c r="K154" s="702"/>
      <c r="L154" s="257">
        <v>45672</v>
      </c>
      <c r="M154" s="317" t="s">
        <v>515</v>
      </c>
      <c r="N154" s="317"/>
      <c r="O154" s="317">
        <v>13</v>
      </c>
      <c r="P154" s="317"/>
    </row>
    <row r="155" spans="2:16" s="339" customFormat="1" ht="15" customHeight="1" x14ac:dyDescent="0.35">
      <c r="B155" s="317">
        <f t="shared" si="2"/>
        <v>147</v>
      </c>
      <c r="C155" s="260" t="s">
        <v>319</v>
      </c>
      <c r="D155" s="317" t="s">
        <v>531</v>
      </c>
      <c r="E155" s="317" t="s">
        <v>456</v>
      </c>
      <c r="F155" s="257">
        <v>45663</v>
      </c>
      <c r="G155" s="317">
        <v>157.93799999999999</v>
      </c>
      <c r="H155" s="702" t="s">
        <v>31</v>
      </c>
      <c r="I155" s="702"/>
      <c r="J155" s="702"/>
      <c r="K155" s="702"/>
      <c r="L155" s="257">
        <v>45673</v>
      </c>
      <c r="M155" s="317" t="s">
        <v>457</v>
      </c>
      <c r="N155" s="317"/>
      <c r="O155" s="317">
        <v>15</v>
      </c>
      <c r="P155" s="317"/>
    </row>
    <row r="156" spans="2:16" s="339" customFormat="1" ht="15" customHeight="1" x14ac:dyDescent="0.3">
      <c r="B156" s="317">
        <f t="shared" si="2"/>
        <v>148</v>
      </c>
      <c r="C156" s="260" t="s">
        <v>394</v>
      </c>
      <c r="D156" s="317" t="s">
        <v>29</v>
      </c>
      <c r="E156" s="317" t="s">
        <v>30</v>
      </c>
      <c r="F156" s="257">
        <v>45660</v>
      </c>
      <c r="G156" s="317">
        <v>25.577999999999999</v>
      </c>
      <c r="H156" s="702" t="s">
        <v>31</v>
      </c>
      <c r="I156" s="702"/>
      <c r="J156" s="702"/>
      <c r="K156" s="702"/>
      <c r="L156" s="257">
        <v>45673</v>
      </c>
      <c r="M156" s="550" t="s">
        <v>510</v>
      </c>
      <c r="N156" s="317" t="s">
        <v>172</v>
      </c>
      <c r="O156" s="317">
        <v>16</v>
      </c>
      <c r="P156" s="317"/>
    </row>
    <row r="157" spans="2:16" s="339" customFormat="1" ht="15" customHeight="1" x14ac:dyDescent="0.35">
      <c r="B157" s="317">
        <f t="shared" si="2"/>
        <v>149</v>
      </c>
      <c r="C157" s="260" t="s">
        <v>369</v>
      </c>
      <c r="D157" s="317" t="s">
        <v>499</v>
      </c>
      <c r="E157" s="317" t="s">
        <v>432</v>
      </c>
      <c r="F157" s="314">
        <v>45666</v>
      </c>
      <c r="G157" s="415">
        <v>102.566</v>
      </c>
      <c r="H157" s="702" t="s">
        <v>31</v>
      </c>
      <c r="I157" s="702"/>
      <c r="J157" s="702"/>
      <c r="K157" s="702"/>
      <c r="L157" s="257">
        <v>45673</v>
      </c>
      <c r="M157" s="317" t="s">
        <v>448</v>
      </c>
      <c r="N157" s="317" t="s">
        <v>172</v>
      </c>
      <c r="O157" s="317">
        <v>14</v>
      </c>
      <c r="P157" s="317"/>
    </row>
    <row r="158" spans="2:16" s="339" customFormat="1" ht="15" customHeight="1" x14ac:dyDescent="0.35">
      <c r="B158" s="317">
        <f t="shared" si="2"/>
        <v>150</v>
      </c>
      <c r="C158" s="260" t="s">
        <v>276</v>
      </c>
      <c r="D158" s="317" t="s">
        <v>29</v>
      </c>
      <c r="E158" s="317" t="s">
        <v>456</v>
      </c>
      <c r="F158" s="314">
        <v>45669</v>
      </c>
      <c r="G158" s="317">
        <v>68.906000000000006</v>
      </c>
      <c r="H158" s="702" t="s">
        <v>31</v>
      </c>
      <c r="I158" s="702"/>
      <c r="J158" s="702"/>
      <c r="K158" s="702"/>
      <c r="L158" s="257">
        <v>45674</v>
      </c>
      <c r="M158" s="317" t="s">
        <v>513</v>
      </c>
      <c r="N158" s="317" t="s">
        <v>172</v>
      </c>
      <c r="O158" s="317">
        <v>16</v>
      </c>
      <c r="P158" s="317"/>
    </row>
    <row r="159" spans="2:16" s="339" customFormat="1" ht="15" customHeight="1" x14ac:dyDescent="0.3">
      <c r="B159" s="317">
        <f t="shared" si="2"/>
        <v>151</v>
      </c>
      <c r="C159" s="291" t="s">
        <v>384</v>
      </c>
      <c r="D159" s="317" t="s">
        <v>29</v>
      </c>
      <c r="E159" s="317" t="s">
        <v>30</v>
      </c>
      <c r="F159" s="314">
        <v>45664</v>
      </c>
      <c r="G159" s="317">
        <v>25.577999999999999</v>
      </c>
      <c r="H159" s="702" t="s">
        <v>31</v>
      </c>
      <c r="I159" s="702"/>
      <c r="J159" s="702"/>
      <c r="K159" s="702"/>
      <c r="L159" s="257">
        <v>45675</v>
      </c>
      <c r="M159" s="317" t="s">
        <v>516</v>
      </c>
      <c r="N159" s="317" t="s">
        <v>172</v>
      </c>
      <c r="O159" s="317">
        <v>17</v>
      </c>
      <c r="P159" s="317"/>
    </row>
    <row r="160" spans="2:16" s="339" customFormat="1" ht="15" customHeight="1" x14ac:dyDescent="0.35">
      <c r="B160" s="317">
        <f t="shared" si="2"/>
        <v>152</v>
      </c>
      <c r="C160" s="260" t="s">
        <v>321</v>
      </c>
      <c r="D160" s="317" t="s">
        <v>167</v>
      </c>
      <c r="E160" s="317" t="s">
        <v>462</v>
      </c>
      <c r="F160" s="314">
        <v>45670</v>
      </c>
      <c r="G160" s="317">
        <f>37.84+4.104</f>
        <v>41.944000000000003</v>
      </c>
      <c r="H160" s="702" t="s">
        <v>31</v>
      </c>
      <c r="I160" s="702"/>
      <c r="J160" s="702"/>
      <c r="K160" s="702"/>
      <c r="L160" s="257">
        <v>45675</v>
      </c>
      <c r="M160" s="317" t="s">
        <v>457</v>
      </c>
      <c r="N160" s="317" t="s">
        <v>172</v>
      </c>
      <c r="O160" s="317">
        <v>15</v>
      </c>
      <c r="P160" s="317"/>
    </row>
    <row r="161" spans="2:16" s="339" customFormat="1" ht="15" customHeight="1" x14ac:dyDescent="0.35">
      <c r="B161" s="317">
        <f t="shared" si="2"/>
        <v>153</v>
      </c>
      <c r="C161" s="260" t="s">
        <v>343</v>
      </c>
      <c r="D161" s="317" t="s">
        <v>275</v>
      </c>
      <c r="E161" s="317" t="s">
        <v>30</v>
      </c>
      <c r="F161" s="257">
        <v>45665</v>
      </c>
      <c r="G161" s="317">
        <v>67.247</v>
      </c>
      <c r="H161" s="702" t="s">
        <v>31</v>
      </c>
      <c r="I161" s="702"/>
      <c r="J161" s="702"/>
      <c r="K161" s="702"/>
      <c r="L161" s="257">
        <v>45676</v>
      </c>
      <c r="M161" s="317" t="s">
        <v>448</v>
      </c>
      <c r="N161" s="317" t="s">
        <v>172</v>
      </c>
      <c r="O161" s="317">
        <v>15</v>
      </c>
      <c r="P161" s="317"/>
    </row>
    <row r="162" spans="2:16" s="339" customFormat="1" ht="15" customHeight="1" x14ac:dyDescent="0.35">
      <c r="B162" s="317">
        <f t="shared" si="2"/>
        <v>154</v>
      </c>
      <c r="C162" s="549" t="s">
        <v>308</v>
      </c>
      <c r="D162" s="308" t="s">
        <v>29</v>
      </c>
      <c r="E162" s="317" t="s">
        <v>462</v>
      </c>
      <c r="F162" s="257">
        <v>45663</v>
      </c>
      <c r="G162" s="317">
        <v>41.042000000000002</v>
      </c>
      <c r="H162" s="702" t="s">
        <v>31</v>
      </c>
      <c r="I162" s="702"/>
      <c r="J162" s="702"/>
      <c r="K162" s="702"/>
      <c r="L162" s="257">
        <v>45678</v>
      </c>
      <c r="M162" s="317" t="s">
        <v>514</v>
      </c>
      <c r="N162" s="317" t="s">
        <v>172</v>
      </c>
      <c r="O162" s="317">
        <v>15</v>
      </c>
      <c r="P162" s="317"/>
    </row>
    <row r="163" spans="2:16" s="339" customFormat="1" ht="15" customHeight="1" x14ac:dyDescent="0.35">
      <c r="B163" s="317">
        <f t="shared" si="2"/>
        <v>155</v>
      </c>
      <c r="C163" s="260" t="s">
        <v>371</v>
      </c>
      <c r="D163" s="317" t="s">
        <v>285</v>
      </c>
      <c r="E163" s="317" t="s">
        <v>30</v>
      </c>
      <c r="F163" s="257">
        <v>45674</v>
      </c>
      <c r="G163" s="317">
        <v>25.577999999999999</v>
      </c>
      <c r="H163" s="702" t="s">
        <v>31</v>
      </c>
      <c r="I163" s="702"/>
      <c r="J163" s="702"/>
      <c r="K163" s="702"/>
      <c r="L163" s="257">
        <v>45679</v>
      </c>
      <c r="M163" s="317" t="s">
        <v>448</v>
      </c>
      <c r="N163" s="317" t="s">
        <v>172</v>
      </c>
      <c r="O163" s="317">
        <v>16</v>
      </c>
      <c r="P163" s="317"/>
    </row>
    <row r="164" spans="2:16" s="339" customFormat="1" ht="15" customHeight="1" x14ac:dyDescent="0.35">
      <c r="B164" s="317">
        <f t="shared" si="2"/>
        <v>156</v>
      </c>
      <c r="C164" s="260" t="s">
        <v>383</v>
      </c>
      <c r="D164" s="317" t="s">
        <v>34</v>
      </c>
      <c r="E164" s="317" t="s">
        <v>30</v>
      </c>
      <c r="F164" s="257">
        <v>45669</v>
      </c>
      <c r="G164" s="415">
        <v>26.872</v>
      </c>
      <c r="H164" s="702" t="s">
        <v>31</v>
      </c>
      <c r="I164" s="702"/>
      <c r="J164" s="702"/>
      <c r="K164" s="702"/>
      <c r="L164" s="257">
        <v>45681</v>
      </c>
      <c r="M164" s="317" t="s">
        <v>516</v>
      </c>
      <c r="N164" s="317" t="s">
        <v>172</v>
      </c>
      <c r="O164" s="317">
        <v>16</v>
      </c>
      <c r="P164" s="317"/>
    </row>
    <row r="165" spans="2:16" s="339" customFormat="1" ht="15" customHeight="1" x14ac:dyDescent="0.35">
      <c r="B165" s="317">
        <f t="shared" si="2"/>
        <v>157</v>
      </c>
      <c r="C165" s="549" t="s">
        <v>407</v>
      </c>
      <c r="D165" s="317" t="s">
        <v>167</v>
      </c>
      <c r="E165" s="308" t="s">
        <v>30</v>
      </c>
      <c r="F165" s="314">
        <v>45674</v>
      </c>
      <c r="G165" s="415">
        <v>26.872</v>
      </c>
      <c r="H165" s="702" t="s">
        <v>31</v>
      </c>
      <c r="I165" s="702"/>
      <c r="J165" s="702"/>
      <c r="K165" s="702"/>
      <c r="L165" s="257">
        <v>45681</v>
      </c>
      <c r="M165" s="317" t="s">
        <v>515</v>
      </c>
      <c r="N165" s="317" t="s">
        <v>172</v>
      </c>
      <c r="O165" s="317">
        <v>15</v>
      </c>
      <c r="P165" s="317"/>
    </row>
    <row r="166" spans="2:16" s="339" customFormat="1" ht="15" customHeight="1" x14ac:dyDescent="0.35">
      <c r="B166" s="317">
        <f t="shared" si="2"/>
        <v>158</v>
      </c>
      <c r="C166" s="260" t="s">
        <v>370</v>
      </c>
      <c r="D166" s="317" t="s">
        <v>29</v>
      </c>
      <c r="E166" s="317" t="s">
        <v>30</v>
      </c>
      <c r="F166" s="257">
        <v>45670</v>
      </c>
      <c r="G166" s="317">
        <v>25.577999999999999</v>
      </c>
      <c r="H166" s="702" t="s">
        <v>31</v>
      </c>
      <c r="I166" s="702"/>
      <c r="J166" s="702"/>
      <c r="K166" s="702"/>
      <c r="L166" s="257">
        <v>45682</v>
      </c>
      <c r="M166" s="317" t="s">
        <v>448</v>
      </c>
      <c r="N166" s="317"/>
      <c r="O166" s="317">
        <v>14</v>
      </c>
      <c r="P166" s="317"/>
    </row>
    <row r="167" spans="2:16" s="339" customFormat="1" ht="15" customHeight="1" x14ac:dyDescent="0.3">
      <c r="B167" s="317">
        <f t="shared" si="2"/>
        <v>159</v>
      </c>
      <c r="C167" s="260" t="s">
        <v>389</v>
      </c>
      <c r="D167" s="317" t="s">
        <v>34</v>
      </c>
      <c r="E167" s="317" t="s">
        <v>30</v>
      </c>
      <c r="F167" s="257">
        <v>45664</v>
      </c>
      <c r="G167" s="415">
        <v>26.872</v>
      </c>
      <c r="H167" s="702" t="s">
        <v>31</v>
      </c>
      <c r="I167" s="702"/>
      <c r="J167" s="702"/>
      <c r="K167" s="702"/>
      <c r="L167" s="257">
        <v>45682</v>
      </c>
      <c r="M167" s="298" t="s">
        <v>510</v>
      </c>
      <c r="N167" s="317"/>
      <c r="O167" s="317">
        <v>15</v>
      </c>
      <c r="P167" s="340"/>
    </row>
    <row r="168" spans="2:16" s="339" customFormat="1" ht="14.25" customHeight="1" x14ac:dyDescent="0.35">
      <c r="B168" s="317">
        <f t="shared" si="2"/>
        <v>160</v>
      </c>
      <c r="C168" s="549" t="s">
        <v>264</v>
      </c>
      <c r="D168" s="308" t="s">
        <v>131</v>
      </c>
      <c r="E168" s="308" t="s">
        <v>30</v>
      </c>
      <c r="F168" s="314">
        <v>45676</v>
      </c>
      <c r="G168" s="415">
        <v>45.764000000000003</v>
      </c>
      <c r="H168" s="702" t="s">
        <v>31</v>
      </c>
      <c r="I168" s="702"/>
      <c r="J168" s="702"/>
      <c r="K168" s="702"/>
      <c r="L168" s="257">
        <v>45684</v>
      </c>
      <c r="M168" s="317" t="s">
        <v>513</v>
      </c>
      <c r="N168" s="317" t="s">
        <v>172</v>
      </c>
      <c r="O168" s="317">
        <v>13</v>
      </c>
      <c r="P168" s="317"/>
    </row>
    <row r="169" spans="2:16" s="339" customFormat="1" ht="15" customHeight="1" x14ac:dyDescent="0.35">
      <c r="B169" s="317">
        <f t="shared" si="2"/>
        <v>161</v>
      </c>
      <c r="C169" s="287" t="s">
        <v>366</v>
      </c>
      <c r="D169" s="283" t="s">
        <v>29</v>
      </c>
      <c r="E169" s="317" t="s">
        <v>432</v>
      </c>
      <c r="F169" s="257">
        <v>45679</v>
      </c>
      <c r="G169" s="415">
        <v>25.577999999999999</v>
      </c>
      <c r="H169" s="702" t="s">
        <v>31</v>
      </c>
      <c r="I169" s="702"/>
      <c r="J169" s="702"/>
      <c r="K169" s="702"/>
      <c r="L169" s="257">
        <v>45684</v>
      </c>
      <c r="M169" s="317" t="s">
        <v>448</v>
      </c>
      <c r="N169" s="317" t="s">
        <v>172</v>
      </c>
      <c r="O169" s="317">
        <v>16</v>
      </c>
      <c r="P169" s="317"/>
    </row>
    <row r="170" spans="2:16" s="339" customFormat="1" ht="15" customHeight="1" x14ac:dyDescent="0.35">
      <c r="B170" s="317">
        <f t="shared" si="2"/>
        <v>162</v>
      </c>
      <c r="C170" s="549" t="s">
        <v>408</v>
      </c>
      <c r="D170" s="317" t="s">
        <v>29</v>
      </c>
      <c r="E170" s="308" t="s">
        <v>432</v>
      </c>
      <c r="F170" s="314">
        <v>45674</v>
      </c>
      <c r="G170" s="415">
        <v>39.527000000000001</v>
      </c>
      <c r="H170" s="702" t="s">
        <v>31</v>
      </c>
      <c r="I170" s="702"/>
      <c r="J170" s="702"/>
      <c r="K170" s="702"/>
      <c r="L170" s="257">
        <v>45685</v>
      </c>
      <c r="M170" s="317" t="s">
        <v>515</v>
      </c>
      <c r="N170" s="317"/>
      <c r="O170" s="317">
        <v>14</v>
      </c>
      <c r="P170" s="317"/>
    </row>
    <row r="171" spans="2:16" s="339" customFormat="1" ht="15" customHeight="1" x14ac:dyDescent="0.35">
      <c r="B171" s="317">
        <f t="shared" si="2"/>
        <v>163</v>
      </c>
      <c r="C171" s="287" t="s">
        <v>367</v>
      </c>
      <c r="D171" s="283" t="s">
        <v>34</v>
      </c>
      <c r="E171" s="317" t="s">
        <v>30</v>
      </c>
      <c r="F171" s="257">
        <v>45679</v>
      </c>
      <c r="G171" s="415">
        <v>26.872</v>
      </c>
      <c r="H171" s="702" t="s">
        <v>31</v>
      </c>
      <c r="I171" s="702"/>
      <c r="J171" s="702"/>
      <c r="K171" s="702"/>
      <c r="L171" s="257">
        <v>45686</v>
      </c>
      <c r="M171" s="317" t="s">
        <v>448</v>
      </c>
      <c r="N171" s="317" t="s">
        <v>172</v>
      </c>
      <c r="O171" s="317">
        <v>16</v>
      </c>
      <c r="P171" s="317"/>
    </row>
    <row r="172" spans="2:16" s="339" customFormat="1" ht="15" customHeight="1" x14ac:dyDescent="0.35">
      <c r="B172" s="317">
        <f t="shared" si="2"/>
        <v>164</v>
      </c>
      <c r="C172" s="549" t="s">
        <v>300</v>
      </c>
      <c r="D172" s="308" t="s">
        <v>309</v>
      </c>
      <c r="E172" s="308" t="s">
        <v>462</v>
      </c>
      <c r="F172" s="314">
        <v>45675</v>
      </c>
      <c r="G172" s="415">
        <v>88.492000000000004</v>
      </c>
      <c r="H172" s="702" t="s">
        <v>31</v>
      </c>
      <c r="I172" s="702"/>
      <c r="J172" s="702"/>
      <c r="K172" s="702"/>
      <c r="L172" s="257">
        <v>45687</v>
      </c>
      <c r="M172" s="317" t="s">
        <v>530</v>
      </c>
      <c r="N172" s="317" t="s">
        <v>172</v>
      </c>
      <c r="O172" s="308">
        <v>16</v>
      </c>
      <c r="P172" s="317"/>
    </row>
    <row r="173" spans="2:16" s="339" customFormat="1" ht="15" customHeight="1" x14ac:dyDescent="0.35">
      <c r="B173" s="317">
        <f t="shared" si="2"/>
        <v>165</v>
      </c>
      <c r="C173" s="260" t="s">
        <v>266</v>
      </c>
      <c r="D173" s="283" t="s">
        <v>29</v>
      </c>
      <c r="E173" s="317" t="s">
        <v>337</v>
      </c>
      <c r="F173" s="257">
        <v>45681</v>
      </c>
      <c r="G173" s="415">
        <v>25.577999999999999</v>
      </c>
      <c r="H173" s="702" t="s">
        <v>31</v>
      </c>
      <c r="I173" s="702"/>
      <c r="J173" s="702"/>
      <c r="K173" s="702"/>
      <c r="L173" s="257">
        <v>45687</v>
      </c>
      <c r="M173" s="317" t="s">
        <v>513</v>
      </c>
      <c r="N173" s="317" t="s">
        <v>172</v>
      </c>
      <c r="O173" s="308">
        <v>17</v>
      </c>
      <c r="P173" s="317"/>
    </row>
    <row r="174" spans="2:16" s="339" customFormat="1" ht="15" customHeight="1" x14ac:dyDescent="0.3">
      <c r="B174" s="317">
        <f t="shared" si="2"/>
        <v>166</v>
      </c>
      <c r="C174" s="260" t="s">
        <v>390</v>
      </c>
      <c r="D174" s="283" t="s">
        <v>29</v>
      </c>
      <c r="E174" s="317" t="s">
        <v>337</v>
      </c>
      <c r="F174" s="257">
        <v>45681</v>
      </c>
      <c r="G174" s="415">
        <v>25.577999999999999</v>
      </c>
      <c r="H174" s="702" t="s">
        <v>31</v>
      </c>
      <c r="I174" s="702"/>
      <c r="J174" s="702"/>
      <c r="K174" s="702"/>
      <c r="L174" s="257">
        <v>45687</v>
      </c>
      <c r="M174" s="298" t="s">
        <v>510</v>
      </c>
      <c r="N174" s="317"/>
      <c r="O174" s="317">
        <v>15</v>
      </c>
      <c r="P174" s="317"/>
    </row>
    <row r="175" spans="2:16" s="339" customFormat="1" ht="15" customHeight="1" x14ac:dyDescent="0.35">
      <c r="B175" s="317">
        <f t="shared" si="2"/>
        <v>167</v>
      </c>
      <c r="C175" s="260" t="s">
        <v>382</v>
      </c>
      <c r="D175" s="317" t="s">
        <v>34</v>
      </c>
      <c r="E175" s="317" t="s">
        <v>30</v>
      </c>
      <c r="F175" s="257">
        <v>45677</v>
      </c>
      <c r="G175" s="415">
        <v>26.872</v>
      </c>
      <c r="H175" s="702" t="s">
        <v>31</v>
      </c>
      <c r="I175" s="702"/>
      <c r="J175" s="702"/>
      <c r="K175" s="702"/>
      <c r="L175" s="257">
        <v>45687</v>
      </c>
      <c r="M175" s="317" t="s">
        <v>532</v>
      </c>
      <c r="N175" s="317"/>
      <c r="O175" s="317">
        <v>14</v>
      </c>
      <c r="P175" s="317"/>
    </row>
    <row r="176" spans="2:16" s="339" customFormat="1" ht="15" customHeight="1" x14ac:dyDescent="0.35">
      <c r="B176" s="317">
        <f t="shared" si="2"/>
        <v>168</v>
      </c>
      <c r="C176" s="287" t="s">
        <v>376</v>
      </c>
      <c r="D176" s="317" t="s">
        <v>29</v>
      </c>
      <c r="E176" s="317" t="s">
        <v>30</v>
      </c>
      <c r="F176" s="257">
        <v>45684</v>
      </c>
      <c r="G176" s="415">
        <v>25.577999999999999</v>
      </c>
      <c r="H176" s="702" t="s">
        <v>31</v>
      </c>
      <c r="I176" s="702"/>
      <c r="J176" s="702"/>
      <c r="K176" s="702"/>
      <c r="L176" s="257">
        <v>45688</v>
      </c>
      <c r="M176" s="317" t="s">
        <v>448</v>
      </c>
      <c r="N176" s="317" t="s">
        <v>172</v>
      </c>
      <c r="O176" s="308">
        <v>16</v>
      </c>
      <c r="P176" s="317"/>
    </row>
    <row r="177" spans="2:16" s="339" customFormat="1" ht="15" customHeight="1" x14ac:dyDescent="0.35">
      <c r="B177" s="317">
        <f t="shared" si="2"/>
        <v>169</v>
      </c>
      <c r="C177" s="549" t="s">
        <v>327</v>
      </c>
      <c r="D177" s="317" t="s">
        <v>502</v>
      </c>
      <c r="E177" s="308" t="s">
        <v>462</v>
      </c>
      <c r="F177" s="314">
        <v>45676</v>
      </c>
      <c r="G177" s="415">
        <v>114.453</v>
      </c>
      <c r="H177" s="702" t="s">
        <v>31</v>
      </c>
      <c r="I177" s="702"/>
      <c r="J177" s="702"/>
      <c r="K177" s="702"/>
      <c r="L177" s="257">
        <v>45688</v>
      </c>
      <c r="M177" s="317" t="s">
        <v>457</v>
      </c>
      <c r="N177" s="317" t="s">
        <v>172</v>
      </c>
      <c r="O177" s="317">
        <v>18</v>
      </c>
      <c r="P177" s="317"/>
    </row>
    <row r="178" spans="2:16" s="339" customFormat="1" ht="15" customHeight="1" x14ac:dyDescent="0.35">
      <c r="B178" s="317">
        <f t="shared" si="2"/>
        <v>170</v>
      </c>
      <c r="C178" s="260" t="s">
        <v>410</v>
      </c>
      <c r="D178" s="317" t="s">
        <v>34</v>
      </c>
      <c r="E178" s="317" t="s">
        <v>30</v>
      </c>
      <c r="F178" s="257">
        <v>45682</v>
      </c>
      <c r="G178" s="415">
        <v>26.872</v>
      </c>
      <c r="H178" s="702" t="s">
        <v>31</v>
      </c>
      <c r="I178" s="702"/>
      <c r="J178" s="702"/>
      <c r="K178" s="702"/>
      <c r="L178" s="257">
        <v>45688</v>
      </c>
      <c r="M178" s="317" t="s">
        <v>515</v>
      </c>
      <c r="N178" s="317"/>
      <c r="O178" s="308">
        <v>20</v>
      </c>
      <c r="P178" s="317"/>
    </row>
    <row r="179" spans="2:16" s="339" customFormat="1" ht="15" customHeight="1" x14ac:dyDescent="0.35">
      <c r="B179" s="317">
        <f t="shared" si="2"/>
        <v>171</v>
      </c>
      <c r="C179" s="260" t="s">
        <v>500</v>
      </c>
      <c r="D179" s="317" t="s">
        <v>43</v>
      </c>
      <c r="E179" s="317" t="s">
        <v>30</v>
      </c>
      <c r="F179" s="257">
        <v>45687</v>
      </c>
      <c r="G179" s="415">
        <v>26.872</v>
      </c>
      <c r="H179" s="702" t="s">
        <v>31</v>
      </c>
      <c r="I179" s="702"/>
      <c r="J179" s="702"/>
      <c r="K179" s="702"/>
      <c r="L179" s="257">
        <v>45690</v>
      </c>
      <c r="M179" s="317" t="s">
        <v>448</v>
      </c>
      <c r="N179" s="317" t="s">
        <v>662</v>
      </c>
      <c r="O179" s="317">
        <v>15</v>
      </c>
      <c r="P179" s="317"/>
    </row>
    <row r="180" spans="2:16" s="339" customFormat="1" ht="15" customHeight="1" x14ac:dyDescent="0.35">
      <c r="B180" s="317">
        <f t="shared" si="2"/>
        <v>172</v>
      </c>
      <c r="C180" s="260" t="s">
        <v>265</v>
      </c>
      <c r="D180" s="317" t="s">
        <v>34</v>
      </c>
      <c r="E180" s="317" t="s">
        <v>337</v>
      </c>
      <c r="F180" s="257">
        <v>45682</v>
      </c>
      <c r="G180" s="415">
        <v>26.872</v>
      </c>
      <c r="H180" s="702" t="s">
        <v>31</v>
      </c>
      <c r="I180" s="702"/>
      <c r="J180" s="702"/>
      <c r="K180" s="702"/>
      <c r="L180" s="257">
        <v>45692</v>
      </c>
      <c r="M180" s="317" t="s">
        <v>513</v>
      </c>
      <c r="N180" s="317" t="s">
        <v>172</v>
      </c>
      <c r="O180" s="317">
        <v>13</v>
      </c>
      <c r="P180" s="317"/>
    </row>
    <row r="181" spans="2:16" s="339" customFormat="1" ht="15" customHeight="1" x14ac:dyDescent="0.35">
      <c r="B181" s="317">
        <f>B180+1</f>
        <v>173</v>
      </c>
      <c r="C181" s="287" t="s">
        <v>380</v>
      </c>
      <c r="D181" s="317" t="s">
        <v>29</v>
      </c>
      <c r="E181" s="317" t="s">
        <v>30</v>
      </c>
      <c r="F181" s="257">
        <v>45682</v>
      </c>
      <c r="G181" s="415">
        <v>25.577999999999999</v>
      </c>
      <c r="H181" s="702" t="s">
        <v>31</v>
      </c>
      <c r="I181" s="702"/>
      <c r="J181" s="702"/>
      <c r="K181" s="702"/>
      <c r="L181" s="257">
        <v>45694</v>
      </c>
      <c r="M181" s="317" t="s">
        <v>532</v>
      </c>
      <c r="N181" s="317" t="s">
        <v>172</v>
      </c>
      <c r="O181" s="317">
        <v>16</v>
      </c>
      <c r="P181" s="317"/>
    </row>
    <row r="182" spans="2:16" s="339" customFormat="1" ht="15" customHeight="1" x14ac:dyDescent="0.35">
      <c r="B182" s="317">
        <f t="shared" ref="B182:B245" si="3">B181+1</f>
        <v>174</v>
      </c>
      <c r="C182" s="260" t="s">
        <v>262</v>
      </c>
      <c r="D182" s="317" t="s">
        <v>205</v>
      </c>
      <c r="E182" s="317" t="s">
        <v>337</v>
      </c>
      <c r="F182" s="257">
        <v>45682</v>
      </c>
      <c r="G182" s="415">
        <v>19.143999999999998</v>
      </c>
      <c r="H182" s="702" t="s">
        <v>31</v>
      </c>
      <c r="I182" s="702"/>
      <c r="J182" s="702"/>
      <c r="K182" s="702"/>
      <c r="L182" s="257">
        <v>45694</v>
      </c>
      <c r="M182" s="317" t="s">
        <v>457</v>
      </c>
      <c r="N182" s="317" t="s">
        <v>172</v>
      </c>
      <c r="O182" s="317">
        <v>14</v>
      </c>
      <c r="P182" s="317"/>
    </row>
    <row r="183" spans="2:16" s="339" customFormat="1" ht="15" customHeight="1" x14ac:dyDescent="0.35">
      <c r="B183" s="317">
        <f t="shared" si="3"/>
        <v>175</v>
      </c>
      <c r="C183" s="260" t="s">
        <v>261</v>
      </c>
      <c r="D183" s="317" t="s">
        <v>206</v>
      </c>
      <c r="E183" s="317" t="s">
        <v>30</v>
      </c>
      <c r="F183" s="257">
        <v>45684</v>
      </c>
      <c r="G183" s="415">
        <v>18.591999999999999</v>
      </c>
      <c r="H183" s="702" t="s">
        <v>31</v>
      </c>
      <c r="I183" s="702"/>
      <c r="J183" s="702"/>
      <c r="K183" s="702"/>
      <c r="L183" s="257">
        <v>45697</v>
      </c>
      <c r="M183" s="317" t="s">
        <v>457</v>
      </c>
      <c r="N183" s="317" t="s">
        <v>172</v>
      </c>
      <c r="O183" s="317">
        <v>16</v>
      </c>
      <c r="P183" s="317"/>
    </row>
    <row r="184" spans="2:16" s="339" customFormat="1" ht="15" customHeight="1" x14ac:dyDescent="0.35">
      <c r="B184" s="317">
        <f t="shared" si="3"/>
        <v>176</v>
      </c>
      <c r="C184" s="260" t="s">
        <v>379</v>
      </c>
      <c r="D184" s="317" t="s">
        <v>501</v>
      </c>
      <c r="E184" s="317" t="s">
        <v>30</v>
      </c>
      <c r="F184" s="257">
        <v>45684</v>
      </c>
      <c r="G184" s="415">
        <v>144.452</v>
      </c>
      <c r="H184" s="702" t="s">
        <v>31</v>
      </c>
      <c r="I184" s="702"/>
      <c r="J184" s="702"/>
      <c r="K184" s="702"/>
      <c r="L184" s="257">
        <v>45697</v>
      </c>
      <c r="M184" s="317" t="s">
        <v>448</v>
      </c>
      <c r="N184" s="317"/>
      <c r="O184" s="308">
        <v>16</v>
      </c>
      <c r="P184" s="317"/>
    </row>
    <row r="185" spans="2:16" s="339" customFormat="1" ht="15" customHeight="1" x14ac:dyDescent="0.3">
      <c r="B185" s="317">
        <f t="shared" si="3"/>
        <v>177</v>
      </c>
      <c r="C185" s="549" t="s">
        <v>388</v>
      </c>
      <c r="D185" s="317" t="s">
        <v>131</v>
      </c>
      <c r="E185" s="308" t="s">
        <v>30</v>
      </c>
      <c r="F185" s="314">
        <v>45685</v>
      </c>
      <c r="G185" s="415">
        <v>45.764000000000003</v>
      </c>
      <c r="H185" s="702" t="s">
        <v>31</v>
      </c>
      <c r="I185" s="702"/>
      <c r="J185" s="702"/>
      <c r="K185" s="702"/>
      <c r="L185" s="314">
        <v>45698</v>
      </c>
      <c r="M185" s="551" t="s">
        <v>510</v>
      </c>
      <c r="N185" s="317"/>
      <c r="O185" s="308">
        <v>17</v>
      </c>
      <c r="P185" s="317"/>
    </row>
    <row r="186" spans="2:16" s="339" customFormat="1" ht="15" customHeight="1" x14ac:dyDescent="0.35">
      <c r="B186" s="317">
        <f t="shared" si="3"/>
        <v>178</v>
      </c>
      <c r="C186" s="260" t="s">
        <v>306</v>
      </c>
      <c r="D186" s="317" t="s">
        <v>502</v>
      </c>
      <c r="E186" s="308" t="s">
        <v>462</v>
      </c>
      <c r="F186" s="257">
        <v>45689</v>
      </c>
      <c r="G186" s="415">
        <v>114.453</v>
      </c>
      <c r="H186" s="702" t="s">
        <v>31</v>
      </c>
      <c r="I186" s="702"/>
      <c r="J186" s="702"/>
      <c r="K186" s="702"/>
      <c r="L186" s="314">
        <v>45698</v>
      </c>
      <c r="M186" s="317" t="s">
        <v>530</v>
      </c>
      <c r="N186" s="317" t="s">
        <v>172</v>
      </c>
      <c r="O186" s="317">
        <v>15</v>
      </c>
      <c r="P186" s="317"/>
    </row>
    <row r="187" spans="2:16" s="339" customFormat="1" ht="15" customHeight="1" x14ac:dyDescent="0.35">
      <c r="B187" s="317">
        <f t="shared" si="3"/>
        <v>179</v>
      </c>
      <c r="C187" s="260" t="s">
        <v>268</v>
      </c>
      <c r="D187" s="317" t="s">
        <v>34</v>
      </c>
      <c r="E187" s="317" t="s">
        <v>30</v>
      </c>
      <c r="F187" s="257">
        <v>45693</v>
      </c>
      <c r="G187" s="317">
        <v>26.872</v>
      </c>
      <c r="H187" s="702" t="s">
        <v>31</v>
      </c>
      <c r="I187" s="702"/>
      <c r="J187" s="702"/>
      <c r="K187" s="702"/>
      <c r="L187" s="314">
        <v>45700</v>
      </c>
      <c r="M187" s="317" t="s">
        <v>513</v>
      </c>
      <c r="N187" s="317" t="s">
        <v>172</v>
      </c>
      <c r="O187" s="317">
        <v>15</v>
      </c>
      <c r="P187" s="317"/>
    </row>
    <row r="188" spans="2:16" s="339" customFormat="1" ht="15" customHeight="1" x14ac:dyDescent="0.35">
      <c r="B188" s="317">
        <f t="shared" si="3"/>
        <v>180</v>
      </c>
      <c r="C188" s="288" t="s">
        <v>365</v>
      </c>
      <c r="D188" s="317" t="s">
        <v>531</v>
      </c>
      <c r="E188" s="317" t="s">
        <v>30</v>
      </c>
      <c r="F188" s="257">
        <v>45689</v>
      </c>
      <c r="G188" s="317">
        <v>67.247</v>
      </c>
      <c r="H188" s="702" t="s">
        <v>31</v>
      </c>
      <c r="I188" s="702"/>
      <c r="J188" s="702"/>
      <c r="K188" s="702"/>
      <c r="L188" s="314">
        <v>45701</v>
      </c>
      <c r="M188" s="317" t="s">
        <v>448</v>
      </c>
      <c r="N188" s="308" t="s">
        <v>172</v>
      </c>
      <c r="O188" s="308">
        <v>14</v>
      </c>
      <c r="P188" s="308"/>
    </row>
    <row r="189" spans="2:16" s="339" customFormat="1" ht="15" customHeight="1" x14ac:dyDescent="0.35">
      <c r="B189" s="317">
        <f t="shared" si="3"/>
        <v>181</v>
      </c>
      <c r="C189" s="287" t="s">
        <v>381</v>
      </c>
      <c r="D189" s="317" t="s">
        <v>34</v>
      </c>
      <c r="E189" s="317" t="s">
        <v>30</v>
      </c>
      <c r="F189" s="257">
        <v>45693</v>
      </c>
      <c r="G189" s="317">
        <v>26.872</v>
      </c>
      <c r="H189" s="702" t="s">
        <v>31</v>
      </c>
      <c r="I189" s="702"/>
      <c r="J189" s="702"/>
      <c r="K189" s="702"/>
      <c r="L189" s="314">
        <v>45702</v>
      </c>
      <c r="M189" s="317" t="s">
        <v>532</v>
      </c>
      <c r="N189" s="308" t="s">
        <v>172</v>
      </c>
      <c r="O189" s="317">
        <v>16</v>
      </c>
      <c r="P189" s="317"/>
    </row>
    <row r="190" spans="2:16" s="339" customFormat="1" ht="15" customHeight="1" x14ac:dyDescent="0.35">
      <c r="B190" s="317">
        <f t="shared" si="3"/>
        <v>182</v>
      </c>
      <c r="C190" s="260" t="s">
        <v>259</v>
      </c>
      <c r="D190" s="317" t="s">
        <v>205</v>
      </c>
      <c r="E190" s="317" t="s">
        <v>30</v>
      </c>
      <c r="F190" s="257">
        <v>45686</v>
      </c>
      <c r="G190" s="415">
        <v>19.143999999999998</v>
      </c>
      <c r="H190" s="702" t="s">
        <v>31</v>
      </c>
      <c r="I190" s="702"/>
      <c r="J190" s="702"/>
      <c r="K190" s="702"/>
      <c r="L190" s="314">
        <v>45702</v>
      </c>
      <c r="M190" s="317" t="s">
        <v>457</v>
      </c>
      <c r="N190" s="317" t="s">
        <v>172</v>
      </c>
      <c r="O190" s="317">
        <v>16</v>
      </c>
      <c r="P190" s="317"/>
    </row>
    <row r="191" spans="2:16" s="339" customFormat="1" ht="15" customHeight="1" x14ac:dyDescent="0.35">
      <c r="B191" s="317">
        <f t="shared" si="3"/>
        <v>183</v>
      </c>
      <c r="C191" s="260" t="s">
        <v>267</v>
      </c>
      <c r="D191" s="317" t="s">
        <v>34</v>
      </c>
      <c r="E191" s="317" t="s">
        <v>30</v>
      </c>
      <c r="F191" s="216">
        <v>45697</v>
      </c>
      <c r="G191" s="317">
        <v>26.872</v>
      </c>
      <c r="H191" s="702" t="s">
        <v>31</v>
      </c>
      <c r="I191" s="702"/>
      <c r="J191" s="702"/>
      <c r="K191" s="702"/>
      <c r="L191" s="314">
        <v>45703</v>
      </c>
      <c r="M191" s="317" t="s">
        <v>513</v>
      </c>
      <c r="N191" s="217" t="s">
        <v>172</v>
      </c>
      <c r="O191" s="317">
        <v>16</v>
      </c>
      <c r="P191" s="317"/>
    </row>
    <row r="192" spans="2:16" s="339" customFormat="1" ht="14.25" customHeight="1" x14ac:dyDescent="0.35">
      <c r="B192" s="317">
        <f t="shared" si="3"/>
        <v>184</v>
      </c>
      <c r="C192" s="260" t="s">
        <v>402</v>
      </c>
      <c r="D192" s="317" t="s">
        <v>608</v>
      </c>
      <c r="E192" s="317" t="s">
        <v>30</v>
      </c>
      <c r="F192" s="257">
        <v>45693</v>
      </c>
      <c r="G192" s="415">
        <v>67.247</v>
      </c>
      <c r="H192" s="702" t="s">
        <v>31</v>
      </c>
      <c r="I192" s="702"/>
      <c r="J192" s="702"/>
      <c r="K192" s="702"/>
      <c r="L192" s="314">
        <v>45704</v>
      </c>
      <c r="M192" s="317" t="s">
        <v>515</v>
      </c>
      <c r="N192" s="217" t="s">
        <v>172</v>
      </c>
      <c r="O192" s="317">
        <v>17</v>
      </c>
      <c r="P192" s="317"/>
    </row>
    <row r="193" spans="2:16" s="339" customFormat="1" ht="15" customHeight="1" x14ac:dyDescent="0.35">
      <c r="B193" s="317">
        <f t="shared" si="3"/>
        <v>185</v>
      </c>
      <c r="C193" s="260" t="s">
        <v>269</v>
      </c>
      <c r="D193" s="317" t="s">
        <v>34</v>
      </c>
      <c r="E193" s="317" t="s">
        <v>30</v>
      </c>
      <c r="F193" s="257">
        <v>45694</v>
      </c>
      <c r="G193" s="317">
        <v>26.872</v>
      </c>
      <c r="H193" s="702" t="s">
        <v>31</v>
      </c>
      <c r="I193" s="702"/>
      <c r="J193" s="702"/>
      <c r="K193" s="702"/>
      <c r="L193" s="314">
        <v>45704</v>
      </c>
      <c r="M193" s="317" t="s">
        <v>530</v>
      </c>
      <c r="N193" s="217" t="s">
        <v>172</v>
      </c>
      <c r="O193" s="317">
        <v>16</v>
      </c>
      <c r="P193" s="317"/>
    </row>
    <row r="194" spans="2:16" s="339" customFormat="1" ht="15" customHeight="1" x14ac:dyDescent="0.35">
      <c r="B194" s="317">
        <f t="shared" si="3"/>
        <v>186</v>
      </c>
      <c r="C194" s="260" t="s">
        <v>257</v>
      </c>
      <c r="D194" s="317" t="s">
        <v>206</v>
      </c>
      <c r="E194" s="317" t="s">
        <v>30</v>
      </c>
      <c r="F194" s="257">
        <v>45689</v>
      </c>
      <c r="G194" s="415">
        <v>18.591999999999999</v>
      </c>
      <c r="H194" s="702" t="s">
        <v>31</v>
      </c>
      <c r="I194" s="702"/>
      <c r="J194" s="702"/>
      <c r="K194" s="702"/>
      <c r="L194" s="314">
        <v>45704</v>
      </c>
      <c r="M194" s="317" t="s">
        <v>457</v>
      </c>
      <c r="N194" s="217" t="s">
        <v>172</v>
      </c>
      <c r="O194" s="308">
        <v>16</v>
      </c>
      <c r="P194" s="317"/>
    </row>
    <row r="195" spans="2:16" s="339" customFormat="1" ht="15" customHeight="1" x14ac:dyDescent="0.35">
      <c r="B195" s="317">
        <f t="shared" si="3"/>
        <v>187</v>
      </c>
      <c r="C195" s="260" t="s">
        <v>411</v>
      </c>
      <c r="D195" s="317" t="s">
        <v>47</v>
      </c>
      <c r="E195" s="317" t="s">
        <v>30</v>
      </c>
      <c r="F195" s="257">
        <v>45690</v>
      </c>
      <c r="G195" s="415">
        <v>26.872</v>
      </c>
      <c r="H195" s="702" t="s">
        <v>31</v>
      </c>
      <c r="I195" s="702"/>
      <c r="J195" s="702"/>
      <c r="K195" s="702"/>
      <c r="L195" s="314">
        <v>45706</v>
      </c>
      <c r="M195" s="317" t="s">
        <v>515</v>
      </c>
      <c r="N195" s="217"/>
      <c r="O195" s="308">
        <v>17</v>
      </c>
      <c r="P195" s="317"/>
    </row>
    <row r="196" spans="2:16" s="339" customFormat="1" ht="15" customHeight="1" x14ac:dyDescent="0.35">
      <c r="B196" s="317">
        <f t="shared" si="3"/>
        <v>188</v>
      </c>
      <c r="C196" s="260" t="s">
        <v>273</v>
      </c>
      <c r="D196" s="317" t="s">
        <v>43</v>
      </c>
      <c r="E196" s="317" t="s">
        <v>30</v>
      </c>
      <c r="F196" s="257">
        <v>45680</v>
      </c>
      <c r="G196" s="415">
        <v>26.872</v>
      </c>
      <c r="H196" s="702" t="s">
        <v>31</v>
      </c>
      <c r="I196" s="702"/>
      <c r="J196" s="702"/>
      <c r="K196" s="702"/>
      <c r="L196" s="314">
        <v>45707</v>
      </c>
      <c r="M196" s="317" t="s">
        <v>530</v>
      </c>
      <c r="N196" s="217" t="s">
        <v>172</v>
      </c>
      <c r="O196" s="308">
        <v>17</v>
      </c>
      <c r="P196" s="317"/>
    </row>
    <row r="197" spans="2:16" s="339" customFormat="1" ht="15" customHeight="1" x14ac:dyDescent="0.35">
      <c r="B197" s="317">
        <f t="shared" si="3"/>
        <v>189</v>
      </c>
      <c r="C197" s="260" t="s">
        <v>260</v>
      </c>
      <c r="D197" s="317" t="s">
        <v>206</v>
      </c>
      <c r="E197" s="317" t="s">
        <v>337</v>
      </c>
      <c r="F197" s="257">
        <v>45681</v>
      </c>
      <c r="G197" s="415">
        <v>18.591999999999999</v>
      </c>
      <c r="H197" s="702" t="s">
        <v>31</v>
      </c>
      <c r="I197" s="702"/>
      <c r="J197" s="702"/>
      <c r="K197" s="702"/>
      <c r="L197" s="257">
        <v>45708</v>
      </c>
      <c r="M197" s="317" t="s">
        <v>457</v>
      </c>
      <c r="N197" s="217" t="s">
        <v>172</v>
      </c>
      <c r="O197" s="317">
        <v>15</v>
      </c>
      <c r="P197" s="317"/>
    </row>
    <row r="198" spans="2:16" s="339" customFormat="1" ht="15" customHeight="1" x14ac:dyDescent="0.35">
      <c r="B198" s="317">
        <f t="shared" si="3"/>
        <v>190</v>
      </c>
      <c r="C198" s="260" t="s">
        <v>375</v>
      </c>
      <c r="D198" s="317" t="s">
        <v>352</v>
      </c>
      <c r="E198" s="317" t="s">
        <v>30</v>
      </c>
      <c r="F198" s="257">
        <v>45704</v>
      </c>
      <c r="G198" s="415">
        <v>47.610999999999997</v>
      </c>
      <c r="H198" s="702" t="s">
        <v>31</v>
      </c>
      <c r="I198" s="702"/>
      <c r="J198" s="702"/>
      <c r="K198" s="702"/>
      <c r="L198" s="257">
        <v>45708</v>
      </c>
      <c r="M198" s="317" t="s">
        <v>448</v>
      </c>
      <c r="N198" s="217" t="s">
        <v>172</v>
      </c>
      <c r="O198" s="317">
        <v>15</v>
      </c>
      <c r="P198" s="317"/>
    </row>
    <row r="199" spans="2:16" s="339" customFormat="1" ht="15" customHeight="1" x14ac:dyDescent="0.35">
      <c r="B199" s="317">
        <f t="shared" si="3"/>
        <v>191</v>
      </c>
      <c r="C199" s="287" t="s">
        <v>422</v>
      </c>
      <c r="D199" s="317" t="s">
        <v>29</v>
      </c>
      <c r="E199" s="317" t="s">
        <v>30</v>
      </c>
      <c r="F199" s="257">
        <v>45701</v>
      </c>
      <c r="G199" s="415">
        <v>25.577999999999999</v>
      </c>
      <c r="H199" s="702" t="s">
        <v>31</v>
      </c>
      <c r="I199" s="702"/>
      <c r="J199" s="702"/>
      <c r="K199" s="702"/>
      <c r="L199" s="257">
        <v>45709</v>
      </c>
      <c r="M199" s="317" t="s">
        <v>532</v>
      </c>
      <c r="N199" s="217" t="s">
        <v>172</v>
      </c>
      <c r="O199" s="308">
        <v>14</v>
      </c>
      <c r="P199" s="317"/>
    </row>
    <row r="200" spans="2:16" s="339" customFormat="1" ht="15" customHeight="1" x14ac:dyDescent="0.3">
      <c r="B200" s="317">
        <f t="shared" si="3"/>
        <v>192</v>
      </c>
      <c r="C200" s="260" t="s">
        <v>420</v>
      </c>
      <c r="D200" s="317" t="s">
        <v>34</v>
      </c>
      <c r="E200" s="317" t="s">
        <v>30</v>
      </c>
      <c r="F200" s="257">
        <v>45700</v>
      </c>
      <c r="G200" s="415">
        <v>26.872</v>
      </c>
      <c r="H200" s="702" t="s">
        <v>31</v>
      </c>
      <c r="I200" s="702"/>
      <c r="J200" s="702"/>
      <c r="K200" s="702"/>
      <c r="L200" s="257">
        <v>45709</v>
      </c>
      <c r="M200" s="551" t="s">
        <v>510</v>
      </c>
      <c r="N200" s="217" t="s">
        <v>172</v>
      </c>
      <c r="O200" s="317">
        <v>16</v>
      </c>
      <c r="P200" s="317"/>
    </row>
    <row r="201" spans="2:16" s="339" customFormat="1" ht="15" customHeight="1" x14ac:dyDescent="0.35">
      <c r="B201" s="317">
        <f t="shared" si="3"/>
        <v>193</v>
      </c>
      <c r="C201" s="260" t="s">
        <v>296</v>
      </c>
      <c r="D201" s="317" t="s">
        <v>29</v>
      </c>
      <c r="E201" s="317" t="s">
        <v>455</v>
      </c>
      <c r="F201" s="257">
        <v>45705</v>
      </c>
      <c r="G201" s="317">
        <v>41.042000000000002</v>
      </c>
      <c r="H201" s="702" t="s">
        <v>31</v>
      </c>
      <c r="I201" s="702"/>
      <c r="J201" s="702"/>
      <c r="K201" s="702"/>
      <c r="L201" s="257">
        <v>45709</v>
      </c>
      <c r="M201" s="317" t="s">
        <v>513</v>
      </c>
      <c r="N201" s="217" t="s">
        <v>172</v>
      </c>
      <c r="O201" s="317">
        <v>16</v>
      </c>
      <c r="P201" s="317"/>
    </row>
    <row r="202" spans="2:16" s="339" customFormat="1" ht="15" customHeight="1" x14ac:dyDescent="0.3">
      <c r="B202" s="317">
        <f t="shared" si="3"/>
        <v>194</v>
      </c>
      <c r="C202" s="260" t="s">
        <v>421</v>
      </c>
      <c r="D202" s="317" t="s">
        <v>34</v>
      </c>
      <c r="E202" s="317" t="s">
        <v>30</v>
      </c>
      <c r="F202" s="257">
        <v>45701</v>
      </c>
      <c r="G202" s="415">
        <v>26.872</v>
      </c>
      <c r="H202" s="702" t="s">
        <v>31</v>
      </c>
      <c r="I202" s="702"/>
      <c r="J202" s="702"/>
      <c r="K202" s="702"/>
      <c r="L202" s="257">
        <v>45711</v>
      </c>
      <c r="M202" s="551" t="s">
        <v>510</v>
      </c>
      <c r="N202" s="217" t="s">
        <v>172</v>
      </c>
      <c r="O202" s="308">
        <v>16</v>
      </c>
      <c r="P202" s="317"/>
    </row>
    <row r="203" spans="2:16" s="339" customFormat="1" ht="15" customHeight="1" x14ac:dyDescent="0.35">
      <c r="B203" s="317">
        <f t="shared" si="3"/>
        <v>195</v>
      </c>
      <c r="C203" s="260" t="s">
        <v>271</v>
      </c>
      <c r="D203" s="317" t="s">
        <v>34</v>
      </c>
      <c r="E203" s="317" t="s">
        <v>30</v>
      </c>
      <c r="F203" s="257">
        <v>45676</v>
      </c>
      <c r="G203" s="415">
        <v>26.872</v>
      </c>
      <c r="H203" s="702" t="s">
        <v>31</v>
      </c>
      <c r="I203" s="702"/>
      <c r="J203" s="702"/>
      <c r="K203" s="702"/>
      <c r="L203" s="257">
        <v>45711</v>
      </c>
      <c r="M203" s="317" t="s">
        <v>530</v>
      </c>
      <c r="N203" s="217" t="s">
        <v>172</v>
      </c>
      <c r="O203" s="308">
        <v>17</v>
      </c>
      <c r="P203" s="317"/>
    </row>
    <row r="204" spans="2:16" s="339" customFormat="1" ht="15" customHeight="1" x14ac:dyDescent="0.35">
      <c r="B204" s="317">
        <f t="shared" si="3"/>
        <v>196</v>
      </c>
      <c r="C204" s="260" t="s">
        <v>258</v>
      </c>
      <c r="D204" s="317" t="s">
        <v>205</v>
      </c>
      <c r="E204" s="317" t="s">
        <v>30</v>
      </c>
      <c r="F204" s="257">
        <v>45692</v>
      </c>
      <c r="G204" s="415">
        <v>19.143999999999998</v>
      </c>
      <c r="H204" s="702" t="s">
        <v>31</v>
      </c>
      <c r="I204" s="702"/>
      <c r="J204" s="702"/>
      <c r="K204" s="702"/>
      <c r="L204" s="257">
        <v>45712</v>
      </c>
      <c r="M204" s="317" t="s">
        <v>457</v>
      </c>
      <c r="N204" s="217" t="s">
        <v>172</v>
      </c>
      <c r="O204" s="308">
        <v>17</v>
      </c>
      <c r="P204" s="317"/>
    </row>
    <row r="205" spans="2:16" s="339" customFormat="1" ht="15" customHeight="1" x14ac:dyDescent="0.35">
      <c r="B205" s="317">
        <f t="shared" si="3"/>
        <v>197</v>
      </c>
      <c r="C205" s="260" t="s">
        <v>270</v>
      </c>
      <c r="D205" s="317" t="s">
        <v>43</v>
      </c>
      <c r="E205" s="317" t="s">
        <v>30</v>
      </c>
      <c r="F205" s="257">
        <v>45699</v>
      </c>
      <c r="G205" s="415">
        <v>26.872</v>
      </c>
      <c r="H205" s="702" t="s">
        <v>31</v>
      </c>
      <c r="I205" s="702"/>
      <c r="J205" s="702"/>
      <c r="K205" s="702"/>
      <c r="L205" s="257">
        <v>45713</v>
      </c>
      <c r="M205" s="317" t="s">
        <v>530</v>
      </c>
      <c r="N205" s="217" t="s">
        <v>172</v>
      </c>
      <c r="O205" s="317">
        <v>15</v>
      </c>
      <c r="P205" s="317"/>
    </row>
    <row r="206" spans="2:16" s="339" customFormat="1" ht="15" customHeight="1" x14ac:dyDescent="0.35">
      <c r="B206" s="317">
        <f t="shared" si="3"/>
        <v>198</v>
      </c>
      <c r="C206" s="260" t="s">
        <v>256</v>
      </c>
      <c r="D206" s="317" t="s">
        <v>206</v>
      </c>
      <c r="E206" s="317" t="s">
        <v>30</v>
      </c>
      <c r="F206" s="257">
        <v>45702</v>
      </c>
      <c r="G206" s="415">
        <v>18.591999999999999</v>
      </c>
      <c r="H206" s="702" t="s">
        <v>31</v>
      </c>
      <c r="I206" s="702"/>
      <c r="J206" s="702"/>
      <c r="K206" s="702"/>
      <c r="L206" s="257">
        <v>45715</v>
      </c>
      <c r="M206" s="317" t="s">
        <v>457</v>
      </c>
      <c r="N206" s="217" t="s">
        <v>172</v>
      </c>
      <c r="O206" s="317">
        <v>15</v>
      </c>
      <c r="P206" s="317"/>
    </row>
    <row r="207" spans="2:16" s="339" customFormat="1" ht="15" customHeight="1" x14ac:dyDescent="0.35">
      <c r="B207" s="317">
        <f t="shared" si="3"/>
        <v>199</v>
      </c>
      <c r="C207" s="260" t="s">
        <v>255</v>
      </c>
      <c r="D207" s="317" t="s">
        <v>615</v>
      </c>
      <c r="E207" s="317" t="s">
        <v>30</v>
      </c>
      <c r="F207" s="257">
        <v>45707</v>
      </c>
      <c r="G207" s="415">
        <v>19.143999999999998</v>
      </c>
      <c r="H207" s="702" t="s">
        <v>31</v>
      </c>
      <c r="I207" s="702"/>
      <c r="J207" s="702"/>
      <c r="K207" s="702"/>
      <c r="L207" s="257">
        <v>45716</v>
      </c>
      <c r="M207" s="317" t="s">
        <v>457</v>
      </c>
      <c r="N207" s="217" t="s">
        <v>172</v>
      </c>
      <c r="O207" s="317">
        <v>16</v>
      </c>
      <c r="P207" s="317"/>
    </row>
    <row r="208" spans="2:16" s="339" customFormat="1" ht="15" customHeight="1" x14ac:dyDescent="0.35">
      <c r="B208" s="317">
        <f t="shared" si="3"/>
        <v>200</v>
      </c>
      <c r="C208" s="287" t="s">
        <v>423</v>
      </c>
      <c r="D208" s="317" t="s">
        <v>47</v>
      </c>
      <c r="E208" s="317" t="s">
        <v>30</v>
      </c>
      <c r="F208" s="257">
        <v>45704</v>
      </c>
      <c r="G208" s="415">
        <v>26.872</v>
      </c>
      <c r="H208" s="702" t="s">
        <v>31</v>
      </c>
      <c r="I208" s="702"/>
      <c r="J208" s="702"/>
      <c r="K208" s="702"/>
      <c r="L208" s="257">
        <v>45716</v>
      </c>
      <c r="M208" s="317" t="s">
        <v>532</v>
      </c>
      <c r="N208" s="217" t="s">
        <v>172</v>
      </c>
      <c r="O208" s="308">
        <v>16</v>
      </c>
      <c r="P208" s="317"/>
    </row>
    <row r="209" spans="2:16" s="339" customFormat="1" ht="15" customHeight="1" x14ac:dyDescent="0.3">
      <c r="B209" s="317">
        <f t="shared" si="3"/>
        <v>201</v>
      </c>
      <c r="C209" s="260" t="s">
        <v>419</v>
      </c>
      <c r="D209" s="317" t="s">
        <v>34</v>
      </c>
      <c r="E209" s="317" t="s">
        <v>432</v>
      </c>
      <c r="F209" s="257">
        <v>45706</v>
      </c>
      <c r="G209" s="415">
        <v>40.405999999999999</v>
      </c>
      <c r="H209" s="702" t="s">
        <v>31</v>
      </c>
      <c r="I209" s="702"/>
      <c r="J209" s="702"/>
      <c r="K209" s="702"/>
      <c r="L209" s="257">
        <v>45717</v>
      </c>
      <c r="M209" s="551" t="s">
        <v>510</v>
      </c>
      <c r="N209" s="217" t="s">
        <v>172</v>
      </c>
      <c r="O209" s="308">
        <v>17</v>
      </c>
      <c r="P209" s="317"/>
    </row>
    <row r="210" spans="2:16" s="339" customFormat="1" ht="15" customHeight="1" x14ac:dyDescent="0.35">
      <c r="B210" s="317">
        <f t="shared" si="3"/>
        <v>202</v>
      </c>
      <c r="C210" s="260" t="s">
        <v>301</v>
      </c>
      <c r="D210" s="317" t="s">
        <v>612</v>
      </c>
      <c r="E210" s="317" t="s">
        <v>462</v>
      </c>
      <c r="F210" s="257">
        <v>45706</v>
      </c>
      <c r="G210" s="415">
        <v>112.797</v>
      </c>
      <c r="H210" s="702" t="s">
        <v>31</v>
      </c>
      <c r="I210" s="702"/>
      <c r="J210" s="702"/>
      <c r="K210" s="702"/>
      <c r="L210" s="257">
        <v>45720</v>
      </c>
      <c r="M210" s="317" t="s">
        <v>513</v>
      </c>
      <c r="N210" s="217" t="s">
        <v>172</v>
      </c>
      <c r="O210" s="308">
        <v>17</v>
      </c>
      <c r="P210" s="317"/>
    </row>
    <row r="211" spans="2:16" s="339" customFormat="1" ht="15" customHeight="1" x14ac:dyDescent="0.35">
      <c r="B211" s="317">
        <f t="shared" si="3"/>
        <v>203</v>
      </c>
      <c r="C211" s="260" t="s">
        <v>254</v>
      </c>
      <c r="D211" s="317" t="s">
        <v>206</v>
      </c>
      <c r="E211" s="317" t="s">
        <v>30</v>
      </c>
      <c r="F211" s="257">
        <v>45715</v>
      </c>
      <c r="G211" s="415">
        <v>18.591999999999999</v>
      </c>
      <c r="H211" s="702" t="s">
        <v>31</v>
      </c>
      <c r="I211" s="702"/>
      <c r="J211" s="702"/>
      <c r="K211" s="702"/>
      <c r="L211" s="257">
        <v>45720</v>
      </c>
      <c r="M211" s="317" t="s">
        <v>457</v>
      </c>
      <c r="N211" s="217" t="s">
        <v>172</v>
      </c>
      <c r="O211" s="317">
        <v>15</v>
      </c>
      <c r="P211" s="317"/>
    </row>
    <row r="212" spans="2:16" s="339" customFormat="1" ht="15" customHeight="1" x14ac:dyDescent="0.35">
      <c r="B212" s="317">
        <f t="shared" si="3"/>
        <v>204</v>
      </c>
      <c r="C212" s="260" t="s">
        <v>311</v>
      </c>
      <c r="D212" s="317" t="s">
        <v>29</v>
      </c>
      <c r="E212" s="317" t="s">
        <v>462</v>
      </c>
      <c r="F212" s="257">
        <v>45714</v>
      </c>
      <c r="G212" s="317">
        <v>41.042000000000002</v>
      </c>
      <c r="H212" s="702" t="s">
        <v>31</v>
      </c>
      <c r="I212" s="702"/>
      <c r="J212" s="702"/>
      <c r="K212" s="702"/>
      <c r="L212" s="257">
        <v>45720</v>
      </c>
      <c r="M212" s="317" t="s">
        <v>530</v>
      </c>
      <c r="N212" s="217" t="s">
        <v>172</v>
      </c>
      <c r="O212" s="317">
        <v>15</v>
      </c>
      <c r="P212" s="317"/>
    </row>
    <row r="213" spans="2:16" s="339" customFormat="1" ht="15" customHeight="1" x14ac:dyDescent="0.35">
      <c r="B213" s="317">
        <f t="shared" si="3"/>
        <v>205</v>
      </c>
      <c r="C213" s="260" t="s">
        <v>412</v>
      </c>
      <c r="D213" s="317" t="s">
        <v>613</v>
      </c>
      <c r="E213" s="317" t="s">
        <v>30</v>
      </c>
      <c r="F213" s="257">
        <v>45708</v>
      </c>
      <c r="G213" s="415">
        <v>49.777000000000001</v>
      </c>
      <c r="H213" s="702" t="s">
        <v>31</v>
      </c>
      <c r="I213" s="702"/>
      <c r="J213" s="702"/>
      <c r="K213" s="702"/>
      <c r="L213" s="257">
        <v>45722</v>
      </c>
      <c r="M213" s="317" t="s">
        <v>515</v>
      </c>
      <c r="N213" s="217" t="s">
        <v>172</v>
      </c>
      <c r="O213" s="317">
        <v>16</v>
      </c>
      <c r="P213" s="317"/>
    </row>
    <row r="214" spans="2:16" s="339" customFormat="1" ht="15" customHeight="1" x14ac:dyDescent="0.3">
      <c r="B214" s="317">
        <f t="shared" si="3"/>
        <v>206</v>
      </c>
      <c r="C214" s="260" t="s">
        <v>418</v>
      </c>
      <c r="D214" s="317" t="s">
        <v>29</v>
      </c>
      <c r="E214" s="317" t="s">
        <v>30</v>
      </c>
      <c r="F214" s="257">
        <v>45714</v>
      </c>
      <c r="G214" s="415">
        <v>25.577999999999999</v>
      </c>
      <c r="H214" s="702" t="s">
        <v>31</v>
      </c>
      <c r="I214" s="702"/>
      <c r="J214" s="702"/>
      <c r="K214" s="702"/>
      <c r="L214" s="257">
        <v>45723</v>
      </c>
      <c r="M214" s="551" t="s">
        <v>510</v>
      </c>
      <c r="N214" s="217"/>
      <c r="O214" s="317">
        <v>15</v>
      </c>
      <c r="P214" s="317"/>
    </row>
    <row r="215" spans="2:16" s="339" customFormat="1" ht="15" customHeight="1" x14ac:dyDescent="0.35">
      <c r="B215" s="317">
        <f t="shared" si="3"/>
        <v>207</v>
      </c>
      <c r="C215" s="260" t="s">
        <v>253</v>
      </c>
      <c r="D215" s="293" t="s">
        <v>205</v>
      </c>
      <c r="E215" s="317" t="s">
        <v>30</v>
      </c>
      <c r="F215" s="257">
        <v>45715</v>
      </c>
      <c r="G215" s="415">
        <v>19.143999999999998</v>
      </c>
      <c r="H215" s="702" t="s">
        <v>31</v>
      </c>
      <c r="I215" s="702"/>
      <c r="J215" s="702"/>
      <c r="K215" s="702"/>
      <c r="L215" s="257">
        <v>45723</v>
      </c>
      <c r="M215" s="317" t="s">
        <v>457</v>
      </c>
      <c r="N215" s="217" t="s">
        <v>172</v>
      </c>
      <c r="O215" s="317">
        <v>16</v>
      </c>
      <c r="P215" s="317"/>
    </row>
    <row r="216" spans="2:16" s="339" customFormat="1" ht="15" customHeight="1" x14ac:dyDescent="0.35">
      <c r="B216" s="317">
        <f t="shared" si="3"/>
        <v>208</v>
      </c>
      <c r="C216" s="260" t="s">
        <v>312</v>
      </c>
      <c r="D216" s="317" t="s">
        <v>29</v>
      </c>
      <c r="E216" s="317" t="s">
        <v>462</v>
      </c>
      <c r="F216" s="257">
        <v>45720</v>
      </c>
      <c r="G216" s="415">
        <v>41.042000000000002</v>
      </c>
      <c r="H216" s="702" t="s">
        <v>31</v>
      </c>
      <c r="I216" s="702"/>
      <c r="J216" s="702"/>
      <c r="K216" s="702"/>
      <c r="L216" s="257">
        <v>45724</v>
      </c>
      <c r="M216" s="317" t="s">
        <v>530</v>
      </c>
      <c r="N216" s="217" t="s">
        <v>172</v>
      </c>
      <c r="O216" s="308">
        <v>17</v>
      </c>
      <c r="P216" s="317"/>
    </row>
    <row r="217" spans="2:16" s="339" customFormat="1" ht="15" customHeight="1" x14ac:dyDescent="0.35">
      <c r="B217" s="317">
        <f t="shared" si="3"/>
        <v>209</v>
      </c>
      <c r="C217" s="260" t="s">
        <v>368</v>
      </c>
      <c r="D217" s="317" t="s">
        <v>43</v>
      </c>
      <c r="E217" s="317" t="s">
        <v>30</v>
      </c>
      <c r="F217" s="257">
        <v>45713</v>
      </c>
      <c r="G217" s="415">
        <v>26.872</v>
      </c>
      <c r="H217" s="702" t="s">
        <v>31</v>
      </c>
      <c r="I217" s="702"/>
      <c r="J217" s="702"/>
      <c r="K217" s="702"/>
      <c r="L217" s="257">
        <v>45724</v>
      </c>
      <c r="M217" s="317" t="s">
        <v>532</v>
      </c>
      <c r="N217" s="217" t="s">
        <v>172</v>
      </c>
      <c r="O217" s="317">
        <v>15</v>
      </c>
      <c r="P217" s="317"/>
    </row>
    <row r="218" spans="2:16" s="339" customFormat="1" x14ac:dyDescent="0.35">
      <c r="B218" s="317">
        <f t="shared" si="3"/>
        <v>210</v>
      </c>
      <c r="C218" s="260" t="s">
        <v>413</v>
      </c>
      <c r="D218" s="317" t="s">
        <v>637</v>
      </c>
      <c r="E218" s="317" t="s">
        <v>30</v>
      </c>
      <c r="F218" s="257">
        <v>45708</v>
      </c>
      <c r="G218" s="415">
        <v>34.753</v>
      </c>
      <c r="H218" s="702" t="s">
        <v>31</v>
      </c>
      <c r="I218" s="702"/>
      <c r="J218" s="702"/>
      <c r="K218" s="702"/>
      <c r="L218" s="257">
        <v>45728</v>
      </c>
      <c r="M218" s="317" t="s">
        <v>515</v>
      </c>
      <c r="N218" s="217"/>
      <c r="O218" s="308">
        <v>16</v>
      </c>
      <c r="P218" s="340"/>
    </row>
    <row r="219" spans="2:16" s="339" customFormat="1" ht="15" customHeight="1" x14ac:dyDescent="0.35">
      <c r="B219" s="317">
        <f t="shared" si="3"/>
        <v>211</v>
      </c>
      <c r="C219" s="260" t="s">
        <v>307</v>
      </c>
      <c r="D219" s="317" t="s">
        <v>29</v>
      </c>
      <c r="E219" s="317" t="s">
        <v>462</v>
      </c>
      <c r="F219" s="257">
        <v>45720</v>
      </c>
      <c r="G219" s="415">
        <v>41.042000000000002</v>
      </c>
      <c r="H219" s="702" t="s">
        <v>31</v>
      </c>
      <c r="I219" s="702"/>
      <c r="J219" s="702"/>
      <c r="K219" s="702"/>
      <c r="L219" s="257">
        <v>45729</v>
      </c>
      <c r="M219" s="317" t="s">
        <v>530</v>
      </c>
      <c r="N219" s="217"/>
      <c r="O219" s="308">
        <v>17</v>
      </c>
      <c r="P219" s="317"/>
    </row>
    <row r="220" spans="2:16" s="339" customFormat="1" ht="15" customHeight="1" x14ac:dyDescent="0.35">
      <c r="B220" s="317">
        <f t="shared" si="3"/>
        <v>212</v>
      </c>
      <c r="C220" s="260" t="s">
        <v>251</v>
      </c>
      <c r="D220" s="317" t="s">
        <v>205</v>
      </c>
      <c r="E220" s="317" t="s">
        <v>30</v>
      </c>
      <c r="F220" s="257">
        <v>45356</v>
      </c>
      <c r="G220" s="415">
        <v>19.143999999999998</v>
      </c>
      <c r="H220" s="702" t="s">
        <v>31</v>
      </c>
      <c r="I220" s="702"/>
      <c r="J220" s="702"/>
      <c r="K220" s="702"/>
      <c r="L220" s="257">
        <v>45729</v>
      </c>
      <c r="M220" s="317" t="s">
        <v>457</v>
      </c>
      <c r="N220" s="217" t="s">
        <v>172</v>
      </c>
      <c r="O220" s="308">
        <v>17</v>
      </c>
      <c r="P220" s="317"/>
    </row>
    <row r="221" spans="2:16" s="339" customFormat="1" ht="15" customHeight="1" x14ac:dyDescent="0.35">
      <c r="B221" s="317">
        <f t="shared" si="3"/>
        <v>213</v>
      </c>
      <c r="C221" s="260" t="s">
        <v>250</v>
      </c>
      <c r="D221" s="317" t="s">
        <v>205</v>
      </c>
      <c r="E221" s="317" t="s">
        <v>30</v>
      </c>
      <c r="F221" s="257">
        <v>45729</v>
      </c>
      <c r="G221" s="415">
        <v>19.143999999999998</v>
      </c>
      <c r="H221" s="702" t="s">
        <v>31</v>
      </c>
      <c r="I221" s="702"/>
      <c r="J221" s="702"/>
      <c r="K221" s="702"/>
      <c r="L221" s="257">
        <v>45734</v>
      </c>
      <c r="M221" s="317" t="s">
        <v>457</v>
      </c>
      <c r="N221" s="217" t="s">
        <v>172</v>
      </c>
      <c r="O221" s="308">
        <v>17</v>
      </c>
      <c r="P221" s="317"/>
    </row>
    <row r="222" spans="2:16" s="339" customFormat="1" ht="15" customHeight="1" x14ac:dyDescent="0.35">
      <c r="B222" s="317">
        <f t="shared" si="3"/>
        <v>214</v>
      </c>
      <c r="C222" s="260" t="s">
        <v>310</v>
      </c>
      <c r="D222" s="283" t="s">
        <v>34</v>
      </c>
      <c r="E222" s="317" t="s">
        <v>462</v>
      </c>
      <c r="F222" s="257">
        <v>45721</v>
      </c>
      <c r="G222" s="317">
        <f>37.84+4.104</f>
        <v>41.944000000000003</v>
      </c>
      <c r="H222" s="702" t="s">
        <v>31</v>
      </c>
      <c r="I222" s="702"/>
      <c r="J222" s="702"/>
      <c r="K222" s="702"/>
      <c r="L222" s="257">
        <v>45734</v>
      </c>
      <c r="M222" s="317" t="s">
        <v>530</v>
      </c>
      <c r="N222" s="217" t="s">
        <v>172</v>
      </c>
      <c r="O222" s="308">
        <v>18</v>
      </c>
      <c r="P222" s="317"/>
    </row>
    <row r="223" spans="2:16" s="339" customFormat="1" ht="15" customHeight="1" x14ac:dyDescent="0.35">
      <c r="B223" s="317">
        <f t="shared" si="3"/>
        <v>215</v>
      </c>
      <c r="C223" s="260" t="s">
        <v>281</v>
      </c>
      <c r="D223" s="317" t="s">
        <v>29</v>
      </c>
      <c r="E223" s="317" t="s">
        <v>462</v>
      </c>
      <c r="F223" s="257">
        <v>45722</v>
      </c>
      <c r="G223" s="415">
        <v>41.042000000000002</v>
      </c>
      <c r="H223" s="702" t="s">
        <v>31</v>
      </c>
      <c r="I223" s="702"/>
      <c r="J223" s="702"/>
      <c r="K223" s="702"/>
      <c r="L223" s="257">
        <v>45735</v>
      </c>
      <c r="M223" s="317" t="s">
        <v>513</v>
      </c>
      <c r="N223" s="217"/>
      <c r="O223" s="317">
        <v>15</v>
      </c>
      <c r="P223" s="317"/>
    </row>
    <row r="224" spans="2:16" s="339" customFormat="1" ht="15" customHeight="1" x14ac:dyDescent="0.35">
      <c r="B224" s="317">
        <f t="shared" si="3"/>
        <v>216</v>
      </c>
      <c r="C224" s="260" t="s">
        <v>252</v>
      </c>
      <c r="D224" s="283" t="s">
        <v>649</v>
      </c>
      <c r="E224" s="317" t="s">
        <v>30</v>
      </c>
      <c r="F224" s="257">
        <v>45724</v>
      </c>
      <c r="G224" s="415">
        <v>39.01</v>
      </c>
      <c r="H224" s="702" t="s">
        <v>31</v>
      </c>
      <c r="I224" s="702"/>
      <c r="J224" s="702"/>
      <c r="K224" s="702"/>
      <c r="L224" s="257">
        <v>45740</v>
      </c>
      <c r="M224" s="317" t="s">
        <v>457</v>
      </c>
      <c r="N224" s="217" t="s">
        <v>172</v>
      </c>
      <c r="O224" s="308">
        <v>16</v>
      </c>
      <c r="P224" s="317"/>
    </row>
    <row r="225" spans="2:16" s="339" customFormat="1" ht="15" customHeight="1" x14ac:dyDescent="0.35">
      <c r="B225" s="317">
        <f t="shared" si="3"/>
        <v>217</v>
      </c>
      <c r="C225" s="260" t="s">
        <v>373</v>
      </c>
      <c r="D225" s="317" t="s">
        <v>135</v>
      </c>
      <c r="E225" s="317" t="s">
        <v>30</v>
      </c>
      <c r="F225" s="257">
        <v>45356</v>
      </c>
      <c r="G225" s="415">
        <v>43.667999999999999</v>
      </c>
      <c r="H225" s="702" t="s">
        <v>31</v>
      </c>
      <c r="I225" s="702"/>
      <c r="J225" s="702"/>
      <c r="K225" s="702"/>
      <c r="L225" s="257">
        <v>45742</v>
      </c>
      <c r="M225" s="317" t="s">
        <v>532</v>
      </c>
      <c r="N225" s="217" t="s">
        <v>172</v>
      </c>
      <c r="O225" s="308">
        <v>17</v>
      </c>
      <c r="P225" s="317"/>
    </row>
    <row r="226" spans="2:16" s="339" customFormat="1" ht="15" customHeight="1" x14ac:dyDescent="0.35">
      <c r="B226" s="317">
        <f t="shared" si="3"/>
        <v>218</v>
      </c>
      <c r="C226" s="260" t="s">
        <v>248</v>
      </c>
      <c r="D226" s="283" t="s">
        <v>206</v>
      </c>
      <c r="E226" s="317" t="s">
        <v>30</v>
      </c>
      <c r="F226" s="257">
        <v>45733</v>
      </c>
      <c r="G226" s="415">
        <v>18.591999999999999</v>
      </c>
      <c r="H226" s="702" t="s">
        <v>31</v>
      </c>
      <c r="I226" s="702"/>
      <c r="J226" s="702"/>
      <c r="K226" s="702"/>
      <c r="L226" s="257">
        <v>45744</v>
      </c>
      <c r="M226" s="317" t="s">
        <v>457</v>
      </c>
      <c r="N226" s="217" t="s">
        <v>172</v>
      </c>
      <c r="O226" s="308">
        <v>17</v>
      </c>
      <c r="P226" s="317"/>
    </row>
    <row r="227" spans="2:16" s="339" customFormat="1" ht="15" customHeight="1" x14ac:dyDescent="0.3">
      <c r="B227" s="317">
        <f t="shared" si="3"/>
        <v>219</v>
      </c>
      <c r="C227" s="260" t="s">
        <v>299</v>
      </c>
      <c r="D227" s="488" t="s">
        <v>29</v>
      </c>
      <c r="E227" s="317" t="s">
        <v>462</v>
      </c>
      <c r="F227" s="257">
        <v>45738</v>
      </c>
      <c r="G227" s="415">
        <v>41.042000000000002</v>
      </c>
      <c r="H227" s="702" t="s">
        <v>31</v>
      </c>
      <c r="I227" s="702"/>
      <c r="J227" s="702"/>
      <c r="K227" s="702"/>
      <c r="L227" s="257">
        <v>45746</v>
      </c>
      <c r="M227" s="551" t="s">
        <v>510</v>
      </c>
      <c r="N227" s="217"/>
      <c r="O227" s="308">
        <v>18</v>
      </c>
      <c r="P227" s="317"/>
    </row>
    <row r="228" spans="2:16" s="339" customFormat="1" ht="15" customHeight="1" x14ac:dyDescent="0.3">
      <c r="B228" s="317">
        <f t="shared" si="3"/>
        <v>220</v>
      </c>
      <c r="C228" s="260" t="s">
        <v>304</v>
      </c>
      <c r="D228" s="488" t="s">
        <v>29</v>
      </c>
      <c r="E228" s="317" t="s">
        <v>456</v>
      </c>
      <c r="F228" s="257">
        <v>45743</v>
      </c>
      <c r="G228" s="415">
        <v>68.906000000000006</v>
      </c>
      <c r="H228" s="702" t="s">
        <v>31</v>
      </c>
      <c r="I228" s="702"/>
      <c r="J228" s="702"/>
      <c r="K228" s="702"/>
      <c r="L228" s="257">
        <v>45755</v>
      </c>
      <c r="M228" s="551" t="s">
        <v>510</v>
      </c>
      <c r="N228" s="217" t="s">
        <v>172</v>
      </c>
      <c r="O228" s="308">
        <v>18</v>
      </c>
      <c r="P228" s="317"/>
    </row>
    <row r="229" spans="2:16" s="339" customFormat="1" ht="15" customHeight="1" x14ac:dyDescent="0.35">
      <c r="B229" s="317">
        <f t="shared" si="3"/>
        <v>221</v>
      </c>
      <c r="C229" s="260" t="s">
        <v>374</v>
      </c>
      <c r="D229" s="283" t="s">
        <v>633</v>
      </c>
      <c r="E229" s="317" t="s">
        <v>30</v>
      </c>
      <c r="F229" s="257">
        <v>45726</v>
      </c>
      <c r="G229" s="415">
        <v>47.610999999999997</v>
      </c>
      <c r="H229" s="702" t="s">
        <v>31</v>
      </c>
      <c r="I229" s="702"/>
      <c r="J229" s="702"/>
      <c r="K229" s="702"/>
      <c r="L229" s="257">
        <v>45758</v>
      </c>
      <c r="M229" s="317" t="s">
        <v>532</v>
      </c>
      <c r="N229" s="217" t="s">
        <v>662</v>
      </c>
      <c r="O229" s="308">
        <v>17</v>
      </c>
      <c r="P229" s="317"/>
    </row>
    <row r="230" spans="2:16" s="339" customFormat="1" ht="15" customHeight="1" x14ac:dyDescent="0.3">
      <c r="B230" s="317">
        <f t="shared" si="3"/>
        <v>222</v>
      </c>
      <c r="C230" s="307" t="s">
        <v>282</v>
      </c>
      <c r="D230" s="283" t="s">
        <v>29</v>
      </c>
      <c r="E230" s="317" t="s">
        <v>455</v>
      </c>
      <c r="F230" s="257">
        <v>45756</v>
      </c>
      <c r="G230" s="317">
        <v>41.042000000000002</v>
      </c>
      <c r="H230" s="702" t="s">
        <v>31</v>
      </c>
      <c r="I230" s="702"/>
      <c r="J230" s="702"/>
      <c r="K230" s="702"/>
      <c r="L230" s="257">
        <v>45761</v>
      </c>
      <c r="M230" s="298" t="s">
        <v>510</v>
      </c>
      <c r="N230" s="217"/>
      <c r="O230" s="317">
        <v>15</v>
      </c>
      <c r="P230" s="317"/>
    </row>
    <row r="231" spans="2:16" s="339" customFormat="1" ht="15" customHeight="1" x14ac:dyDescent="0.3">
      <c r="B231" s="317">
        <f t="shared" si="3"/>
        <v>223</v>
      </c>
      <c r="C231" s="307" t="s">
        <v>228</v>
      </c>
      <c r="D231" s="283" t="s">
        <v>206</v>
      </c>
      <c r="E231" s="311" t="s">
        <v>30</v>
      </c>
      <c r="F231" s="312">
        <v>45755</v>
      </c>
      <c r="G231" s="415">
        <v>18.591999999999999</v>
      </c>
      <c r="H231" s="702" t="s">
        <v>31</v>
      </c>
      <c r="I231" s="702"/>
      <c r="J231" s="702"/>
      <c r="K231" s="702"/>
      <c r="L231" s="313">
        <v>45765</v>
      </c>
      <c r="M231" s="298" t="s">
        <v>510</v>
      </c>
      <c r="N231" s="309" t="s">
        <v>172</v>
      </c>
      <c r="O231" s="308">
        <v>16</v>
      </c>
      <c r="P231" s="309"/>
    </row>
    <row r="232" spans="2:16" s="339" customFormat="1" ht="15" customHeight="1" x14ac:dyDescent="0.35">
      <c r="B232" s="317">
        <f t="shared" si="3"/>
        <v>224</v>
      </c>
      <c r="C232" s="307" t="s">
        <v>391</v>
      </c>
      <c r="D232" s="283" t="s">
        <v>29</v>
      </c>
      <c r="E232" s="317" t="s">
        <v>30</v>
      </c>
      <c r="F232" s="314">
        <v>45754</v>
      </c>
      <c r="G232" s="315">
        <v>25.577999999999999</v>
      </c>
      <c r="H232" s="702" t="s">
        <v>31</v>
      </c>
      <c r="I232" s="702"/>
      <c r="J232" s="702"/>
      <c r="K232" s="702"/>
      <c r="L232" s="314">
        <v>45766</v>
      </c>
      <c r="M232" s="308" t="s">
        <v>532</v>
      </c>
      <c r="N232" s="308" t="s">
        <v>172</v>
      </c>
      <c r="O232" s="308">
        <v>17</v>
      </c>
      <c r="P232" s="308"/>
    </row>
    <row r="233" spans="2:16" s="339" customFormat="1" ht="15" customHeight="1" x14ac:dyDescent="0.3">
      <c r="B233" s="317">
        <f t="shared" si="3"/>
        <v>225</v>
      </c>
      <c r="C233" s="260" t="s">
        <v>227</v>
      </c>
      <c r="D233" s="488" t="s">
        <v>205</v>
      </c>
      <c r="E233" s="317" t="s">
        <v>30</v>
      </c>
      <c r="F233" s="257">
        <v>45761</v>
      </c>
      <c r="G233" s="317">
        <v>19.143999999999998</v>
      </c>
      <c r="H233" s="702" t="s">
        <v>31</v>
      </c>
      <c r="I233" s="702"/>
      <c r="J233" s="702"/>
      <c r="K233" s="702"/>
      <c r="L233" s="314">
        <v>45769</v>
      </c>
      <c r="M233" s="298" t="s">
        <v>510</v>
      </c>
      <c r="N233" s="317" t="s">
        <v>172</v>
      </c>
      <c r="O233" s="308">
        <v>17</v>
      </c>
      <c r="P233" s="317"/>
    </row>
    <row r="234" spans="2:16" s="339" customFormat="1" ht="15" customHeight="1" x14ac:dyDescent="0.35">
      <c r="B234" s="317">
        <f t="shared" si="3"/>
        <v>226</v>
      </c>
      <c r="C234" s="260" t="s">
        <v>331</v>
      </c>
      <c r="D234" s="331" t="s">
        <v>135</v>
      </c>
      <c r="E234" s="317" t="s">
        <v>30</v>
      </c>
      <c r="F234" s="257">
        <v>45748</v>
      </c>
      <c r="G234" s="323">
        <v>43.667999999999999</v>
      </c>
      <c r="H234" s="702" t="s">
        <v>31</v>
      </c>
      <c r="I234" s="702"/>
      <c r="J234" s="702"/>
      <c r="K234" s="702"/>
      <c r="L234" s="314">
        <v>45772</v>
      </c>
      <c r="M234" s="317" t="s">
        <v>448</v>
      </c>
      <c r="N234" s="317" t="s">
        <v>172</v>
      </c>
      <c r="O234" s="308">
        <v>17</v>
      </c>
      <c r="P234" s="317"/>
    </row>
    <row r="235" spans="2:16" s="339" customFormat="1" ht="15" customHeight="1" x14ac:dyDescent="0.3">
      <c r="B235" s="317">
        <f t="shared" si="3"/>
        <v>227</v>
      </c>
      <c r="C235" s="260" t="s">
        <v>232</v>
      </c>
      <c r="D235" s="331" t="s">
        <v>206</v>
      </c>
      <c r="E235" s="317" t="s">
        <v>30</v>
      </c>
      <c r="F235" s="257">
        <v>45770</v>
      </c>
      <c r="G235" s="323">
        <v>18.591999999999999</v>
      </c>
      <c r="H235" s="702" t="s">
        <v>31</v>
      </c>
      <c r="I235" s="702"/>
      <c r="J235" s="702"/>
      <c r="K235" s="702"/>
      <c r="L235" s="257">
        <v>45774</v>
      </c>
      <c r="M235" s="298" t="s">
        <v>510</v>
      </c>
      <c r="N235" s="217" t="s">
        <v>172</v>
      </c>
      <c r="O235" s="308">
        <v>16</v>
      </c>
      <c r="P235" s="317"/>
    </row>
    <row r="236" spans="2:16" s="339" customFormat="1" ht="15" customHeight="1" x14ac:dyDescent="0.35">
      <c r="B236" s="317">
        <f t="shared" si="3"/>
        <v>228</v>
      </c>
      <c r="C236" s="260" t="s">
        <v>417</v>
      </c>
      <c r="D236" s="488" t="s">
        <v>43</v>
      </c>
      <c r="E236" s="317" t="s">
        <v>30</v>
      </c>
      <c r="F236" s="257">
        <v>45768</v>
      </c>
      <c r="G236" s="317">
        <v>41.944000000000003</v>
      </c>
      <c r="H236" s="702" t="s">
        <v>31</v>
      </c>
      <c r="I236" s="702"/>
      <c r="J236" s="702"/>
      <c r="K236" s="702"/>
      <c r="L236" s="257">
        <v>45775</v>
      </c>
      <c r="M236" s="317" t="s">
        <v>515</v>
      </c>
      <c r="N236" s="317"/>
      <c r="O236" s="317">
        <v>18</v>
      </c>
      <c r="P236" s="317"/>
    </row>
    <row r="237" spans="2:16" s="339" customFormat="1" ht="15" customHeight="1" x14ac:dyDescent="0.3">
      <c r="B237" s="317">
        <f t="shared" si="3"/>
        <v>229</v>
      </c>
      <c r="C237" s="260" t="s">
        <v>233</v>
      </c>
      <c r="D237" s="342" t="s">
        <v>205</v>
      </c>
      <c r="E237" s="317" t="s">
        <v>30</v>
      </c>
      <c r="F237" s="257">
        <v>45764</v>
      </c>
      <c r="G237" s="317">
        <v>19.143999999999998</v>
      </c>
      <c r="H237" s="702" t="s">
        <v>31</v>
      </c>
      <c r="I237" s="702"/>
      <c r="J237" s="702"/>
      <c r="K237" s="702"/>
      <c r="L237" s="257">
        <v>45776</v>
      </c>
      <c r="M237" s="298" t="s">
        <v>510</v>
      </c>
      <c r="N237" s="217"/>
      <c r="O237" s="308">
        <v>17</v>
      </c>
      <c r="P237" s="317"/>
    </row>
    <row r="238" spans="2:16" s="339" customFormat="1" ht="15" customHeight="1" x14ac:dyDescent="0.35">
      <c r="B238" s="317">
        <f t="shared" si="3"/>
        <v>230</v>
      </c>
      <c r="C238" s="260" t="s">
        <v>332</v>
      </c>
      <c r="D238" s="283" t="s">
        <v>131</v>
      </c>
      <c r="E238" s="317" t="s">
        <v>30</v>
      </c>
      <c r="F238" s="257">
        <v>45754</v>
      </c>
      <c r="G238" s="317">
        <v>45.764000000000003</v>
      </c>
      <c r="H238" s="702" t="s">
        <v>31</v>
      </c>
      <c r="I238" s="702"/>
      <c r="J238" s="702"/>
      <c r="K238" s="702"/>
      <c r="L238" s="343">
        <v>45777</v>
      </c>
      <c r="M238" s="317" t="s">
        <v>704</v>
      </c>
      <c r="N238" s="317" t="s">
        <v>172</v>
      </c>
      <c r="O238" s="317">
        <v>17</v>
      </c>
      <c r="P238" s="317"/>
    </row>
    <row r="239" spans="2:16" s="339" customFormat="1" ht="15" customHeight="1" x14ac:dyDescent="0.35">
      <c r="B239" s="317">
        <f t="shared" si="3"/>
        <v>231</v>
      </c>
      <c r="C239" s="260" t="s">
        <v>372</v>
      </c>
      <c r="D239" s="283" t="s">
        <v>275</v>
      </c>
      <c r="E239" s="317" t="s">
        <v>30</v>
      </c>
      <c r="F239" s="257">
        <v>45729</v>
      </c>
      <c r="G239" s="317">
        <v>67.247</v>
      </c>
      <c r="H239" s="702" t="s">
        <v>31</v>
      </c>
      <c r="I239" s="702"/>
      <c r="J239" s="702"/>
      <c r="K239" s="702"/>
      <c r="L239" s="257">
        <v>45780</v>
      </c>
      <c r="M239" s="317" t="s">
        <v>532</v>
      </c>
      <c r="N239" s="217" t="s">
        <v>172</v>
      </c>
      <c r="O239" s="308">
        <v>17</v>
      </c>
      <c r="P239" s="317"/>
    </row>
    <row r="240" spans="2:16" s="339" customFormat="1" ht="15" customHeight="1" x14ac:dyDescent="0.35">
      <c r="B240" s="317">
        <f t="shared" si="3"/>
        <v>232</v>
      </c>
      <c r="C240" s="260" t="s">
        <v>244</v>
      </c>
      <c r="D240" s="283" t="s">
        <v>206</v>
      </c>
      <c r="E240" s="317" t="s">
        <v>30</v>
      </c>
      <c r="F240" s="257">
        <v>45734</v>
      </c>
      <c r="G240" s="415">
        <v>18.591999999999999</v>
      </c>
      <c r="H240" s="702" t="s">
        <v>31</v>
      </c>
      <c r="I240" s="702"/>
      <c r="J240" s="702"/>
      <c r="K240" s="702"/>
      <c r="L240" s="257">
        <v>45780</v>
      </c>
      <c r="M240" s="317" t="s">
        <v>457</v>
      </c>
      <c r="N240" s="217" t="s">
        <v>172</v>
      </c>
      <c r="O240" s="308">
        <v>15</v>
      </c>
      <c r="P240" s="317"/>
    </row>
    <row r="241" spans="2:16" s="339" customFormat="1" ht="15" customHeight="1" x14ac:dyDescent="0.35">
      <c r="B241" s="317">
        <f t="shared" si="3"/>
        <v>233</v>
      </c>
      <c r="C241" s="260" t="s">
        <v>208</v>
      </c>
      <c r="D241" s="283" t="s">
        <v>205</v>
      </c>
      <c r="E241" s="317" t="s">
        <v>30</v>
      </c>
      <c r="F241" s="257">
        <v>45766</v>
      </c>
      <c r="G241" s="415">
        <v>19.143999999999998</v>
      </c>
      <c r="H241" s="702" t="s">
        <v>31</v>
      </c>
      <c r="I241" s="702"/>
      <c r="J241" s="702"/>
      <c r="K241" s="702"/>
      <c r="L241" s="257">
        <v>45781</v>
      </c>
      <c r="M241" s="317" t="s">
        <v>530</v>
      </c>
      <c r="N241" s="217" t="s">
        <v>172</v>
      </c>
      <c r="O241" s="308">
        <v>17</v>
      </c>
      <c r="P241" s="317"/>
    </row>
    <row r="242" spans="2:16" s="339" customFormat="1" ht="15" customHeight="1" x14ac:dyDescent="0.35">
      <c r="B242" s="317">
        <f t="shared" si="3"/>
        <v>234</v>
      </c>
      <c r="C242" s="260" t="s">
        <v>243</v>
      </c>
      <c r="D242" s="342" t="s">
        <v>205</v>
      </c>
      <c r="E242" s="317" t="s">
        <v>30</v>
      </c>
      <c r="F242" s="257">
        <v>45754</v>
      </c>
      <c r="G242" s="415">
        <v>19.143999999999998</v>
      </c>
      <c r="H242" s="702" t="s">
        <v>31</v>
      </c>
      <c r="I242" s="702"/>
      <c r="J242" s="702"/>
      <c r="K242" s="702"/>
      <c r="L242" s="257">
        <v>45781</v>
      </c>
      <c r="M242" s="317" t="s">
        <v>448</v>
      </c>
      <c r="N242" s="217" t="s">
        <v>172</v>
      </c>
      <c r="O242" s="308">
        <v>18</v>
      </c>
      <c r="P242" s="317"/>
    </row>
    <row r="243" spans="2:16" s="339" customFormat="1" ht="15" customHeight="1" x14ac:dyDescent="0.35">
      <c r="B243" s="317">
        <f t="shared" si="3"/>
        <v>235</v>
      </c>
      <c r="C243" s="260" t="s">
        <v>221</v>
      </c>
      <c r="D243" s="488" t="s">
        <v>615</v>
      </c>
      <c r="E243" s="317" t="s">
        <v>30</v>
      </c>
      <c r="F243" s="257">
        <v>45758</v>
      </c>
      <c r="G243" s="317">
        <v>19.143999999999998</v>
      </c>
      <c r="H243" s="702" t="s">
        <v>31</v>
      </c>
      <c r="I243" s="702"/>
      <c r="J243" s="702"/>
      <c r="K243" s="702"/>
      <c r="L243" s="257">
        <v>45783</v>
      </c>
      <c r="M243" s="317" t="s">
        <v>448</v>
      </c>
      <c r="N243" s="217"/>
      <c r="O243" s="308">
        <v>17</v>
      </c>
      <c r="P243" s="317"/>
    </row>
    <row r="244" spans="2:16" s="339" customFormat="1" ht="15" customHeight="1" x14ac:dyDescent="0.35">
      <c r="B244" s="317">
        <f t="shared" si="3"/>
        <v>236</v>
      </c>
      <c r="C244" s="260" t="s">
        <v>209</v>
      </c>
      <c r="D244" s="488" t="s">
        <v>205</v>
      </c>
      <c r="E244" s="317" t="s">
        <v>30</v>
      </c>
      <c r="F244" s="257">
        <v>45778</v>
      </c>
      <c r="G244" s="317">
        <v>19.143999999999998</v>
      </c>
      <c r="H244" s="702" t="s">
        <v>31</v>
      </c>
      <c r="I244" s="702"/>
      <c r="J244" s="702"/>
      <c r="K244" s="702"/>
      <c r="L244" s="257">
        <v>45784</v>
      </c>
      <c r="M244" s="317" t="s">
        <v>530</v>
      </c>
      <c r="N244" s="217"/>
      <c r="O244" s="308">
        <v>17</v>
      </c>
      <c r="P244" s="317"/>
    </row>
    <row r="245" spans="2:16" s="339" customFormat="1" ht="15" customHeight="1" x14ac:dyDescent="0.35">
      <c r="B245" s="317">
        <f t="shared" si="3"/>
        <v>237</v>
      </c>
      <c r="C245" s="260" t="s">
        <v>245</v>
      </c>
      <c r="D245" s="488" t="s">
        <v>205</v>
      </c>
      <c r="E245" s="317" t="s">
        <v>30</v>
      </c>
      <c r="F245" s="257">
        <v>45757</v>
      </c>
      <c r="G245" s="317">
        <v>19.143999999999998</v>
      </c>
      <c r="H245" s="702" t="s">
        <v>31</v>
      </c>
      <c r="I245" s="702"/>
      <c r="J245" s="702"/>
      <c r="K245" s="702"/>
      <c r="L245" s="257">
        <v>45785</v>
      </c>
      <c r="M245" s="317" t="s">
        <v>457</v>
      </c>
      <c r="N245" s="217" t="s">
        <v>172</v>
      </c>
      <c r="O245" s="308">
        <v>16</v>
      </c>
      <c r="P245" s="317"/>
    </row>
    <row r="246" spans="2:16" s="339" customFormat="1" ht="15" customHeight="1" x14ac:dyDescent="0.35">
      <c r="B246" s="317">
        <f t="shared" ref="B246:B276" si="4">B245+1</f>
        <v>238</v>
      </c>
      <c r="C246" s="260" t="s">
        <v>414</v>
      </c>
      <c r="D246" s="283" t="s">
        <v>275</v>
      </c>
      <c r="E246" s="317" t="s">
        <v>455</v>
      </c>
      <c r="F246" s="257" t="s">
        <v>703</v>
      </c>
      <c r="G246" s="317">
        <v>100.373</v>
      </c>
      <c r="H246" s="702" t="s">
        <v>31</v>
      </c>
      <c r="I246" s="702"/>
      <c r="J246" s="702"/>
      <c r="K246" s="702"/>
      <c r="L246" s="423">
        <v>45788</v>
      </c>
      <c r="M246" s="317" t="s">
        <v>515</v>
      </c>
      <c r="N246" s="317" t="s">
        <v>172</v>
      </c>
      <c r="O246" s="308">
        <v>17</v>
      </c>
      <c r="P246" s="317"/>
    </row>
    <row r="247" spans="2:16" s="339" customFormat="1" ht="15" customHeight="1" x14ac:dyDescent="0.35">
      <c r="B247" s="317">
        <f t="shared" si="4"/>
        <v>239</v>
      </c>
      <c r="C247" s="260" t="s">
        <v>210</v>
      </c>
      <c r="D247" s="488" t="s">
        <v>206</v>
      </c>
      <c r="E247" s="317" t="s">
        <v>30</v>
      </c>
      <c r="F247" s="257">
        <v>45759</v>
      </c>
      <c r="G247" s="323">
        <v>18.591999999999999</v>
      </c>
      <c r="H247" s="702" t="s">
        <v>31</v>
      </c>
      <c r="I247" s="702"/>
      <c r="J247" s="702"/>
      <c r="K247" s="702"/>
      <c r="L247" s="257">
        <v>45788</v>
      </c>
      <c r="M247" s="317" t="s">
        <v>530</v>
      </c>
      <c r="N247" s="217" t="s">
        <v>172</v>
      </c>
      <c r="O247" s="308">
        <v>16</v>
      </c>
      <c r="P247" s="317"/>
    </row>
    <row r="248" spans="2:16" s="339" customFormat="1" ht="15" customHeight="1" x14ac:dyDescent="0.35">
      <c r="B248" s="317">
        <f t="shared" si="4"/>
        <v>240</v>
      </c>
      <c r="C248" s="260" t="s">
        <v>241</v>
      </c>
      <c r="D248" s="283" t="s">
        <v>206</v>
      </c>
      <c r="E248" s="317" t="s">
        <v>30</v>
      </c>
      <c r="F248" s="257">
        <v>45753</v>
      </c>
      <c r="G248" s="317">
        <v>27.13</v>
      </c>
      <c r="H248" s="702" t="s">
        <v>31</v>
      </c>
      <c r="I248" s="702"/>
      <c r="J248" s="702"/>
      <c r="K248" s="702"/>
      <c r="L248" s="423">
        <v>45789</v>
      </c>
      <c r="M248" s="317" t="s">
        <v>448</v>
      </c>
      <c r="N248" s="217"/>
      <c r="O248" s="317">
        <v>18</v>
      </c>
      <c r="P248" s="317" t="s">
        <v>669</v>
      </c>
    </row>
    <row r="249" spans="2:16" s="339" customFormat="1" ht="15" customHeight="1" x14ac:dyDescent="0.35">
      <c r="B249" s="317">
        <f t="shared" si="4"/>
        <v>241</v>
      </c>
      <c r="C249" s="260" t="s">
        <v>246</v>
      </c>
      <c r="D249" s="283" t="s">
        <v>206</v>
      </c>
      <c r="E249" s="317" t="s">
        <v>30</v>
      </c>
      <c r="F249" s="257">
        <v>45762</v>
      </c>
      <c r="G249" s="415">
        <v>18.591999999999999</v>
      </c>
      <c r="H249" s="702" t="s">
        <v>31</v>
      </c>
      <c r="I249" s="702"/>
      <c r="J249" s="702"/>
      <c r="K249" s="702"/>
      <c r="L249" s="257">
        <v>45790</v>
      </c>
      <c r="M249" s="317" t="s">
        <v>457</v>
      </c>
      <c r="N249" s="317"/>
      <c r="O249" s="317">
        <v>18</v>
      </c>
      <c r="P249" s="317"/>
    </row>
    <row r="250" spans="2:16" s="339" customFormat="1" ht="15" customHeight="1" x14ac:dyDescent="0.35">
      <c r="B250" s="317">
        <f t="shared" si="4"/>
        <v>242</v>
      </c>
      <c r="C250" s="260" t="s">
        <v>207</v>
      </c>
      <c r="D250" s="488" t="s">
        <v>206</v>
      </c>
      <c r="E250" s="317" t="s">
        <v>30</v>
      </c>
      <c r="F250" s="257">
        <v>45767</v>
      </c>
      <c r="G250" s="323">
        <v>18.591999999999999</v>
      </c>
      <c r="H250" s="702" t="s">
        <v>31</v>
      </c>
      <c r="I250" s="702"/>
      <c r="J250" s="702"/>
      <c r="K250" s="702"/>
      <c r="L250" s="257">
        <v>45790</v>
      </c>
      <c r="M250" s="317" t="s">
        <v>530</v>
      </c>
      <c r="N250" s="217" t="s">
        <v>172</v>
      </c>
      <c r="O250" s="317">
        <v>18</v>
      </c>
      <c r="P250" s="317"/>
    </row>
    <row r="251" spans="2:16" s="339" customFormat="1" ht="15" customHeight="1" x14ac:dyDescent="0.35">
      <c r="B251" s="317">
        <f t="shared" si="4"/>
        <v>243</v>
      </c>
      <c r="C251" s="260" t="s">
        <v>425</v>
      </c>
      <c r="D251" s="488" t="s">
        <v>34</v>
      </c>
      <c r="E251" s="317" t="s">
        <v>30</v>
      </c>
      <c r="F251" s="257">
        <v>45762</v>
      </c>
      <c r="G251" s="317">
        <v>41.944000000000003</v>
      </c>
      <c r="H251" s="702" t="s">
        <v>31</v>
      </c>
      <c r="I251" s="702"/>
      <c r="J251" s="702"/>
      <c r="K251" s="702"/>
      <c r="L251" s="423">
        <v>45792</v>
      </c>
      <c r="M251" s="317" t="s">
        <v>515</v>
      </c>
      <c r="N251" s="317" t="s">
        <v>172</v>
      </c>
      <c r="O251" s="317">
        <v>17</v>
      </c>
      <c r="P251" s="317"/>
    </row>
    <row r="252" spans="2:16" s="339" customFormat="1" ht="15" customHeight="1" x14ac:dyDescent="0.35">
      <c r="B252" s="317">
        <f t="shared" si="4"/>
        <v>244</v>
      </c>
      <c r="C252" s="260" t="s">
        <v>242</v>
      </c>
      <c r="D252" s="342" t="s">
        <v>206</v>
      </c>
      <c r="E252" s="317" t="s">
        <v>30</v>
      </c>
      <c r="F252" s="257">
        <v>45753</v>
      </c>
      <c r="G252" s="317">
        <v>27.13</v>
      </c>
      <c r="H252" s="702" t="s">
        <v>31</v>
      </c>
      <c r="I252" s="702"/>
      <c r="J252" s="702"/>
      <c r="K252" s="702"/>
      <c r="L252" s="423">
        <v>45792</v>
      </c>
      <c r="M252" s="317" t="s">
        <v>448</v>
      </c>
      <c r="N252" s="217" t="s">
        <v>172</v>
      </c>
      <c r="O252" s="317">
        <v>18</v>
      </c>
      <c r="P252" s="317" t="s">
        <v>669</v>
      </c>
    </row>
    <row r="253" spans="2:16" s="339" customFormat="1" ht="15" customHeight="1" x14ac:dyDescent="0.35">
      <c r="B253" s="317">
        <f t="shared" si="4"/>
        <v>245</v>
      </c>
      <c r="C253" s="260" t="s">
        <v>213</v>
      </c>
      <c r="D253" s="342" t="s">
        <v>649</v>
      </c>
      <c r="E253" s="317" t="s">
        <v>30</v>
      </c>
      <c r="F253" s="257">
        <v>45784</v>
      </c>
      <c r="G253" s="415">
        <v>39.01</v>
      </c>
      <c r="H253" s="702" t="s">
        <v>31</v>
      </c>
      <c r="I253" s="702"/>
      <c r="J253" s="702"/>
      <c r="K253" s="702"/>
      <c r="L253" s="423">
        <v>45793</v>
      </c>
      <c r="M253" s="317" t="s">
        <v>448</v>
      </c>
      <c r="N253" s="217" t="s">
        <v>172</v>
      </c>
      <c r="O253" s="317">
        <v>19</v>
      </c>
      <c r="P253" s="317"/>
    </row>
    <row r="254" spans="2:16" s="339" customFormat="1" ht="15" customHeight="1" x14ac:dyDescent="0.35">
      <c r="B254" s="317">
        <f t="shared" si="4"/>
        <v>246</v>
      </c>
      <c r="C254" s="260" t="s">
        <v>202</v>
      </c>
      <c r="D254" s="342" t="s">
        <v>721</v>
      </c>
      <c r="E254" s="317" t="s">
        <v>30</v>
      </c>
      <c r="F254" s="257">
        <v>45764</v>
      </c>
      <c r="G254" s="415">
        <v>27.89</v>
      </c>
      <c r="H254" s="702" t="s">
        <v>31</v>
      </c>
      <c r="I254" s="702"/>
      <c r="J254" s="702"/>
      <c r="K254" s="702"/>
      <c r="L254" s="423">
        <v>45794</v>
      </c>
      <c r="M254" s="317" t="s">
        <v>530</v>
      </c>
      <c r="N254" s="217" t="s">
        <v>172</v>
      </c>
      <c r="O254" s="308">
        <v>17</v>
      </c>
      <c r="P254" s="317" t="s">
        <v>669</v>
      </c>
    </row>
    <row r="255" spans="2:16" s="339" customFormat="1" ht="15" customHeight="1" x14ac:dyDescent="0.35">
      <c r="B255" s="317">
        <f t="shared" si="4"/>
        <v>247</v>
      </c>
      <c r="C255" s="260" t="s">
        <v>222</v>
      </c>
      <c r="D255" s="342" t="s">
        <v>205</v>
      </c>
      <c r="E255" s="317" t="s">
        <v>30</v>
      </c>
      <c r="F255" s="257">
        <v>45758</v>
      </c>
      <c r="G255" s="415">
        <v>27.89</v>
      </c>
      <c r="H255" s="702" t="s">
        <v>31</v>
      </c>
      <c r="I255" s="702"/>
      <c r="J255" s="702"/>
      <c r="K255" s="702"/>
      <c r="L255" s="423">
        <v>45795</v>
      </c>
      <c r="M255" s="317" t="s">
        <v>448</v>
      </c>
      <c r="N255" s="217" t="s">
        <v>172</v>
      </c>
      <c r="O255" s="308">
        <v>17</v>
      </c>
      <c r="P255" s="317"/>
    </row>
    <row r="256" spans="2:16" s="339" customFormat="1" ht="15" customHeight="1" x14ac:dyDescent="0.3">
      <c r="B256" s="317">
        <f t="shared" si="4"/>
        <v>248</v>
      </c>
      <c r="C256" s="427" t="s">
        <v>229</v>
      </c>
      <c r="D256" s="428" t="s">
        <v>206</v>
      </c>
      <c r="E256" s="552" t="s">
        <v>30</v>
      </c>
      <c r="F256" s="429">
        <v>45763</v>
      </c>
      <c r="G256" s="430">
        <v>18.591999999999999</v>
      </c>
      <c r="H256" s="702" t="s">
        <v>31</v>
      </c>
      <c r="I256" s="702"/>
      <c r="J256" s="702"/>
      <c r="K256" s="702"/>
      <c r="L256" s="257">
        <v>45796</v>
      </c>
      <c r="M256" s="298" t="s">
        <v>510</v>
      </c>
      <c r="N256" s="217" t="s">
        <v>172</v>
      </c>
      <c r="O256" s="308">
        <v>17</v>
      </c>
      <c r="P256" s="317"/>
    </row>
    <row r="257" spans="2:16" s="339" customFormat="1" ht="15" customHeight="1" x14ac:dyDescent="0.3">
      <c r="B257" s="317">
        <f t="shared" si="4"/>
        <v>249</v>
      </c>
      <c r="C257" s="260" t="s">
        <v>230</v>
      </c>
      <c r="D257" s="283" t="s">
        <v>206</v>
      </c>
      <c r="E257" s="317" t="s">
        <v>30</v>
      </c>
      <c r="F257" s="257">
        <v>45763</v>
      </c>
      <c r="G257" s="415">
        <v>27.13</v>
      </c>
      <c r="H257" s="702" t="s">
        <v>31</v>
      </c>
      <c r="I257" s="702"/>
      <c r="J257" s="702"/>
      <c r="K257" s="702"/>
      <c r="L257" s="257">
        <v>45797</v>
      </c>
      <c r="M257" s="298" t="s">
        <v>510</v>
      </c>
      <c r="N257" s="217" t="s">
        <v>172</v>
      </c>
      <c r="O257" s="308">
        <v>16</v>
      </c>
      <c r="P257" s="317" t="s">
        <v>669</v>
      </c>
    </row>
    <row r="258" spans="2:16" s="339" customFormat="1" ht="15" customHeight="1" x14ac:dyDescent="0.35">
      <c r="B258" s="317">
        <f t="shared" si="4"/>
        <v>250</v>
      </c>
      <c r="C258" s="260" t="s">
        <v>220</v>
      </c>
      <c r="D258" s="342" t="s">
        <v>721</v>
      </c>
      <c r="E258" s="317" t="s">
        <v>30</v>
      </c>
      <c r="F258" s="257">
        <v>45764</v>
      </c>
      <c r="G258" s="415">
        <v>27.89</v>
      </c>
      <c r="H258" s="702" t="s">
        <v>31</v>
      </c>
      <c r="I258" s="702"/>
      <c r="J258" s="702"/>
      <c r="K258" s="702"/>
      <c r="L258" s="257">
        <v>45797</v>
      </c>
      <c r="M258" s="317" t="s">
        <v>448</v>
      </c>
      <c r="N258" s="217"/>
      <c r="O258" s="308">
        <v>16</v>
      </c>
      <c r="P258" s="317" t="s">
        <v>669</v>
      </c>
    </row>
    <row r="259" spans="2:16" s="339" customFormat="1" ht="15" customHeight="1" x14ac:dyDescent="0.35">
      <c r="B259" s="317">
        <f t="shared" si="4"/>
        <v>251</v>
      </c>
      <c r="C259" s="260" t="s">
        <v>204</v>
      </c>
      <c r="D259" s="342" t="s">
        <v>205</v>
      </c>
      <c r="E259" s="317" t="s">
        <v>30</v>
      </c>
      <c r="F259" s="257">
        <v>45764</v>
      </c>
      <c r="G259" s="415">
        <v>19.143999999999998</v>
      </c>
      <c r="H259" s="702" t="s">
        <v>31</v>
      </c>
      <c r="I259" s="702"/>
      <c r="J259" s="702"/>
      <c r="K259" s="702"/>
      <c r="L259" s="257">
        <v>45797</v>
      </c>
      <c r="M259" s="317" t="s">
        <v>530</v>
      </c>
      <c r="N259" s="217"/>
      <c r="O259" s="308">
        <v>16</v>
      </c>
      <c r="P259" s="317"/>
    </row>
    <row r="260" spans="2:16" s="339" customFormat="1" ht="15" customHeight="1" x14ac:dyDescent="0.35">
      <c r="B260" s="317">
        <f t="shared" si="4"/>
        <v>252</v>
      </c>
      <c r="C260" s="260" t="s">
        <v>219</v>
      </c>
      <c r="D260" s="342" t="s">
        <v>206</v>
      </c>
      <c r="E260" s="317" t="s">
        <v>30</v>
      </c>
      <c r="F260" s="257">
        <v>45766</v>
      </c>
      <c r="G260" s="415">
        <v>27.13</v>
      </c>
      <c r="H260" s="702" t="s">
        <v>31</v>
      </c>
      <c r="I260" s="702"/>
      <c r="J260" s="702"/>
      <c r="K260" s="702"/>
      <c r="L260" s="257">
        <v>45798</v>
      </c>
      <c r="M260" s="317" t="s">
        <v>448</v>
      </c>
      <c r="N260" s="217" t="s">
        <v>172</v>
      </c>
      <c r="O260" s="308">
        <v>16</v>
      </c>
      <c r="P260" s="317" t="s">
        <v>669</v>
      </c>
    </row>
    <row r="261" spans="2:16" s="339" customFormat="1" ht="15" customHeight="1" x14ac:dyDescent="0.35">
      <c r="B261" s="317">
        <f t="shared" si="4"/>
        <v>253</v>
      </c>
      <c r="C261" s="260" t="s">
        <v>247</v>
      </c>
      <c r="D261" s="283" t="s">
        <v>206</v>
      </c>
      <c r="E261" s="317" t="s">
        <v>30</v>
      </c>
      <c r="F261" s="257">
        <v>45762</v>
      </c>
      <c r="G261" s="415">
        <v>18.591999999999999</v>
      </c>
      <c r="H261" s="702" t="s">
        <v>31</v>
      </c>
      <c r="I261" s="702"/>
      <c r="J261" s="702"/>
      <c r="K261" s="702"/>
      <c r="L261" s="343">
        <v>45799</v>
      </c>
      <c r="M261" s="317" t="s">
        <v>457</v>
      </c>
      <c r="N261" s="317"/>
      <c r="O261" s="308">
        <v>17</v>
      </c>
      <c r="P261" s="317" t="s">
        <v>669</v>
      </c>
    </row>
    <row r="262" spans="2:16" s="339" customFormat="1" ht="15" customHeight="1" x14ac:dyDescent="0.35">
      <c r="B262" s="317">
        <f t="shared" si="4"/>
        <v>254</v>
      </c>
      <c r="C262" s="287" t="s">
        <v>720</v>
      </c>
      <c r="D262" s="287" t="s">
        <v>29</v>
      </c>
      <c r="E262" s="317" t="s">
        <v>30</v>
      </c>
      <c r="F262" s="257">
        <v>45795</v>
      </c>
      <c r="G262" s="415">
        <v>25.577999999999999</v>
      </c>
      <c r="H262" s="702" t="s">
        <v>31</v>
      </c>
      <c r="I262" s="702"/>
      <c r="J262" s="702"/>
      <c r="K262" s="702"/>
      <c r="L262" s="343">
        <v>45799</v>
      </c>
      <c r="M262" s="317" t="s">
        <v>515</v>
      </c>
      <c r="N262" s="317"/>
      <c r="O262" s="308">
        <v>17</v>
      </c>
      <c r="P262" s="317"/>
    </row>
    <row r="263" spans="2:16" s="339" customFormat="1" ht="15" customHeight="1" x14ac:dyDescent="0.35">
      <c r="B263" s="317">
        <f t="shared" si="4"/>
        <v>255</v>
      </c>
      <c r="C263" s="260" t="s">
        <v>231</v>
      </c>
      <c r="D263" s="342" t="s">
        <v>206</v>
      </c>
      <c r="E263" s="317" t="s">
        <v>30</v>
      </c>
      <c r="F263" s="257">
        <v>45782</v>
      </c>
      <c r="G263" s="415">
        <v>27.13</v>
      </c>
      <c r="H263" s="702" t="s">
        <v>31</v>
      </c>
      <c r="I263" s="702"/>
      <c r="J263" s="702"/>
      <c r="K263" s="702"/>
      <c r="L263" s="343">
        <v>45800</v>
      </c>
      <c r="M263" s="317" t="s">
        <v>727</v>
      </c>
      <c r="N263" s="217" t="s">
        <v>172</v>
      </c>
      <c r="O263" s="308">
        <v>15</v>
      </c>
      <c r="P263" s="317" t="s">
        <v>669</v>
      </c>
    </row>
    <row r="264" spans="2:16" s="339" customFormat="1" ht="15" customHeight="1" x14ac:dyDescent="0.35">
      <c r="B264" s="317">
        <f t="shared" si="4"/>
        <v>256</v>
      </c>
      <c r="C264" s="260" t="s">
        <v>224</v>
      </c>
      <c r="D264" s="488" t="s">
        <v>206</v>
      </c>
      <c r="E264" s="317" t="s">
        <v>30</v>
      </c>
      <c r="F264" s="257">
        <v>45764</v>
      </c>
      <c r="G264" s="317">
        <v>27.13</v>
      </c>
      <c r="H264" s="702" t="s">
        <v>31</v>
      </c>
      <c r="I264" s="702"/>
      <c r="J264" s="702"/>
      <c r="K264" s="702"/>
      <c r="L264" s="423">
        <v>45800</v>
      </c>
      <c r="M264" s="317" t="s">
        <v>448</v>
      </c>
      <c r="N264" s="317" t="s">
        <v>172</v>
      </c>
      <c r="O264" s="308">
        <v>16</v>
      </c>
      <c r="P264" s="317" t="s">
        <v>726</v>
      </c>
    </row>
    <row r="265" spans="2:16" s="339" customFormat="1" ht="15" customHeight="1" x14ac:dyDescent="0.35">
      <c r="B265" s="317">
        <f t="shared" si="4"/>
        <v>257</v>
      </c>
      <c r="C265" s="260" t="s">
        <v>712</v>
      </c>
      <c r="D265" s="260" t="s">
        <v>29</v>
      </c>
      <c r="E265" s="317" t="s">
        <v>30</v>
      </c>
      <c r="F265" s="257">
        <v>45795</v>
      </c>
      <c r="G265" s="415">
        <v>25.577999999999999</v>
      </c>
      <c r="H265" s="702" t="s">
        <v>31</v>
      </c>
      <c r="I265" s="702"/>
      <c r="J265" s="702"/>
      <c r="K265" s="702"/>
      <c r="L265" s="257">
        <v>45802</v>
      </c>
      <c r="M265" s="317" t="s">
        <v>515</v>
      </c>
      <c r="N265" s="317"/>
      <c r="O265" s="308">
        <v>17</v>
      </c>
      <c r="P265" s="317"/>
    </row>
    <row r="266" spans="2:16" s="339" customFormat="1" ht="15" customHeight="1" x14ac:dyDescent="0.35">
      <c r="B266" s="317">
        <f t="shared" si="4"/>
        <v>258</v>
      </c>
      <c r="C266" s="260" t="s">
        <v>203</v>
      </c>
      <c r="D266" s="342" t="s">
        <v>206</v>
      </c>
      <c r="E266" s="317" t="s">
        <v>30</v>
      </c>
      <c r="F266" s="257">
        <v>45764</v>
      </c>
      <c r="G266" s="415">
        <v>27.13</v>
      </c>
      <c r="H266" s="702" t="s">
        <v>31</v>
      </c>
      <c r="I266" s="702"/>
      <c r="J266" s="702"/>
      <c r="K266" s="702"/>
      <c r="L266" s="257">
        <v>45802</v>
      </c>
      <c r="M266" s="317" t="s">
        <v>530</v>
      </c>
      <c r="N266" s="217"/>
      <c r="O266" s="308">
        <v>17</v>
      </c>
      <c r="P266" s="317" t="s">
        <v>669</v>
      </c>
    </row>
    <row r="267" spans="2:16" s="339" customFormat="1" ht="15" customHeight="1" x14ac:dyDescent="0.35">
      <c r="B267" s="317">
        <f t="shared" si="4"/>
        <v>259</v>
      </c>
      <c r="C267" s="260" t="s">
        <v>218</v>
      </c>
      <c r="D267" s="283" t="s">
        <v>205</v>
      </c>
      <c r="E267" s="317" t="s">
        <v>30</v>
      </c>
      <c r="F267" s="257">
        <v>45792</v>
      </c>
      <c r="G267" s="317">
        <v>27.89</v>
      </c>
      <c r="H267" s="702" t="s">
        <v>31</v>
      </c>
      <c r="I267" s="702"/>
      <c r="J267" s="702"/>
      <c r="K267" s="702"/>
      <c r="L267" s="423">
        <v>45804</v>
      </c>
      <c r="M267" s="317" t="s">
        <v>448</v>
      </c>
      <c r="N267" s="317" t="s">
        <v>172</v>
      </c>
      <c r="O267" s="308">
        <v>17</v>
      </c>
      <c r="P267" s="317" t="s">
        <v>726</v>
      </c>
    </row>
    <row r="268" spans="2:16" s="339" customFormat="1" ht="15" customHeight="1" x14ac:dyDescent="0.35">
      <c r="B268" s="317">
        <f t="shared" si="4"/>
        <v>260</v>
      </c>
      <c r="C268" s="260" t="s">
        <v>215</v>
      </c>
      <c r="D268" s="283" t="s">
        <v>205</v>
      </c>
      <c r="E268" s="317" t="s">
        <v>30</v>
      </c>
      <c r="F268" s="257">
        <v>45788</v>
      </c>
      <c r="G268" s="415">
        <v>27.89</v>
      </c>
      <c r="H268" s="702" t="s">
        <v>31</v>
      </c>
      <c r="I268" s="702"/>
      <c r="J268" s="702"/>
      <c r="K268" s="702"/>
      <c r="L268" s="423">
        <v>45805</v>
      </c>
      <c r="M268" s="317" t="s">
        <v>448</v>
      </c>
      <c r="N268" s="317"/>
      <c r="O268" s="308">
        <v>16</v>
      </c>
      <c r="P268" s="317" t="s">
        <v>669</v>
      </c>
    </row>
    <row r="269" spans="2:16" s="339" customFormat="1" ht="15" customHeight="1" x14ac:dyDescent="0.35">
      <c r="B269" s="317">
        <f t="shared" si="4"/>
        <v>261</v>
      </c>
      <c r="C269" s="287" t="s">
        <v>713</v>
      </c>
      <c r="D269" s="287" t="s">
        <v>29</v>
      </c>
      <c r="E269" s="317" t="s">
        <v>30</v>
      </c>
      <c r="F269" s="257">
        <v>45795</v>
      </c>
      <c r="G269" s="415">
        <v>25.577999999999999</v>
      </c>
      <c r="H269" s="702" t="s">
        <v>31</v>
      </c>
      <c r="I269" s="702"/>
      <c r="J269" s="702"/>
      <c r="K269" s="702"/>
      <c r="L269" s="257">
        <v>45805</v>
      </c>
      <c r="M269" s="317" t="s">
        <v>515</v>
      </c>
      <c r="N269" s="317"/>
      <c r="O269" s="308">
        <v>17</v>
      </c>
      <c r="P269" s="317"/>
    </row>
    <row r="270" spans="2:16" s="339" customFormat="1" ht="15" customHeight="1" x14ac:dyDescent="0.35">
      <c r="B270" s="317">
        <f t="shared" si="4"/>
        <v>262</v>
      </c>
      <c r="C270" s="260" t="s">
        <v>216</v>
      </c>
      <c r="D270" s="488" t="s">
        <v>206</v>
      </c>
      <c r="E270" s="317" t="s">
        <v>30</v>
      </c>
      <c r="F270" s="257">
        <v>45781</v>
      </c>
      <c r="G270" s="317">
        <v>27.13</v>
      </c>
      <c r="H270" s="702" t="s">
        <v>31</v>
      </c>
      <c r="I270" s="702"/>
      <c r="J270" s="702"/>
      <c r="K270" s="702"/>
      <c r="L270" s="257">
        <v>45807</v>
      </c>
      <c r="M270" s="317" t="s">
        <v>448</v>
      </c>
      <c r="N270" s="217"/>
      <c r="O270" s="308">
        <v>17</v>
      </c>
      <c r="P270" s="317" t="s">
        <v>726</v>
      </c>
    </row>
    <row r="271" spans="2:16" s="339" customFormat="1" ht="15" customHeight="1" x14ac:dyDescent="0.35">
      <c r="B271" s="317">
        <f t="shared" si="4"/>
        <v>263</v>
      </c>
      <c r="C271" s="260" t="s">
        <v>249</v>
      </c>
      <c r="D271" s="283" t="s">
        <v>205</v>
      </c>
      <c r="E271" s="317" t="s">
        <v>30</v>
      </c>
      <c r="F271" s="257">
        <v>45755</v>
      </c>
      <c r="G271" s="317">
        <v>27.89</v>
      </c>
      <c r="H271" s="702" t="s">
        <v>31</v>
      </c>
      <c r="I271" s="702"/>
      <c r="J271" s="702"/>
      <c r="K271" s="702"/>
      <c r="L271" s="257">
        <v>45807</v>
      </c>
      <c r="M271" s="317" t="s">
        <v>457</v>
      </c>
      <c r="N271" s="317" t="s">
        <v>172</v>
      </c>
      <c r="O271" s="308">
        <v>17</v>
      </c>
      <c r="P271" s="317" t="s">
        <v>669</v>
      </c>
    </row>
    <row r="272" spans="2:16" s="339" customFormat="1" ht="15" customHeight="1" x14ac:dyDescent="0.35">
      <c r="B272" s="317">
        <f t="shared" si="4"/>
        <v>264</v>
      </c>
      <c r="C272" s="260" t="s">
        <v>199</v>
      </c>
      <c r="D272" s="488" t="s">
        <v>725</v>
      </c>
      <c r="E272" s="317" t="s">
        <v>30</v>
      </c>
      <c r="F272" s="257">
        <v>45796</v>
      </c>
      <c r="G272" s="415">
        <v>39.75</v>
      </c>
      <c r="H272" s="702" t="s">
        <v>31</v>
      </c>
      <c r="I272" s="702"/>
      <c r="J272" s="702"/>
      <c r="K272" s="702"/>
      <c r="L272" s="423">
        <v>45808</v>
      </c>
      <c r="M272" s="317" t="s">
        <v>530</v>
      </c>
      <c r="N272" s="317" t="s">
        <v>172</v>
      </c>
      <c r="O272" s="308">
        <v>17</v>
      </c>
      <c r="P272" s="317"/>
    </row>
    <row r="273" spans="2:16" s="339" customFormat="1" ht="15" customHeight="1" x14ac:dyDescent="0.35">
      <c r="B273" s="317">
        <f t="shared" si="4"/>
        <v>265</v>
      </c>
      <c r="C273" s="260" t="s">
        <v>217</v>
      </c>
      <c r="D273" s="488" t="s">
        <v>206</v>
      </c>
      <c r="E273" s="317" t="s">
        <v>30</v>
      </c>
      <c r="F273" s="257">
        <v>45776</v>
      </c>
      <c r="G273" s="317">
        <v>27.13</v>
      </c>
      <c r="H273" s="702" t="s">
        <v>31</v>
      </c>
      <c r="I273" s="702"/>
      <c r="J273" s="702"/>
      <c r="K273" s="702"/>
      <c r="L273" s="423">
        <v>45808</v>
      </c>
      <c r="M273" s="317" t="s">
        <v>448</v>
      </c>
      <c r="N273" s="217"/>
      <c r="O273" s="308">
        <v>17</v>
      </c>
      <c r="P273" s="317" t="s">
        <v>669</v>
      </c>
    </row>
    <row r="274" spans="2:16" s="339" customFormat="1" ht="15" customHeight="1" x14ac:dyDescent="0.35">
      <c r="B274" s="317">
        <f t="shared" si="4"/>
        <v>266</v>
      </c>
      <c r="C274" s="260" t="s">
        <v>198</v>
      </c>
      <c r="D274" s="342" t="s">
        <v>206</v>
      </c>
      <c r="E274" s="317" t="s">
        <v>30</v>
      </c>
      <c r="F274" s="257">
        <v>45773</v>
      </c>
      <c r="G274" s="317">
        <v>18.591999999999999</v>
      </c>
      <c r="H274" s="702" t="s">
        <v>31</v>
      </c>
      <c r="I274" s="702"/>
      <c r="J274" s="702"/>
      <c r="K274" s="702"/>
      <c r="L274" s="423">
        <v>45808</v>
      </c>
      <c r="M274" s="317" t="s">
        <v>727</v>
      </c>
      <c r="N274" s="217"/>
      <c r="O274" s="308">
        <v>17</v>
      </c>
      <c r="P274" s="317"/>
    </row>
    <row r="275" spans="2:16" s="339" customFormat="1" ht="15" customHeight="1" x14ac:dyDescent="0.35">
      <c r="B275" s="317">
        <f t="shared" si="4"/>
        <v>267</v>
      </c>
      <c r="C275" s="287" t="s">
        <v>714</v>
      </c>
      <c r="D275" s="287" t="s">
        <v>34</v>
      </c>
      <c r="E275" s="317" t="s">
        <v>30</v>
      </c>
      <c r="F275" s="257">
        <v>45795</v>
      </c>
      <c r="G275" s="317">
        <v>26.872</v>
      </c>
      <c r="H275" s="702" t="s">
        <v>31</v>
      </c>
      <c r="I275" s="702"/>
      <c r="J275" s="702"/>
      <c r="K275" s="702"/>
      <c r="L275" s="423">
        <v>45808</v>
      </c>
      <c r="M275" s="317" t="s">
        <v>515</v>
      </c>
      <c r="N275" s="317"/>
      <c r="O275" s="308">
        <v>16</v>
      </c>
      <c r="P275" s="317"/>
    </row>
    <row r="276" spans="2:16" s="339" customFormat="1" ht="15" customHeight="1" x14ac:dyDescent="0.35">
      <c r="B276" s="317">
        <f t="shared" si="4"/>
        <v>268</v>
      </c>
      <c r="C276" s="260" t="s">
        <v>214</v>
      </c>
      <c r="D276" s="283" t="s">
        <v>206</v>
      </c>
      <c r="E276" s="317" t="s">
        <v>30</v>
      </c>
      <c r="F276" s="257">
        <v>45788</v>
      </c>
      <c r="G276" s="317">
        <v>27.13</v>
      </c>
      <c r="H276" s="702" t="s">
        <v>31</v>
      </c>
      <c r="I276" s="702"/>
      <c r="J276" s="702"/>
      <c r="K276" s="702"/>
      <c r="L276" s="423">
        <v>45809</v>
      </c>
      <c r="M276" s="317" t="s">
        <v>448</v>
      </c>
      <c r="N276" s="317"/>
      <c r="O276" s="317">
        <v>15</v>
      </c>
      <c r="P276" s="317" t="s">
        <v>669</v>
      </c>
    </row>
    <row r="277" spans="2:16" s="339" customFormat="1" ht="15" customHeight="1" x14ac:dyDescent="0.35">
      <c r="B277" s="317">
        <f>B276+1</f>
        <v>269</v>
      </c>
      <c r="C277" s="260" t="s">
        <v>201</v>
      </c>
      <c r="D277" s="293" t="s">
        <v>205</v>
      </c>
      <c r="E277" s="317" t="s">
        <v>337</v>
      </c>
      <c r="F277" s="257">
        <v>45780</v>
      </c>
      <c r="G277" s="317">
        <v>27.89</v>
      </c>
      <c r="H277" s="702" t="s">
        <v>31</v>
      </c>
      <c r="I277" s="702"/>
      <c r="J277" s="702"/>
      <c r="K277" s="702"/>
      <c r="L277" s="423">
        <v>45811</v>
      </c>
      <c r="M277" s="317" t="s">
        <v>530</v>
      </c>
      <c r="N277" s="317" t="s">
        <v>172</v>
      </c>
      <c r="O277" s="308">
        <v>17</v>
      </c>
      <c r="P277" s="317" t="s">
        <v>669</v>
      </c>
    </row>
    <row r="278" spans="2:16" s="339" customFormat="1" ht="15" customHeight="1" x14ac:dyDescent="0.35">
      <c r="B278" s="317">
        <f>B277+1</f>
        <v>270</v>
      </c>
      <c r="C278" s="260" t="s">
        <v>212</v>
      </c>
      <c r="D278" s="283" t="s">
        <v>721</v>
      </c>
      <c r="E278" s="317" t="s">
        <v>30</v>
      </c>
      <c r="F278" s="257">
        <v>45794</v>
      </c>
      <c r="G278" s="317">
        <v>27.89</v>
      </c>
      <c r="H278" s="702" t="s">
        <v>31</v>
      </c>
      <c r="I278" s="702"/>
      <c r="J278" s="702"/>
      <c r="K278" s="702"/>
      <c r="L278" s="423">
        <v>45811</v>
      </c>
      <c r="M278" s="317" t="s">
        <v>448</v>
      </c>
      <c r="N278" s="317"/>
      <c r="O278" s="317">
        <v>19</v>
      </c>
      <c r="P278" s="317" t="s">
        <v>726</v>
      </c>
    </row>
    <row r="279" spans="2:16" s="339" customFormat="1" ht="15" customHeight="1" x14ac:dyDescent="0.35">
      <c r="B279" s="317">
        <f t="shared" ref="B279:B316" si="5">B278+1</f>
        <v>271</v>
      </c>
      <c r="C279" s="260" t="s">
        <v>429</v>
      </c>
      <c r="D279" s="283" t="s">
        <v>29</v>
      </c>
      <c r="E279" s="317" t="s">
        <v>30</v>
      </c>
      <c r="F279" s="257">
        <v>45804</v>
      </c>
      <c r="G279" s="317">
        <v>25.577999999999999</v>
      </c>
      <c r="H279" s="702" t="s">
        <v>31</v>
      </c>
      <c r="I279" s="702"/>
      <c r="J279" s="702"/>
      <c r="K279" s="702"/>
      <c r="L279" s="257">
        <v>45812</v>
      </c>
      <c r="M279" s="317" t="s">
        <v>515</v>
      </c>
      <c r="N279" s="317" t="s">
        <v>172</v>
      </c>
      <c r="O279" s="308">
        <v>17</v>
      </c>
      <c r="P279" s="317"/>
    </row>
    <row r="280" spans="2:16" s="339" customFormat="1" ht="15" customHeight="1" x14ac:dyDescent="0.35">
      <c r="B280" s="317">
        <f t="shared" si="5"/>
        <v>272</v>
      </c>
      <c r="C280" s="260" t="s">
        <v>211</v>
      </c>
      <c r="D280" s="488" t="s">
        <v>205</v>
      </c>
      <c r="E280" s="317" t="s">
        <v>30</v>
      </c>
      <c r="F280" s="257">
        <v>45801</v>
      </c>
      <c r="G280" s="317">
        <v>19.143999999999998</v>
      </c>
      <c r="H280" s="702" t="s">
        <v>31</v>
      </c>
      <c r="I280" s="702"/>
      <c r="J280" s="702"/>
      <c r="K280" s="702"/>
      <c r="L280" s="257">
        <v>45814</v>
      </c>
      <c r="M280" s="317" t="s">
        <v>530</v>
      </c>
      <c r="N280" s="317" t="s">
        <v>662</v>
      </c>
      <c r="O280" s="308">
        <v>17</v>
      </c>
      <c r="P280" s="317" t="s">
        <v>669</v>
      </c>
    </row>
    <row r="281" spans="2:16" s="339" customFormat="1" ht="15" customHeight="1" x14ac:dyDescent="0.35">
      <c r="B281" s="317">
        <f t="shared" si="5"/>
        <v>273</v>
      </c>
      <c r="C281" s="260" t="s">
        <v>191</v>
      </c>
      <c r="D281" s="283" t="s">
        <v>731</v>
      </c>
      <c r="E281" s="317" t="s">
        <v>30</v>
      </c>
      <c r="F281" s="257">
        <v>45801</v>
      </c>
      <c r="G281" s="317">
        <f>22.88+2.52</f>
        <v>25.4</v>
      </c>
      <c r="H281" s="702" t="s">
        <v>31</v>
      </c>
      <c r="I281" s="702"/>
      <c r="J281" s="702"/>
      <c r="K281" s="702"/>
      <c r="L281" s="257">
        <v>45814</v>
      </c>
      <c r="M281" s="317" t="s">
        <v>727</v>
      </c>
      <c r="N281" s="317"/>
      <c r="O281" s="317">
        <v>15</v>
      </c>
      <c r="P281" s="317" t="s">
        <v>748</v>
      </c>
    </row>
    <row r="282" spans="2:16" s="339" customFormat="1" ht="15" customHeight="1" x14ac:dyDescent="0.35">
      <c r="B282" s="317">
        <f t="shared" si="5"/>
        <v>274</v>
      </c>
      <c r="C282" s="260" t="s">
        <v>342</v>
      </c>
      <c r="D282" s="407" t="s">
        <v>47</v>
      </c>
      <c r="E282" s="317" t="s">
        <v>760</v>
      </c>
      <c r="F282" s="257">
        <v>45796</v>
      </c>
      <c r="G282" s="317">
        <v>48.328000000000003</v>
      </c>
      <c r="H282" s="702" t="s">
        <v>31</v>
      </c>
      <c r="I282" s="702"/>
      <c r="J282" s="702"/>
      <c r="K282" s="702"/>
      <c r="L282" s="257">
        <v>45816</v>
      </c>
      <c r="M282" s="220" t="s">
        <v>495</v>
      </c>
      <c r="N282" s="317"/>
      <c r="O282" s="317">
        <v>19</v>
      </c>
      <c r="P282" s="317"/>
    </row>
    <row r="283" spans="2:16" s="339" customFormat="1" ht="15" customHeight="1" x14ac:dyDescent="0.35">
      <c r="B283" s="317">
        <f t="shared" si="5"/>
        <v>275</v>
      </c>
      <c r="C283" s="260" t="s">
        <v>747</v>
      </c>
      <c r="D283" s="488" t="s">
        <v>206</v>
      </c>
      <c r="E283" s="317" t="s">
        <v>30</v>
      </c>
      <c r="F283" s="257">
        <v>45809</v>
      </c>
      <c r="G283" s="317">
        <v>18.591999999999999</v>
      </c>
      <c r="H283" s="702" t="s">
        <v>31</v>
      </c>
      <c r="I283" s="702"/>
      <c r="J283" s="702"/>
      <c r="K283" s="702"/>
      <c r="L283" s="257">
        <v>45816</v>
      </c>
      <c r="M283" s="340" t="s">
        <v>448</v>
      </c>
      <c r="N283" s="317"/>
      <c r="O283" s="317">
        <v>15</v>
      </c>
      <c r="P283" s="317"/>
    </row>
    <row r="284" spans="2:16" s="339" customFormat="1" ht="15" customHeight="1" x14ac:dyDescent="0.35">
      <c r="B284" s="317">
        <f t="shared" si="5"/>
        <v>276</v>
      </c>
      <c r="C284" s="260" t="s">
        <v>428</v>
      </c>
      <c r="D284" s="488" t="s">
        <v>285</v>
      </c>
      <c r="E284" s="317" t="s">
        <v>30</v>
      </c>
      <c r="F284" s="257">
        <v>45811</v>
      </c>
      <c r="G284" s="317">
        <v>25.577999999999999</v>
      </c>
      <c r="H284" s="702" t="s">
        <v>31</v>
      </c>
      <c r="I284" s="702"/>
      <c r="J284" s="702"/>
      <c r="K284" s="702"/>
      <c r="L284" s="257">
        <v>45817</v>
      </c>
      <c r="M284" s="317" t="s">
        <v>515</v>
      </c>
      <c r="N284" s="317"/>
      <c r="O284" s="308">
        <v>17</v>
      </c>
      <c r="P284" s="317"/>
    </row>
    <row r="285" spans="2:16" s="339" customFormat="1" ht="15" customHeight="1" x14ac:dyDescent="0.35">
      <c r="B285" s="317">
        <f t="shared" si="5"/>
        <v>277</v>
      </c>
      <c r="C285" s="260" t="s">
        <v>617</v>
      </c>
      <c r="D285" s="283" t="s">
        <v>206</v>
      </c>
      <c r="E285" s="317" t="s">
        <v>30</v>
      </c>
      <c r="F285" s="257">
        <v>45808</v>
      </c>
      <c r="G285" s="317">
        <v>18.591999999999999</v>
      </c>
      <c r="H285" s="702" t="s">
        <v>31</v>
      </c>
      <c r="I285" s="702"/>
      <c r="J285" s="702"/>
      <c r="K285" s="702"/>
      <c r="L285" s="257">
        <v>45822</v>
      </c>
      <c r="M285" s="317" t="s">
        <v>457</v>
      </c>
      <c r="N285" s="317"/>
      <c r="O285" s="308">
        <v>17</v>
      </c>
      <c r="P285" s="317"/>
    </row>
    <row r="286" spans="2:16" s="339" customFormat="1" ht="15" customHeight="1" x14ac:dyDescent="0.35">
      <c r="B286" s="317">
        <f t="shared" si="5"/>
        <v>278</v>
      </c>
      <c r="C286" s="260" t="s">
        <v>424</v>
      </c>
      <c r="D286" s="283" t="s">
        <v>637</v>
      </c>
      <c r="E286" s="317" t="s">
        <v>30</v>
      </c>
      <c r="F286" s="257">
        <v>45818</v>
      </c>
      <c r="G286" s="317">
        <v>32.186</v>
      </c>
      <c r="H286" s="702" t="s">
        <v>31</v>
      </c>
      <c r="I286" s="702"/>
      <c r="J286" s="702"/>
      <c r="K286" s="702"/>
      <c r="L286" s="257">
        <v>45822</v>
      </c>
      <c r="M286" s="317" t="s">
        <v>515</v>
      </c>
      <c r="N286" s="317"/>
      <c r="O286" s="308">
        <v>17</v>
      </c>
      <c r="P286" s="317"/>
    </row>
    <row r="287" spans="2:16" s="339" customFormat="1" ht="15" customHeight="1" x14ac:dyDescent="0.35">
      <c r="B287" s="317">
        <f t="shared" si="5"/>
        <v>279</v>
      </c>
      <c r="C287" s="260" t="s">
        <v>622</v>
      </c>
      <c r="D287" s="488" t="s">
        <v>205</v>
      </c>
      <c r="E287" s="317" t="s">
        <v>30</v>
      </c>
      <c r="F287" s="257">
        <v>45809</v>
      </c>
      <c r="G287" s="317">
        <v>19.143999999999998</v>
      </c>
      <c r="H287" s="702" t="s">
        <v>31</v>
      </c>
      <c r="I287" s="702"/>
      <c r="J287" s="702"/>
      <c r="K287" s="702"/>
      <c r="L287" s="257">
        <v>45823</v>
      </c>
      <c r="M287" s="317" t="s">
        <v>448</v>
      </c>
      <c r="N287" s="317"/>
      <c r="O287" s="308">
        <v>16</v>
      </c>
      <c r="P287" s="317"/>
    </row>
    <row r="288" spans="2:16" s="339" customFormat="1" ht="15" customHeight="1" x14ac:dyDescent="0.35">
      <c r="B288" s="317">
        <f t="shared" si="5"/>
        <v>280</v>
      </c>
      <c r="C288" s="260" t="s">
        <v>200</v>
      </c>
      <c r="D288" s="488" t="s">
        <v>205</v>
      </c>
      <c r="E288" s="317" t="s">
        <v>30</v>
      </c>
      <c r="F288" s="257">
        <v>45808</v>
      </c>
      <c r="G288" s="317">
        <v>19.143999999999998</v>
      </c>
      <c r="H288" s="702" t="s">
        <v>31</v>
      </c>
      <c r="I288" s="702"/>
      <c r="J288" s="702"/>
      <c r="K288" s="702"/>
      <c r="L288" s="257">
        <v>45823</v>
      </c>
      <c r="M288" s="317" t="s">
        <v>530</v>
      </c>
      <c r="N288" s="317"/>
      <c r="O288" s="308">
        <v>17</v>
      </c>
      <c r="P288" s="317"/>
    </row>
    <row r="289" spans="2:16" s="339" customFormat="1" ht="15" customHeight="1" x14ac:dyDescent="0.35">
      <c r="B289" s="317">
        <f t="shared" si="5"/>
        <v>281</v>
      </c>
      <c r="C289" s="260" t="s">
        <v>196</v>
      </c>
      <c r="D289" s="488" t="s">
        <v>615</v>
      </c>
      <c r="E289" s="317" t="s">
        <v>30</v>
      </c>
      <c r="F289" s="257">
        <v>45808</v>
      </c>
      <c r="G289" s="317">
        <v>19.143999999999998</v>
      </c>
      <c r="H289" s="702" t="s">
        <v>31</v>
      </c>
      <c r="I289" s="702"/>
      <c r="J289" s="702"/>
      <c r="K289" s="702"/>
      <c r="L289" s="257">
        <v>45825</v>
      </c>
      <c r="M289" s="317" t="s">
        <v>727</v>
      </c>
      <c r="N289" s="317"/>
      <c r="O289" s="308">
        <v>17</v>
      </c>
      <c r="P289" s="317"/>
    </row>
    <row r="290" spans="2:16" s="339" customFormat="1" ht="15" customHeight="1" x14ac:dyDescent="0.35">
      <c r="B290" s="317">
        <f t="shared" si="5"/>
        <v>282</v>
      </c>
      <c r="C290" s="260" t="s">
        <v>620</v>
      </c>
      <c r="D290" s="488" t="s">
        <v>731</v>
      </c>
      <c r="E290" s="317" t="s">
        <v>30</v>
      </c>
      <c r="F290" s="257">
        <v>45809</v>
      </c>
      <c r="G290" s="317">
        <v>42.95</v>
      </c>
      <c r="H290" s="702" t="s">
        <v>31</v>
      </c>
      <c r="I290" s="702"/>
      <c r="J290" s="702"/>
      <c r="K290" s="702"/>
      <c r="L290" s="257">
        <v>45827</v>
      </c>
      <c r="M290" s="317" t="s">
        <v>448</v>
      </c>
      <c r="N290" s="317"/>
      <c r="O290" s="308">
        <v>16</v>
      </c>
      <c r="P290" s="317"/>
    </row>
    <row r="291" spans="2:16" s="339" customFormat="1" ht="15" customHeight="1" x14ac:dyDescent="0.35">
      <c r="B291" s="317">
        <f t="shared" si="5"/>
        <v>283</v>
      </c>
      <c r="C291" s="260" t="s">
        <v>197</v>
      </c>
      <c r="D291" s="283" t="s">
        <v>615</v>
      </c>
      <c r="E291" s="317" t="s">
        <v>30</v>
      </c>
      <c r="F291" s="257">
        <v>45801</v>
      </c>
      <c r="G291" s="317">
        <v>19.143999999999998</v>
      </c>
      <c r="H291" s="702" t="s">
        <v>31</v>
      </c>
      <c r="I291" s="702"/>
      <c r="J291" s="702"/>
      <c r="K291" s="702"/>
      <c r="L291" s="257">
        <v>45829</v>
      </c>
      <c r="M291" s="317" t="s">
        <v>727</v>
      </c>
      <c r="N291" s="317"/>
      <c r="O291" s="308">
        <v>17</v>
      </c>
      <c r="P291" s="317"/>
    </row>
    <row r="292" spans="2:16" s="339" customFormat="1" ht="15" customHeight="1" x14ac:dyDescent="0.35">
      <c r="B292" s="317">
        <f t="shared" si="5"/>
        <v>284</v>
      </c>
      <c r="C292" s="287" t="s">
        <v>619</v>
      </c>
      <c r="D292" s="342" t="s">
        <v>618</v>
      </c>
      <c r="E292" s="317" t="s">
        <v>30</v>
      </c>
      <c r="F292" s="257">
        <v>45821</v>
      </c>
      <c r="G292" s="317">
        <v>57.746000000000002</v>
      </c>
      <c r="H292" s="702" t="s">
        <v>31</v>
      </c>
      <c r="I292" s="702"/>
      <c r="J292" s="702"/>
      <c r="K292" s="702"/>
      <c r="L292" s="257">
        <v>45829</v>
      </c>
      <c r="M292" s="317" t="s">
        <v>530</v>
      </c>
      <c r="N292" s="317"/>
      <c r="O292" s="308">
        <v>17</v>
      </c>
      <c r="P292" s="317"/>
    </row>
    <row r="293" spans="2:16" s="339" customFormat="1" ht="15" customHeight="1" x14ac:dyDescent="0.35">
      <c r="B293" s="317">
        <f t="shared" si="5"/>
        <v>285</v>
      </c>
      <c r="C293" s="260" t="s">
        <v>427</v>
      </c>
      <c r="D293" s="342" t="s">
        <v>34</v>
      </c>
      <c r="E293" s="317" t="s">
        <v>432</v>
      </c>
      <c r="F293" s="257">
        <v>45821</v>
      </c>
      <c r="G293" s="317">
        <v>40.405999999999999</v>
      </c>
      <c r="H293" s="702" t="s">
        <v>31</v>
      </c>
      <c r="I293" s="702"/>
      <c r="J293" s="702"/>
      <c r="K293" s="702"/>
      <c r="L293" s="257">
        <v>45829</v>
      </c>
      <c r="M293" s="317" t="s">
        <v>515</v>
      </c>
      <c r="N293" s="317"/>
      <c r="O293" s="308">
        <v>17</v>
      </c>
      <c r="P293" s="317"/>
    </row>
    <row r="294" spans="2:16" s="339" customFormat="1" ht="15" customHeight="1" x14ac:dyDescent="0.35">
      <c r="B294" s="317">
        <f t="shared" si="5"/>
        <v>286</v>
      </c>
      <c r="C294" s="287" t="s">
        <v>621</v>
      </c>
      <c r="D294" s="342" t="s">
        <v>721</v>
      </c>
      <c r="E294" s="317" t="s">
        <v>30</v>
      </c>
      <c r="F294" s="257">
        <v>45825</v>
      </c>
      <c r="G294" s="317">
        <v>19.143999999999998</v>
      </c>
      <c r="H294" s="702" t="s">
        <v>31</v>
      </c>
      <c r="I294" s="702"/>
      <c r="J294" s="702"/>
      <c r="K294" s="702"/>
      <c r="L294" s="257">
        <v>45829</v>
      </c>
      <c r="M294" s="317" t="s">
        <v>448</v>
      </c>
      <c r="N294" s="317"/>
      <c r="O294" s="308">
        <v>16</v>
      </c>
      <c r="P294" s="317"/>
    </row>
    <row r="295" spans="2:16" s="339" customFormat="1" ht="15" customHeight="1" x14ac:dyDescent="0.35">
      <c r="B295" s="317">
        <f t="shared" si="5"/>
        <v>287</v>
      </c>
      <c r="C295" s="260" t="s">
        <v>190</v>
      </c>
      <c r="D295" s="488" t="s">
        <v>206</v>
      </c>
      <c r="E295" s="317" t="s">
        <v>30</v>
      </c>
      <c r="F295" s="257">
        <v>45810</v>
      </c>
      <c r="G295" s="317">
        <v>18.591999999999999</v>
      </c>
      <c r="H295" s="702" t="s">
        <v>31</v>
      </c>
      <c r="I295" s="702"/>
      <c r="J295" s="702"/>
      <c r="K295" s="702"/>
      <c r="L295" s="257">
        <v>45831</v>
      </c>
      <c r="M295" s="317" t="s">
        <v>457</v>
      </c>
      <c r="N295" s="317" t="s">
        <v>172</v>
      </c>
      <c r="O295" s="308">
        <v>17</v>
      </c>
      <c r="P295" s="317"/>
    </row>
    <row r="296" spans="2:16" s="339" customFormat="1" ht="15" customHeight="1" x14ac:dyDescent="0.35">
      <c r="B296" s="317">
        <f t="shared" si="5"/>
        <v>288</v>
      </c>
      <c r="C296" s="260" t="s">
        <v>430</v>
      </c>
      <c r="D296" s="283" t="s">
        <v>34</v>
      </c>
      <c r="E296" s="317" t="s">
        <v>30</v>
      </c>
      <c r="F296" s="257">
        <v>45825</v>
      </c>
      <c r="G296" s="317">
        <v>26.872</v>
      </c>
      <c r="H296" s="702" t="s">
        <v>31</v>
      </c>
      <c r="I296" s="702"/>
      <c r="J296" s="702"/>
      <c r="K296" s="702"/>
      <c r="L296" s="257">
        <v>45832</v>
      </c>
      <c r="M296" s="317" t="s">
        <v>515</v>
      </c>
      <c r="N296" s="317" t="s">
        <v>172</v>
      </c>
      <c r="O296" s="308">
        <v>16</v>
      </c>
      <c r="P296" s="317"/>
    </row>
    <row r="297" spans="2:16" s="339" customFormat="1" ht="15" customHeight="1" x14ac:dyDescent="0.35">
      <c r="B297" s="317">
        <f t="shared" si="5"/>
        <v>289</v>
      </c>
      <c r="C297" s="260" t="s">
        <v>237</v>
      </c>
      <c r="D297" s="342" t="s">
        <v>754</v>
      </c>
      <c r="E297" s="317" t="s">
        <v>30</v>
      </c>
      <c r="F297" s="257">
        <v>45828</v>
      </c>
      <c r="G297" s="317">
        <v>39.130000000000003</v>
      </c>
      <c r="H297" s="702" t="s">
        <v>31</v>
      </c>
      <c r="I297" s="702"/>
      <c r="J297" s="702"/>
      <c r="K297" s="702"/>
      <c r="L297" s="257">
        <v>45833</v>
      </c>
      <c r="M297" s="317" t="s">
        <v>448</v>
      </c>
      <c r="N297" s="317"/>
      <c r="O297" s="308">
        <v>17</v>
      </c>
      <c r="P297" s="317"/>
    </row>
    <row r="298" spans="2:16" s="339" customFormat="1" ht="15" customHeight="1" x14ac:dyDescent="0.35">
      <c r="B298" s="317">
        <f t="shared" si="5"/>
        <v>290</v>
      </c>
      <c r="C298" s="260" t="s">
        <v>624</v>
      </c>
      <c r="D298" s="283" t="s">
        <v>756</v>
      </c>
      <c r="E298" s="317" t="s">
        <v>30</v>
      </c>
      <c r="F298" s="257">
        <v>45832</v>
      </c>
      <c r="G298" s="317">
        <v>39.130000000000003</v>
      </c>
      <c r="H298" s="702" t="s">
        <v>31</v>
      </c>
      <c r="I298" s="702"/>
      <c r="J298" s="702"/>
      <c r="K298" s="702"/>
      <c r="L298" s="257">
        <v>45837</v>
      </c>
      <c r="M298" s="317" t="s">
        <v>448</v>
      </c>
      <c r="N298" s="317"/>
      <c r="O298" s="308">
        <v>16</v>
      </c>
      <c r="P298" s="317"/>
    </row>
    <row r="299" spans="2:16" s="339" customFormat="1" ht="15" customHeight="1" x14ac:dyDescent="0.35">
      <c r="B299" s="317">
        <f t="shared" si="5"/>
        <v>291</v>
      </c>
      <c r="C299" s="260" t="s">
        <v>188</v>
      </c>
      <c r="D299" s="283" t="s">
        <v>206</v>
      </c>
      <c r="E299" s="317" t="s">
        <v>30</v>
      </c>
      <c r="F299" s="257">
        <v>45826</v>
      </c>
      <c r="G299" s="317">
        <v>18.591999999999999</v>
      </c>
      <c r="H299" s="702" t="s">
        <v>31</v>
      </c>
      <c r="I299" s="702"/>
      <c r="J299" s="702"/>
      <c r="K299" s="702"/>
      <c r="L299" s="257">
        <v>45837</v>
      </c>
      <c r="M299" s="317" t="s">
        <v>727</v>
      </c>
      <c r="N299" s="317"/>
      <c r="O299" s="308">
        <v>17</v>
      </c>
      <c r="P299" s="317"/>
    </row>
    <row r="300" spans="2:16" s="339" customFormat="1" ht="15" customHeight="1" x14ac:dyDescent="0.35">
      <c r="B300" s="317">
        <f t="shared" si="5"/>
        <v>292</v>
      </c>
      <c r="C300" s="260" t="s">
        <v>426</v>
      </c>
      <c r="D300" s="283" t="s">
        <v>131</v>
      </c>
      <c r="E300" s="317" t="s">
        <v>30</v>
      </c>
      <c r="F300" s="257">
        <v>45833</v>
      </c>
      <c r="G300" s="317">
        <v>45.764000000000003</v>
      </c>
      <c r="H300" s="702" t="s">
        <v>31</v>
      </c>
      <c r="I300" s="702"/>
      <c r="J300" s="702"/>
      <c r="K300" s="702"/>
      <c r="L300" s="257">
        <v>45838</v>
      </c>
      <c r="M300" s="317" t="s">
        <v>515</v>
      </c>
      <c r="N300" s="317"/>
      <c r="O300" s="308">
        <v>16</v>
      </c>
      <c r="P300" s="317"/>
    </row>
    <row r="301" spans="2:16" s="339" customFormat="1" ht="15" customHeight="1" x14ac:dyDescent="0.35">
      <c r="B301" s="317">
        <f t="shared" si="5"/>
        <v>293</v>
      </c>
      <c r="C301" s="260" t="s">
        <v>189</v>
      </c>
      <c r="D301" s="283" t="s">
        <v>206</v>
      </c>
      <c r="E301" s="317" t="s">
        <v>30</v>
      </c>
      <c r="F301" s="257">
        <v>45826</v>
      </c>
      <c r="G301" s="317">
        <v>18.591999999999999</v>
      </c>
      <c r="H301" s="702" t="s">
        <v>31</v>
      </c>
      <c r="I301" s="702"/>
      <c r="J301" s="702"/>
      <c r="K301" s="702"/>
      <c r="L301" s="257">
        <v>45841</v>
      </c>
      <c r="M301" s="317" t="s">
        <v>448</v>
      </c>
      <c r="N301" s="317"/>
      <c r="O301" s="308">
        <v>17</v>
      </c>
      <c r="P301" s="317"/>
    </row>
    <row r="302" spans="2:16" s="339" customFormat="1" ht="12.75" customHeight="1" x14ac:dyDescent="0.35">
      <c r="B302" s="317">
        <f t="shared" si="5"/>
        <v>294</v>
      </c>
      <c r="C302" s="260" t="s">
        <v>239</v>
      </c>
      <c r="D302" s="283" t="s">
        <v>754</v>
      </c>
      <c r="E302" s="317" t="s">
        <v>30</v>
      </c>
      <c r="F302" s="257">
        <v>45840</v>
      </c>
      <c r="G302" s="317">
        <v>39.130000000000003</v>
      </c>
      <c r="H302" s="702" t="s">
        <v>31</v>
      </c>
      <c r="I302" s="702"/>
      <c r="J302" s="702"/>
      <c r="K302" s="702"/>
      <c r="L302" s="257">
        <v>45846</v>
      </c>
      <c r="M302" s="317" t="s">
        <v>448</v>
      </c>
      <c r="N302" s="317"/>
      <c r="O302" s="317">
        <v>17</v>
      </c>
      <c r="P302" s="317"/>
    </row>
    <row r="303" spans="2:16" s="339" customFormat="1" ht="15" customHeight="1" x14ac:dyDescent="0.35">
      <c r="B303" s="317">
        <f t="shared" si="5"/>
        <v>295</v>
      </c>
      <c r="C303" s="260" t="s">
        <v>187</v>
      </c>
      <c r="D303" s="283" t="s">
        <v>755</v>
      </c>
      <c r="E303" s="317" t="s">
        <v>30</v>
      </c>
      <c r="F303" s="257">
        <v>45832</v>
      </c>
      <c r="G303" s="317">
        <v>25.4</v>
      </c>
      <c r="H303" s="702" t="s">
        <v>31</v>
      </c>
      <c r="I303" s="702"/>
      <c r="J303" s="702"/>
      <c r="K303" s="702"/>
      <c r="L303" s="257">
        <v>45848</v>
      </c>
      <c r="M303" s="317" t="s">
        <v>727</v>
      </c>
      <c r="N303" s="317"/>
      <c r="O303" s="308">
        <v>17</v>
      </c>
      <c r="P303" s="317"/>
    </row>
    <row r="304" spans="2:16" s="339" customFormat="1" ht="12.75" customHeight="1" x14ac:dyDescent="0.35">
      <c r="B304" s="317">
        <f t="shared" si="5"/>
        <v>296</v>
      </c>
      <c r="C304" s="260" t="s">
        <v>625</v>
      </c>
      <c r="D304" s="283" t="s">
        <v>206</v>
      </c>
      <c r="E304" s="317" t="s">
        <v>30</v>
      </c>
      <c r="F304" s="257">
        <v>45808</v>
      </c>
      <c r="G304" s="317">
        <v>18.591999999999999</v>
      </c>
      <c r="H304" s="702" t="s">
        <v>31</v>
      </c>
      <c r="I304" s="702"/>
      <c r="J304" s="702"/>
      <c r="K304" s="702"/>
      <c r="L304" s="257">
        <v>45850</v>
      </c>
      <c r="M304" s="317" t="s">
        <v>457</v>
      </c>
      <c r="N304" s="317"/>
      <c r="O304" s="317">
        <v>17</v>
      </c>
      <c r="P304" s="317"/>
    </row>
    <row r="305" spans="2:16" s="339" customFormat="1" ht="12.75" customHeight="1" x14ac:dyDescent="0.35">
      <c r="B305" s="317">
        <f t="shared" si="5"/>
        <v>297</v>
      </c>
      <c r="C305" s="260" t="s">
        <v>226</v>
      </c>
      <c r="D305" s="283" t="s">
        <v>765</v>
      </c>
      <c r="E305" s="317" t="s">
        <v>30</v>
      </c>
      <c r="F305" s="257">
        <v>45846</v>
      </c>
      <c r="G305" s="317">
        <v>57.746000000000002</v>
      </c>
      <c r="H305" s="702" t="s">
        <v>31</v>
      </c>
      <c r="I305" s="702"/>
      <c r="J305" s="702"/>
      <c r="K305" s="702"/>
      <c r="L305" s="257">
        <v>45851</v>
      </c>
      <c r="M305" s="317" t="s">
        <v>448</v>
      </c>
      <c r="N305" s="317"/>
      <c r="O305" s="317">
        <v>15</v>
      </c>
      <c r="P305" s="317"/>
    </row>
    <row r="306" spans="2:16" s="339" customFormat="1" ht="12.75" customHeight="1" x14ac:dyDescent="0.35">
      <c r="B306" s="317">
        <f t="shared" si="5"/>
        <v>298</v>
      </c>
      <c r="C306" s="260" t="s">
        <v>431</v>
      </c>
      <c r="D306" s="283" t="s">
        <v>768</v>
      </c>
      <c r="E306" s="317" t="s">
        <v>30</v>
      </c>
      <c r="F306" s="257">
        <v>45837</v>
      </c>
      <c r="G306" s="317">
        <v>37.5</v>
      </c>
      <c r="H306" s="702" t="s">
        <v>31</v>
      </c>
      <c r="I306" s="702"/>
      <c r="J306" s="702"/>
      <c r="K306" s="702"/>
      <c r="L306" s="257">
        <v>45852</v>
      </c>
      <c r="M306" s="317" t="s">
        <v>515</v>
      </c>
      <c r="N306" s="317"/>
      <c r="O306" s="317">
        <v>17</v>
      </c>
      <c r="P306" s="317"/>
    </row>
    <row r="307" spans="2:16" s="339" customFormat="1" ht="15" customHeight="1" x14ac:dyDescent="0.35">
      <c r="B307" s="317">
        <f t="shared" si="5"/>
        <v>299</v>
      </c>
      <c r="C307" s="260" t="s">
        <v>225</v>
      </c>
      <c r="D307" s="283" t="s">
        <v>765</v>
      </c>
      <c r="E307" s="317" t="s">
        <v>30</v>
      </c>
      <c r="F307" s="257">
        <v>45839</v>
      </c>
      <c r="G307" s="317">
        <v>57.746000000000002</v>
      </c>
      <c r="H307" s="702" t="s">
        <v>31</v>
      </c>
      <c r="I307" s="702"/>
      <c r="J307" s="702"/>
      <c r="K307" s="702"/>
      <c r="L307" s="257">
        <v>45854</v>
      </c>
      <c r="M307" s="317" t="s">
        <v>448</v>
      </c>
      <c r="N307" s="317" t="s">
        <v>172</v>
      </c>
      <c r="O307" s="317">
        <v>17</v>
      </c>
      <c r="P307" s="317"/>
    </row>
    <row r="308" spans="2:16" s="339" customFormat="1" ht="15" customHeight="1" x14ac:dyDescent="0.35">
      <c r="B308" s="317">
        <f t="shared" si="5"/>
        <v>300</v>
      </c>
      <c r="C308" s="260" t="s">
        <v>238</v>
      </c>
      <c r="D308" s="488" t="s">
        <v>756</v>
      </c>
      <c r="E308" s="317" t="s">
        <v>30</v>
      </c>
      <c r="F308" s="257">
        <v>45851</v>
      </c>
      <c r="G308" s="317">
        <v>39.130000000000003</v>
      </c>
      <c r="H308" s="702" t="s">
        <v>31</v>
      </c>
      <c r="I308" s="702"/>
      <c r="J308" s="702"/>
      <c r="K308" s="702"/>
      <c r="L308" s="257">
        <v>45856</v>
      </c>
      <c r="M308" s="317" t="s">
        <v>448</v>
      </c>
      <c r="N308" s="317"/>
      <c r="O308" s="317">
        <v>17</v>
      </c>
      <c r="P308" s="317"/>
    </row>
    <row r="309" spans="2:16" s="339" customFormat="1" ht="12" customHeight="1" x14ac:dyDescent="0.35">
      <c r="B309" s="317">
        <f t="shared" si="5"/>
        <v>301</v>
      </c>
      <c r="C309" s="287" t="s">
        <v>771</v>
      </c>
      <c r="D309" s="283" t="s">
        <v>770</v>
      </c>
      <c r="E309" s="317" t="s">
        <v>30</v>
      </c>
      <c r="F309" s="257">
        <v>45845</v>
      </c>
      <c r="G309" s="317">
        <v>47.610999999999997</v>
      </c>
      <c r="H309" s="702" t="s">
        <v>31</v>
      </c>
      <c r="I309" s="702"/>
      <c r="J309" s="702"/>
      <c r="K309" s="702"/>
      <c r="L309" s="257">
        <v>45858</v>
      </c>
      <c r="M309" s="317" t="s">
        <v>515</v>
      </c>
      <c r="N309" s="317"/>
      <c r="O309" s="317">
        <v>17</v>
      </c>
      <c r="P309" s="317"/>
    </row>
    <row r="310" spans="2:16" s="339" customFormat="1" ht="12.75" customHeight="1" x14ac:dyDescent="0.35">
      <c r="B310" s="317">
        <f t="shared" si="5"/>
        <v>302</v>
      </c>
      <c r="C310" s="260" t="s">
        <v>236</v>
      </c>
      <c r="D310" s="488" t="s">
        <v>838</v>
      </c>
      <c r="E310" s="317" t="s">
        <v>337</v>
      </c>
      <c r="F310" s="257">
        <v>45857</v>
      </c>
      <c r="G310" s="317">
        <v>39.130000000000003</v>
      </c>
      <c r="H310" s="702" t="s">
        <v>31</v>
      </c>
      <c r="I310" s="702"/>
      <c r="J310" s="702"/>
      <c r="K310" s="702"/>
      <c r="L310" s="257">
        <v>45860</v>
      </c>
      <c r="M310" s="317" t="s">
        <v>515</v>
      </c>
      <c r="N310" s="317"/>
      <c r="O310" s="317">
        <v>17</v>
      </c>
      <c r="P310" s="317"/>
    </row>
    <row r="311" spans="2:16" s="339" customFormat="1" ht="12.75" customHeight="1" x14ac:dyDescent="0.35">
      <c r="B311" s="317">
        <f t="shared" si="5"/>
        <v>303</v>
      </c>
      <c r="C311" s="260" t="s">
        <v>223</v>
      </c>
      <c r="D311" s="488" t="s">
        <v>773</v>
      </c>
      <c r="E311" s="317" t="s">
        <v>30</v>
      </c>
      <c r="F311" s="257">
        <v>45847</v>
      </c>
      <c r="G311" s="317">
        <v>21.518000000000001</v>
      </c>
      <c r="H311" s="702" t="s">
        <v>31</v>
      </c>
      <c r="I311" s="702"/>
      <c r="J311" s="702"/>
      <c r="K311" s="702"/>
      <c r="L311" s="257">
        <v>45863</v>
      </c>
      <c r="M311" s="317" t="s">
        <v>448</v>
      </c>
      <c r="N311" s="317"/>
      <c r="O311" s="317">
        <v>17</v>
      </c>
      <c r="P311" s="317"/>
    </row>
    <row r="312" spans="2:16" s="339" customFormat="1" ht="12.75" customHeight="1" x14ac:dyDescent="0.35">
      <c r="B312" s="317">
        <f t="shared" si="5"/>
        <v>304</v>
      </c>
      <c r="C312" s="287" t="s">
        <v>830</v>
      </c>
      <c r="D312" s="488" t="s">
        <v>352</v>
      </c>
      <c r="E312" s="317" t="s">
        <v>30</v>
      </c>
      <c r="F312" s="257">
        <v>45854</v>
      </c>
      <c r="G312" s="317">
        <v>47.610999999999997</v>
      </c>
      <c r="H312" s="702" t="s">
        <v>31</v>
      </c>
      <c r="I312" s="702"/>
      <c r="J312" s="702"/>
      <c r="K312" s="702"/>
      <c r="L312" s="257">
        <v>45866</v>
      </c>
      <c r="M312" s="317" t="s">
        <v>515</v>
      </c>
      <c r="N312" s="317"/>
      <c r="O312" s="317">
        <v>17</v>
      </c>
      <c r="P312" s="317"/>
    </row>
    <row r="313" spans="2:16" s="339" customFormat="1" ht="12.75" customHeight="1" x14ac:dyDescent="0.35">
      <c r="B313" s="317">
        <f t="shared" si="5"/>
        <v>305</v>
      </c>
      <c r="C313" s="260" t="s">
        <v>709</v>
      </c>
      <c r="D313" s="488" t="s">
        <v>829</v>
      </c>
      <c r="E313" s="317" t="s">
        <v>30</v>
      </c>
      <c r="F313" s="257">
        <v>45860</v>
      </c>
      <c r="G313" s="317">
        <v>102.566</v>
      </c>
      <c r="H313" s="702" t="s">
        <v>31</v>
      </c>
      <c r="I313" s="702"/>
      <c r="J313" s="702"/>
      <c r="K313" s="702"/>
      <c r="L313" s="257">
        <v>45872</v>
      </c>
      <c r="M313" s="317" t="s">
        <v>515</v>
      </c>
      <c r="N313" s="340"/>
      <c r="O313" s="317">
        <v>17</v>
      </c>
      <c r="P313" s="317"/>
    </row>
    <row r="314" spans="2:16" s="339" customFormat="1" ht="12.75" customHeight="1" x14ac:dyDescent="0.35">
      <c r="B314" s="317">
        <f t="shared" si="5"/>
        <v>306</v>
      </c>
      <c r="C314" s="260" t="s">
        <v>826</v>
      </c>
      <c r="D314" s="488" t="s">
        <v>240</v>
      </c>
      <c r="E314" s="317" t="s">
        <v>337</v>
      </c>
      <c r="F314" s="257">
        <v>45880</v>
      </c>
      <c r="G314" s="317">
        <v>107.12</v>
      </c>
      <c r="H314" s="702" t="s">
        <v>31</v>
      </c>
      <c r="I314" s="702"/>
      <c r="J314" s="702"/>
      <c r="K314" s="702"/>
      <c r="L314" s="257">
        <v>45894</v>
      </c>
      <c r="M314" s="317" t="s">
        <v>727</v>
      </c>
      <c r="N314" s="317"/>
      <c r="O314" s="317">
        <v>15</v>
      </c>
      <c r="P314" s="317"/>
    </row>
    <row r="315" spans="2:16" s="339" customFormat="1" ht="12.75" customHeight="1" x14ac:dyDescent="0.35">
      <c r="B315" s="317">
        <f t="shared" si="5"/>
        <v>307</v>
      </c>
      <c r="C315" s="316" t="s">
        <v>835</v>
      </c>
      <c r="D315" s="509" t="s">
        <v>612</v>
      </c>
      <c r="E315" s="279" t="s">
        <v>30</v>
      </c>
      <c r="F315" s="306">
        <v>45854</v>
      </c>
      <c r="G315" s="279">
        <v>80.164000000000001</v>
      </c>
      <c r="H315" s="736" t="s">
        <v>973</v>
      </c>
      <c r="I315" s="736"/>
      <c r="J315" s="736"/>
      <c r="K315" s="736"/>
      <c r="L315" s="306"/>
      <c r="M315" s="317" t="s">
        <v>515</v>
      </c>
      <c r="N315" s="340"/>
      <c r="O315" s="317">
        <v>17</v>
      </c>
      <c r="P315" s="317"/>
    </row>
    <row r="316" spans="2:16" s="339" customFormat="1" ht="12.75" customHeight="1" x14ac:dyDescent="0.35">
      <c r="B316" s="317">
        <f t="shared" si="5"/>
        <v>308</v>
      </c>
      <c r="C316" s="316" t="s">
        <v>235</v>
      </c>
      <c r="D316" s="509" t="s">
        <v>240</v>
      </c>
      <c r="E316" s="279" t="s">
        <v>337</v>
      </c>
      <c r="F316" s="306">
        <v>45860</v>
      </c>
      <c r="G316" s="279">
        <v>107.12</v>
      </c>
      <c r="H316" s="709" t="s">
        <v>907</v>
      </c>
      <c r="I316" s="710"/>
      <c r="J316" s="710"/>
      <c r="K316" s="711"/>
      <c r="L316" s="306"/>
      <c r="M316" s="317"/>
      <c r="N316" s="317"/>
      <c r="O316" s="317"/>
      <c r="P316" s="317"/>
    </row>
    <row r="317" spans="2:16" s="339" customFormat="1" ht="12.75" customHeight="1" x14ac:dyDescent="0.35">
      <c r="B317" s="415"/>
      <c r="C317" s="481"/>
      <c r="D317" s="587"/>
      <c r="E317" s="220"/>
      <c r="F317" s="216"/>
      <c r="G317" s="220"/>
      <c r="H317" s="545"/>
      <c r="I317" s="545"/>
      <c r="J317" s="545"/>
      <c r="K317" s="545"/>
      <c r="L317" s="216"/>
      <c r="M317" s="220"/>
      <c r="N317" s="220"/>
      <c r="O317" s="317"/>
      <c r="P317" s="220"/>
    </row>
    <row r="318" spans="2:16" ht="15" customHeight="1" x14ac:dyDescent="0.3">
      <c r="B318" s="734" t="s">
        <v>184</v>
      </c>
      <c r="C318" s="735"/>
      <c r="D318" s="735"/>
      <c r="E318" s="735"/>
      <c r="F318" s="735"/>
      <c r="G318" s="735"/>
      <c r="H318" s="735"/>
      <c r="I318" s="735"/>
      <c r="J318" s="735"/>
      <c r="K318" s="735"/>
      <c r="L318" s="735"/>
      <c r="M318" s="735"/>
      <c r="N318" s="735"/>
      <c r="O318" s="220"/>
    </row>
    <row r="319" spans="2:16" x14ac:dyDescent="0.3">
      <c r="B319" s="501" t="s">
        <v>68</v>
      </c>
      <c r="C319" s="452" t="s">
        <v>18</v>
      </c>
      <c r="D319" s="452" t="s">
        <v>19</v>
      </c>
      <c r="E319" s="452" t="s">
        <v>20</v>
      </c>
      <c r="F319" s="452" t="s">
        <v>21</v>
      </c>
      <c r="G319" s="733" t="s">
        <v>23</v>
      </c>
      <c r="H319" s="733"/>
      <c r="I319" s="733"/>
      <c r="J319" s="733"/>
      <c r="K319" s="452" t="s">
        <v>24</v>
      </c>
      <c r="L319" s="452" t="s">
        <v>25</v>
      </c>
      <c r="M319" s="453" t="s">
        <v>27</v>
      </c>
      <c r="N319" s="454"/>
      <c r="P319" s="220"/>
    </row>
    <row r="320" spans="2:16" s="221" customFormat="1" x14ac:dyDescent="0.3">
      <c r="B320" s="259">
        <v>1</v>
      </c>
      <c r="C320" s="284" t="s">
        <v>28</v>
      </c>
      <c r="D320" s="228" t="s">
        <v>29</v>
      </c>
      <c r="E320" s="228" t="s">
        <v>30</v>
      </c>
      <c r="F320" s="254">
        <v>45437</v>
      </c>
      <c r="G320" s="706" t="s">
        <v>31</v>
      </c>
      <c r="H320" s="717"/>
      <c r="I320" s="717"/>
      <c r="J320" s="717"/>
      <c r="K320" s="254">
        <v>45437</v>
      </c>
      <c r="L320" s="317" t="s">
        <v>32</v>
      </c>
      <c r="M320" s="253"/>
      <c r="N320" s="280"/>
      <c r="O320" s="220"/>
    </row>
    <row r="321" spans="2:15" s="221" customFormat="1" x14ac:dyDescent="0.3">
      <c r="B321" s="259">
        <v>2</v>
      </c>
      <c r="C321" s="285" t="s">
        <v>33</v>
      </c>
      <c r="D321" s="228" t="s">
        <v>34</v>
      </c>
      <c r="E321" s="228" t="s">
        <v>30</v>
      </c>
      <c r="F321" s="254">
        <v>45450</v>
      </c>
      <c r="G321" s="706" t="s">
        <v>31</v>
      </c>
      <c r="H321" s="717"/>
      <c r="I321" s="717"/>
      <c r="J321" s="717"/>
      <c r="K321" s="254">
        <v>45450</v>
      </c>
      <c r="L321" s="317" t="s">
        <v>32</v>
      </c>
      <c r="M321" s="253"/>
      <c r="N321" s="280"/>
      <c r="O321" s="222"/>
    </row>
    <row r="322" spans="2:15" s="221" customFormat="1" x14ac:dyDescent="0.3">
      <c r="B322" s="259">
        <v>3</v>
      </c>
      <c r="C322" s="284" t="s">
        <v>35</v>
      </c>
      <c r="D322" s="228" t="s">
        <v>29</v>
      </c>
      <c r="E322" s="228" t="s">
        <v>30</v>
      </c>
      <c r="F322" s="254">
        <v>45454</v>
      </c>
      <c r="G322" s="706" t="s">
        <v>31</v>
      </c>
      <c r="H322" s="717"/>
      <c r="I322" s="717"/>
      <c r="J322" s="717"/>
      <c r="K322" s="254">
        <v>45454</v>
      </c>
      <c r="L322" s="317" t="s">
        <v>32</v>
      </c>
      <c r="M322" s="219"/>
      <c r="N322" s="280"/>
      <c r="O322" s="222"/>
    </row>
    <row r="323" spans="2:15" s="221" customFormat="1" x14ac:dyDescent="0.3">
      <c r="B323" s="259">
        <v>4</v>
      </c>
      <c r="C323" s="285" t="s">
        <v>36</v>
      </c>
      <c r="D323" s="228" t="s">
        <v>29</v>
      </c>
      <c r="E323" s="228" t="s">
        <v>30</v>
      </c>
      <c r="F323" s="254">
        <v>45466</v>
      </c>
      <c r="G323" s="706" t="s">
        <v>31</v>
      </c>
      <c r="H323" s="717"/>
      <c r="I323" s="717"/>
      <c r="J323" s="717"/>
      <c r="K323" s="254">
        <v>45466</v>
      </c>
      <c r="L323" s="317" t="s">
        <v>32</v>
      </c>
      <c r="M323" s="219"/>
      <c r="N323" s="280"/>
      <c r="O323" s="222"/>
    </row>
    <row r="324" spans="2:15" s="221" customFormat="1" x14ac:dyDescent="0.3">
      <c r="B324" s="259">
        <v>5</v>
      </c>
      <c r="C324" s="285" t="s">
        <v>37</v>
      </c>
      <c r="D324" s="228" t="s">
        <v>29</v>
      </c>
      <c r="E324" s="228" t="s">
        <v>30</v>
      </c>
      <c r="F324" s="254">
        <v>45467</v>
      </c>
      <c r="G324" s="706" t="s">
        <v>31</v>
      </c>
      <c r="H324" s="717"/>
      <c r="I324" s="717"/>
      <c r="J324" s="717"/>
      <c r="K324" s="254">
        <v>45467</v>
      </c>
      <c r="L324" s="317" t="s">
        <v>32</v>
      </c>
      <c r="M324" s="219"/>
      <c r="N324" s="219"/>
      <c r="O324" s="222"/>
    </row>
    <row r="325" spans="2:15" s="221" customFormat="1" x14ac:dyDescent="0.3">
      <c r="B325" s="259">
        <v>6</v>
      </c>
      <c r="C325" s="285" t="s">
        <v>46</v>
      </c>
      <c r="D325" s="228" t="s">
        <v>47</v>
      </c>
      <c r="E325" s="228" t="s">
        <v>30</v>
      </c>
      <c r="F325" s="254">
        <v>45479</v>
      </c>
      <c r="G325" s="706" t="s">
        <v>31</v>
      </c>
      <c r="H325" s="717"/>
      <c r="I325" s="717"/>
      <c r="J325" s="717"/>
      <c r="K325" s="254">
        <v>45479</v>
      </c>
      <c r="L325" s="317" t="s">
        <v>48</v>
      </c>
      <c r="M325" s="219"/>
      <c r="N325" s="219"/>
      <c r="O325" s="222"/>
    </row>
    <row r="326" spans="2:15" s="221" customFormat="1" x14ac:dyDescent="0.3">
      <c r="B326" s="259">
        <v>7</v>
      </c>
      <c r="C326" s="284" t="s">
        <v>41</v>
      </c>
      <c r="D326" s="317" t="s">
        <v>29</v>
      </c>
      <c r="E326" s="317" t="s">
        <v>30</v>
      </c>
      <c r="F326" s="254">
        <v>45479</v>
      </c>
      <c r="G326" s="706" t="s">
        <v>31</v>
      </c>
      <c r="H326" s="717"/>
      <c r="I326" s="717"/>
      <c r="J326" s="717"/>
      <c r="K326" s="254">
        <v>45479</v>
      </c>
      <c r="L326" s="317" t="s">
        <v>32</v>
      </c>
      <c r="M326" s="219"/>
      <c r="N326" s="219"/>
      <c r="O326" s="222"/>
    </row>
    <row r="327" spans="2:15" s="221" customFormat="1" x14ac:dyDescent="0.3">
      <c r="B327" s="259">
        <v>8</v>
      </c>
      <c r="C327" s="284" t="s">
        <v>42</v>
      </c>
      <c r="D327" s="317" t="s">
        <v>43</v>
      </c>
      <c r="E327" s="317" t="s">
        <v>30</v>
      </c>
      <c r="F327" s="254">
        <v>45479</v>
      </c>
      <c r="G327" s="706" t="s">
        <v>31</v>
      </c>
      <c r="H327" s="717"/>
      <c r="I327" s="717"/>
      <c r="J327" s="717"/>
      <c r="K327" s="254">
        <v>45479</v>
      </c>
      <c r="L327" s="317" t="s">
        <v>32</v>
      </c>
      <c r="M327" s="219"/>
      <c r="N327" s="219"/>
      <c r="O327" s="222"/>
    </row>
    <row r="328" spans="2:15" s="221" customFormat="1" x14ac:dyDescent="0.3">
      <c r="B328" s="259">
        <v>9</v>
      </c>
      <c r="C328" s="260" t="s">
        <v>55</v>
      </c>
      <c r="D328" s="317" t="s">
        <v>34</v>
      </c>
      <c r="E328" s="317" t="s">
        <v>30</v>
      </c>
      <c r="F328" s="254">
        <v>45485</v>
      </c>
      <c r="G328" s="706" t="s">
        <v>31</v>
      </c>
      <c r="H328" s="717"/>
      <c r="I328" s="717"/>
      <c r="J328" s="717"/>
      <c r="K328" s="254">
        <v>45485</v>
      </c>
      <c r="L328" s="317" t="s">
        <v>497</v>
      </c>
      <c r="M328" s="219"/>
      <c r="N328" s="219"/>
      <c r="O328" s="222"/>
    </row>
    <row r="329" spans="2:15" s="221" customFormat="1" x14ac:dyDescent="0.3">
      <c r="B329" s="259">
        <v>10</v>
      </c>
      <c r="C329" s="260" t="s">
        <v>51</v>
      </c>
      <c r="D329" s="317" t="s">
        <v>34</v>
      </c>
      <c r="E329" s="317" t="s">
        <v>30</v>
      </c>
      <c r="F329" s="254">
        <v>45485</v>
      </c>
      <c r="G329" s="706" t="s">
        <v>31</v>
      </c>
      <c r="H329" s="717"/>
      <c r="I329" s="717"/>
      <c r="J329" s="717"/>
      <c r="K329" s="254">
        <v>45485</v>
      </c>
      <c r="L329" s="317" t="s">
        <v>497</v>
      </c>
      <c r="M329" s="219"/>
      <c r="N329" s="219"/>
      <c r="O329" s="222"/>
    </row>
    <row r="330" spans="2:15" s="221" customFormat="1" x14ac:dyDescent="0.3">
      <c r="B330" s="259">
        <v>11</v>
      </c>
      <c r="C330" s="260" t="s">
        <v>54</v>
      </c>
      <c r="D330" s="317" t="s">
        <v>34</v>
      </c>
      <c r="E330" s="317" t="s">
        <v>30</v>
      </c>
      <c r="F330" s="254">
        <v>45485</v>
      </c>
      <c r="G330" s="706" t="s">
        <v>31</v>
      </c>
      <c r="H330" s="717"/>
      <c r="I330" s="717"/>
      <c r="J330" s="717"/>
      <c r="K330" s="254">
        <v>45485</v>
      </c>
      <c r="L330" s="317" t="s">
        <v>497</v>
      </c>
      <c r="M330" s="219"/>
      <c r="N330" s="219"/>
      <c r="O330" s="222"/>
    </row>
    <row r="331" spans="2:15" s="221" customFormat="1" x14ac:dyDescent="0.3">
      <c r="B331" s="259">
        <v>12</v>
      </c>
      <c r="C331" s="285" t="s">
        <v>65</v>
      </c>
      <c r="D331" s="317" t="s">
        <v>43</v>
      </c>
      <c r="E331" s="317" t="s">
        <v>30</v>
      </c>
      <c r="F331" s="254">
        <v>45485</v>
      </c>
      <c r="G331" s="706" t="s">
        <v>31</v>
      </c>
      <c r="H331" s="717"/>
      <c r="I331" s="717"/>
      <c r="J331" s="717"/>
      <c r="K331" s="254">
        <v>45485</v>
      </c>
      <c r="L331" s="317" t="s">
        <v>124</v>
      </c>
      <c r="M331" s="219"/>
      <c r="N331" s="219"/>
      <c r="O331" s="222"/>
    </row>
    <row r="332" spans="2:15" s="221" customFormat="1" x14ac:dyDescent="0.3">
      <c r="B332" s="259">
        <v>13</v>
      </c>
      <c r="C332" s="285" t="s">
        <v>39</v>
      </c>
      <c r="D332" s="317" t="s">
        <v>29</v>
      </c>
      <c r="E332" s="317" t="s">
        <v>30</v>
      </c>
      <c r="F332" s="254">
        <v>45485</v>
      </c>
      <c r="G332" s="706" t="s">
        <v>31</v>
      </c>
      <c r="H332" s="717"/>
      <c r="I332" s="717"/>
      <c r="J332" s="717"/>
      <c r="K332" s="254">
        <v>45485</v>
      </c>
      <c r="L332" s="317" t="s">
        <v>124</v>
      </c>
      <c r="M332" s="219"/>
      <c r="N332" s="219"/>
      <c r="O332" s="222"/>
    </row>
    <row r="333" spans="2:15" s="221" customFormat="1" x14ac:dyDescent="0.3">
      <c r="B333" s="259">
        <v>14</v>
      </c>
      <c r="C333" s="284" t="s">
        <v>50</v>
      </c>
      <c r="D333" s="317" t="s">
        <v>34</v>
      </c>
      <c r="E333" s="317" t="s">
        <v>30</v>
      </c>
      <c r="F333" s="254">
        <v>45486</v>
      </c>
      <c r="G333" s="706" t="s">
        <v>31</v>
      </c>
      <c r="H333" s="717"/>
      <c r="I333" s="717"/>
      <c r="J333" s="717"/>
      <c r="K333" s="254">
        <v>45486</v>
      </c>
      <c r="L333" s="317" t="s">
        <v>124</v>
      </c>
      <c r="M333" s="219"/>
      <c r="N333" s="219"/>
      <c r="O333" s="222"/>
    </row>
    <row r="334" spans="2:15" s="221" customFormat="1" x14ac:dyDescent="0.3">
      <c r="B334" s="259">
        <v>15</v>
      </c>
      <c r="C334" s="284" t="s">
        <v>59</v>
      </c>
      <c r="D334" s="317" t="s">
        <v>29</v>
      </c>
      <c r="E334" s="317" t="s">
        <v>30</v>
      </c>
      <c r="F334" s="254">
        <v>45486</v>
      </c>
      <c r="G334" s="706" t="s">
        <v>31</v>
      </c>
      <c r="H334" s="717"/>
      <c r="I334" s="717"/>
      <c r="J334" s="717"/>
      <c r="K334" s="254">
        <v>45486</v>
      </c>
      <c r="L334" s="317" t="s">
        <v>124</v>
      </c>
      <c r="M334" s="219"/>
      <c r="N334" s="219"/>
      <c r="O334" s="222"/>
    </row>
    <row r="335" spans="2:15" s="221" customFormat="1" x14ac:dyDescent="0.3">
      <c r="B335" s="259">
        <v>16</v>
      </c>
      <c r="C335" s="284" t="s">
        <v>56</v>
      </c>
      <c r="D335" s="317" t="s">
        <v>29</v>
      </c>
      <c r="E335" s="317" t="s">
        <v>30</v>
      </c>
      <c r="F335" s="254">
        <v>45486</v>
      </c>
      <c r="G335" s="706" t="s">
        <v>31</v>
      </c>
      <c r="H335" s="717"/>
      <c r="I335" s="717"/>
      <c r="J335" s="717"/>
      <c r="K335" s="254">
        <v>45486</v>
      </c>
      <c r="L335" s="317" t="s">
        <v>32</v>
      </c>
      <c r="M335" s="219"/>
      <c r="N335" s="219"/>
      <c r="O335" s="222"/>
    </row>
    <row r="336" spans="2:15" s="221" customFormat="1" x14ac:dyDescent="0.3">
      <c r="B336" s="259">
        <v>17</v>
      </c>
      <c r="C336" s="284" t="s">
        <v>66</v>
      </c>
      <c r="D336" s="317" t="s">
        <v>29</v>
      </c>
      <c r="E336" s="317" t="s">
        <v>30</v>
      </c>
      <c r="F336" s="254">
        <v>45486</v>
      </c>
      <c r="G336" s="706" t="s">
        <v>31</v>
      </c>
      <c r="H336" s="717"/>
      <c r="I336" s="717"/>
      <c r="J336" s="717"/>
      <c r="K336" s="254">
        <v>45486</v>
      </c>
      <c r="L336" s="317" t="s">
        <v>32</v>
      </c>
      <c r="M336" s="219"/>
      <c r="N336" s="219"/>
      <c r="O336" s="222"/>
    </row>
    <row r="337" spans="2:15" s="221" customFormat="1" x14ac:dyDescent="0.3">
      <c r="B337" s="259">
        <v>18</v>
      </c>
      <c r="C337" s="284" t="s">
        <v>123</v>
      </c>
      <c r="D337" s="317" t="s">
        <v>29</v>
      </c>
      <c r="E337" s="317" t="s">
        <v>30</v>
      </c>
      <c r="F337" s="254">
        <v>45501</v>
      </c>
      <c r="G337" s="706" t="s">
        <v>31</v>
      </c>
      <c r="H337" s="717"/>
      <c r="I337" s="717"/>
      <c r="J337" s="717"/>
      <c r="K337" s="254">
        <v>45501</v>
      </c>
      <c r="L337" s="317" t="s">
        <v>124</v>
      </c>
      <c r="M337" s="219"/>
      <c r="N337" s="219"/>
      <c r="O337" s="222"/>
    </row>
    <row r="338" spans="2:15" s="221" customFormat="1" x14ac:dyDescent="0.3">
      <c r="B338" s="259">
        <v>19</v>
      </c>
      <c r="C338" s="284" t="s">
        <v>116</v>
      </c>
      <c r="D338" s="317" t="s">
        <v>29</v>
      </c>
      <c r="E338" s="317" t="s">
        <v>30</v>
      </c>
      <c r="F338" s="254">
        <v>45501</v>
      </c>
      <c r="G338" s="706" t="s">
        <v>31</v>
      </c>
      <c r="H338" s="717"/>
      <c r="I338" s="717"/>
      <c r="J338" s="717"/>
      <c r="K338" s="254">
        <v>45501</v>
      </c>
      <c r="L338" s="317" t="s">
        <v>32</v>
      </c>
      <c r="M338" s="219"/>
      <c r="N338" s="219"/>
      <c r="O338" s="222"/>
    </row>
    <row r="339" spans="2:15" s="221" customFormat="1" x14ac:dyDescent="0.3">
      <c r="B339" s="259">
        <v>20</v>
      </c>
      <c r="C339" s="284" t="s">
        <v>118</v>
      </c>
      <c r="D339" s="317" t="s">
        <v>159</v>
      </c>
      <c r="E339" s="317" t="s">
        <v>30</v>
      </c>
      <c r="F339" s="254">
        <v>45501</v>
      </c>
      <c r="G339" s="706" t="s">
        <v>31</v>
      </c>
      <c r="H339" s="717"/>
      <c r="I339" s="717"/>
      <c r="J339" s="717"/>
      <c r="K339" s="254">
        <v>45501</v>
      </c>
      <c r="L339" s="317" t="s">
        <v>32</v>
      </c>
      <c r="M339" s="219"/>
      <c r="N339" s="219"/>
      <c r="O339" s="222"/>
    </row>
    <row r="340" spans="2:15" s="221" customFormat="1" x14ac:dyDescent="0.3">
      <c r="B340" s="259">
        <v>21</v>
      </c>
      <c r="C340" s="285" t="s">
        <v>114</v>
      </c>
      <c r="D340" s="317" t="s">
        <v>29</v>
      </c>
      <c r="E340" s="317" t="s">
        <v>30</v>
      </c>
      <c r="F340" s="254">
        <v>45503</v>
      </c>
      <c r="G340" s="706" t="s">
        <v>31</v>
      </c>
      <c r="H340" s="717"/>
      <c r="I340" s="717"/>
      <c r="J340" s="717"/>
      <c r="K340" s="254">
        <v>45503</v>
      </c>
      <c r="L340" s="317" t="s">
        <v>124</v>
      </c>
      <c r="M340" s="219"/>
      <c r="N340" s="219"/>
      <c r="O340" s="222"/>
    </row>
    <row r="341" spans="2:15" s="221" customFormat="1" x14ac:dyDescent="0.3">
      <c r="B341" s="259">
        <v>22</v>
      </c>
      <c r="C341" s="284" t="s">
        <v>45</v>
      </c>
      <c r="D341" s="317" t="s">
        <v>29</v>
      </c>
      <c r="E341" s="317" t="s">
        <v>30</v>
      </c>
      <c r="F341" s="254">
        <v>45503</v>
      </c>
      <c r="G341" s="706" t="s">
        <v>31</v>
      </c>
      <c r="H341" s="717"/>
      <c r="I341" s="717"/>
      <c r="J341" s="717"/>
      <c r="K341" s="254">
        <v>45503</v>
      </c>
      <c r="L341" s="317" t="s">
        <v>32</v>
      </c>
      <c r="M341" s="219"/>
      <c r="N341" s="219"/>
      <c r="O341" s="222"/>
    </row>
    <row r="342" spans="2:15" s="221" customFormat="1" x14ac:dyDescent="0.3">
      <c r="B342" s="259">
        <v>23</v>
      </c>
      <c r="C342" s="284" t="s">
        <v>38</v>
      </c>
      <c r="D342" s="317" t="s">
        <v>29</v>
      </c>
      <c r="E342" s="317" t="s">
        <v>30</v>
      </c>
      <c r="F342" s="254">
        <v>45504</v>
      </c>
      <c r="G342" s="706" t="s">
        <v>31</v>
      </c>
      <c r="H342" s="717"/>
      <c r="I342" s="717"/>
      <c r="J342" s="717"/>
      <c r="K342" s="254">
        <v>45504</v>
      </c>
      <c r="L342" s="317" t="s">
        <v>32</v>
      </c>
      <c r="M342" s="219"/>
      <c r="N342" s="219"/>
      <c r="O342" s="222"/>
    </row>
    <row r="343" spans="2:15" s="221" customFormat="1" x14ac:dyDescent="0.3">
      <c r="B343" s="259">
        <v>24</v>
      </c>
      <c r="C343" s="284" t="s">
        <v>53</v>
      </c>
      <c r="D343" s="317" t="s">
        <v>29</v>
      </c>
      <c r="E343" s="317" t="s">
        <v>30</v>
      </c>
      <c r="F343" s="254">
        <v>45504</v>
      </c>
      <c r="G343" s="706" t="s">
        <v>31</v>
      </c>
      <c r="H343" s="717"/>
      <c r="I343" s="717"/>
      <c r="J343" s="717"/>
      <c r="K343" s="254">
        <v>45504</v>
      </c>
      <c r="L343" s="317" t="s">
        <v>124</v>
      </c>
      <c r="M343" s="219"/>
      <c r="N343" s="219"/>
      <c r="O343" s="222"/>
    </row>
    <row r="344" spans="2:15" s="221" customFormat="1" x14ac:dyDescent="0.3">
      <c r="B344" s="259">
        <v>25</v>
      </c>
      <c r="C344" s="284" t="s">
        <v>44</v>
      </c>
      <c r="D344" s="317" t="s">
        <v>29</v>
      </c>
      <c r="E344" s="317" t="s">
        <v>30</v>
      </c>
      <c r="F344" s="254">
        <v>45504</v>
      </c>
      <c r="G344" s="706" t="s">
        <v>31</v>
      </c>
      <c r="H344" s="717"/>
      <c r="I344" s="717"/>
      <c r="J344" s="717"/>
      <c r="K344" s="254">
        <v>45504</v>
      </c>
      <c r="L344" s="317" t="s">
        <v>124</v>
      </c>
      <c r="M344" s="219"/>
      <c r="N344" s="219"/>
      <c r="O344" s="222"/>
    </row>
    <row r="345" spans="2:15" s="221" customFormat="1" ht="14.25" customHeight="1" x14ac:dyDescent="0.3">
      <c r="B345" s="259">
        <v>26</v>
      </c>
      <c r="C345" s="284" t="s">
        <v>117</v>
      </c>
      <c r="D345" s="317" t="s">
        <v>29</v>
      </c>
      <c r="E345" s="317" t="s">
        <v>30</v>
      </c>
      <c r="F345" s="254">
        <v>45504</v>
      </c>
      <c r="G345" s="706" t="s">
        <v>31</v>
      </c>
      <c r="H345" s="717"/>
      <c r="I345" s="717"/>
      <c r="J345" s="717"/>
      <c r="K345" s="254">
        <v>45504</v>
      </c>
      <c r="L345" s="317" t="s">
        <v>32</v>
      </c>
      <c r="M345" s="219"/>
      <c r="N345" s="219"/>
      <c r="O345" s="222"/>
    </row>
    <row r="346" spans="2:15" s="221" customFormat="1" x14ac:dyDescent="0.3">
      <c r="B346" s="259">
        <v>27</v>
      </c>
      <c r="C346" s="284" t="s">
        <v>62</v>
      </c>
      <c r="D346" s="317" t="s">
        <v>29</v>
      </c>
      <c r="E346" s="317" t="s">
        <v>30</v>
      </c>
      <c r="F346" s="254">
        <v>45505</v>
      </c>
      <c r="G346" s="706" t="s">
        <v>31</v>
      </c>
      <c r="H346" s="717"/>
      <c r="I346" s="717"/>
      <c r="J346" s="717"/>
      <c r="K346" s="254">
        <v>45505</v>
      </c>
      <c r="L346" s="317" t="s">
        <v>32</v>
      </c>
      <c r="M346" s="219"/>
      <c r="N346" s="219"/>
      <c r="O346" s="222"/>
    </row>
    <row r="347" spans="2:15" s="221" customFormat="1" x14ac:dyDescent="0.3">
      <c r="B347" s="259">
        <v>28</v>
      </c>
      <c r="C347" s="260" t="s">
        <v>126</v>
      </c>
      <c r="D347" s="317" t="s">
        <v>29</v>
      </c>
      <c r="E347" s="317" t="s">
        <v>30</v>
      </c>
      <c r="F347" s="286">
        <v>45507</v>
      </c>
      <c r="G347" s="702" t="s">
        <v>31</v>
      </c>
      <c r="H347" s="702"/>
      <c r="I347" s="702"/>
      <c r="J347" s="702"/>
      <c r="K347" s="257">
        <v>45507</v>
      </c>
      <c r="L347" s="317" t="s">
        <v>179</v>
      </c>
      <c r="M347" s="219"/>
      <c r="N347" s="219"/>
      <c r="O347" s="222"/>
    </row>
    <row r="348" spans="2:15" s="221" customFormat="1" x14ac:dyDescent="0.3">
      <c r="B348" s="259">
        <v>29</v>
      </c>
      <c r="C348" s="284" t="s">
        <v>119</v>
      </c>
      <c r="D348" s="317" t="s">
        <v>29</v>
      </c>
      <c r="E348" s="317" t="s">
        <v>30</v>
      </c>
      <c r="F348" s="254">
        <v>45513</v>
      </c>
      <c r="G348" s="706" t="s">
        <v>31</v>
      </c>
      <c r="H348" s="717"/>
      <c r="I348" s="717"/>
      <c r="J348" s="717"/>
      <c r="K348" s="254">
        <v>45513</v>
      </c>
      <c r="L348" s="317" t="s">
        <v>32</v>
      </c>
      <c r="M348" s="219"/>
      <c r="N348" s="219"/>
      <c r="O348" s="222"/>
    </row>
    <row r="349" spans="2:15" s="221" customFormat="1" x14ac:dyDescent="0.3">
      <c r="B349" s="259">
        <v>30</v>
      </c>
      <c r="C349" s="284" t="s">
        <v>58</v>
      </c>
      <c r="D349" s="317" t="s">
        <v>29</v>
      </c>
      <c r="E349" s="317" t="s">
        <v>30</v>
      </c>
      <c r="F349" s="254">
        <v>45514</v>
      </c>
      <c r="G349" s="706" t="s">
        <v>31</v>
      </c>
      <c r="H349" s="717"/>
      <c r="I349" s="717"/>
      <c r="J349" s="717"/>
      <c r="K349" s="254">
        <v>45514</v>
      </c>
      <c r="L349" s="317" t="s">
        <v>175</v>
      </c>
      <c r="M349" s="219"/>
      <c r="N349" s="219"/>
      <c r="O349" s="222"/>
    </row>
    <row r="350" spans="2:15" s="221" customFormat="1" x14ac:dyDescent="0.3">
      <c r="B350" s="259">
        <v>31</v>
      </c>
      <c r="C350" s="260" t="s">
        <v>60</v>
      </c>
      <c r="D350" s="317" t="s">
        <v>43</v>
      </c>
      <c r="E350" s="317" t="s">
        <v>30</v>
      </c>
      <c r="F350" s="257">
        <v>45518</v>
      </c>
      <c r="G350" s="706" t="s">
        <v>31</v>
      </c>
      <c r="H350" s="717"/>
      <c r="I350" s="717"/>
      <c r="J350" s="717"/>
      <c r="K350" s="254">
        <v>45518</v>
      </c>
      <c r="L350" s="317" t="s">
        <v>179</v>
      </c>
      <c r="M350" s="219"/>
      <c r="N350" s="219"/>
      <c r="O350" s="222"/>
    </row>
    <row r="351" spans="2:15" s="221" customFormat="1" x14ac:dyDescent="0.3">
      <c r="B351" s="259">
        <v>32</v>
      </c>
      <c r="C351" s="260" t="s">
        <v>115</v>
      </c>
      <c r="D351" s="317" t="s">
        <v>29</v>
      </c>
      <c r="E351" s="317" t="s">
        <v>30</v>
      </c>
      <c r="F351" s="257">
        <v>45518</v>
      </c>
      <c r="G351" s="706" t="s">
        <v>31</v>
      </c>
      <c r="H351" s="717"/>
      <c r="I351" s="717"/>
      <c r="J351" s="717"/>
      <c r="K351" s="254">
        <v>45518</v>
      </c>
      <c r="L351" s="317" t="s">
        <v>179</v>
      </c>
      <c r="M351" s="219"/>
      <c r="N351" s="219"/>
      <c r="O351" s="222"/>
    </row>
    <row r="352" spans="2:15" s="221" customFormat="1" x14ac:dyDescent="0.3">
      <c r="B352" s="259">
        <v>33</v>
      </c>
      <c r="C352" s="260" t="s">
        <v>180</v>
      </c>
      <c r="D352" s="317" t="s">
        <v>29</v>
      </c>
      <c r="E352" s="317" t="s">
        <v>30</v>
      </c>
      <c r="F352" s="257">
        <v>45523</v>
      </c>
      <c r="G352" s="706" t="s">
        <v>31</v>
      </c>
      <c r="H352" s="717"/>
      <c r="I352" s="717"/>
      <c r="J352" s="717"/>
      <c r="K352" s="254">
        <v>45523</v>
      </c>
      <c r="L352" s="317" t="s">
        <v>32</v>
      </c>
      <c r="M352" s="219"/>
      <c r="N352" s="219"/>
      <c r="O352" s="222"/>
    </row>
    <row r="353" spans="2:15" s="221" customFormat="1" x14ac:dyDescent="0.3">
      <c r="B353" s="259">
        <v>34</v>
      </c>
      <c r="C353" s="260" t="s">
        <v>57</v>
      </c>
      <c r="D353" s="317" t="s">
        <v>29</v>
      </c>
      <c r="E353" s="317" t="s">
        <v>30</v>
      </c>
      <c r="F353" s="257">
        <v>45523</v>
      </c>
      <c r="G353" s="706" t="s">
        <v>31</v>
      </c>
      <c r="H353" s="717"/>
      <c r="I353" s="717"/>
      <c r="J353" s="717"/>
      <c r="K353" s="254">
        <v>45523</v>
      </c>
      <c r="L353" s="317" t="s">
        <v>175</v>
      </c>
      <c r="M353" s="219"/>
      <c r="N353" s="219"/>
      <c r="O353" s="222"/>
    </row>
    <row r="354" spans="2:15" s="221" customFormat="1" x14ac:dyDescent="0.3">
      <c r="B354" s="259">
        <v>35</v>
      </c>
      <c r="C354" s="284" t="s">
        <v>138</v>
      </c>
      <c r="D354" s="317" t="s">
        <v>29</v>
      </c>
      <c r="E354" s="317" t="s">
        <v>30</v>
      </c>
      <c r="F354" s="254">
        <v>45529</v>
      </c>
      <c r="G354" s="706" t="s">
        <v>31</v>
      </c>
      <c r="H354" s="717"/>
      <c r="I354" s="717"/>
      <c r="J354" s="717"/>
      <c r="K354" s="254">
        <v>45529</v>
      </c>
      <c r="L354" s="317" t="s">
        <v>124</v>
      </c>
      <c r="M354" s="219"/>
      <c r="N354" s="219"/>
      <c r="O354" s="222"/>
    </row>
    <row r="355" spans="2:15" s="221" customFormat="1" x14ac:dyDescent="0.3">
      <c r="B355" s="259">
        <v>36</v>
      </c>
      <c r="C355" s="260" t="s">
        <v>112</v>
      </c>
      <c r="D355" s="317" t="s">
        <v>34</v>
      </c>
      <c r="E355" s="317" t="s">
        <v>30</v>
      </c>
      <c r="F355" s="257">
        <v>45531</v>
      </c>
      <c r="G355" s="706" t="s">
        <v>31</v>
      </c>
      <c r="H355" s="717"/>
      <c r="I355" s="717"/>
      <c r="J355" s="717"/>
      <c r="K355" s="257">
        <v>45531</v>
      </c>
      <c r="L355" s="317" t="s">
        <v>61</v>
      </c>
      <c r="M355" s="219"/>
      <c r="N355" s="219"/>
      <c r="O355" s="222"/>
    </row>
    <row r="356" spans="2:15" s="221" customFormat="1" x14ac:dyDescent="0.3">
      <c r="B356" s="259">
        <v>37</v>
      </c>
      <c r="C356" s="260" t="s">
        <v>125</v>
      </c>
      <c r="D356" s="317" t="s">
        <v>34</v>
      </c>
      <c r="E356" s="317" t="s">
        <v>30</v>
      </c>
      <c r="F356" s="286">
        <v>45531</v>
      </c>
      <c r="G356" s="706" t="s">
        <v>31</v>
      </c>
      <c r="H356" s="717"/>
      <c r="I356" s="717"/>
      <c r="J356" s="717"/>
      <c r="K356" s="286">
        <v>45531</v>
      </c>
      <c r="L356" s="317" t="s">
        <v>61</v>
      </c>
      <c r="M356" s="219"/>
      <c r="N356" s="219"/>
      <c r="O356" s="222"/>
    </row>
    <row r="357" spans="2:15" s="221" customFormat="1" x14ac:dyDescent="0.3">
      <c r="B357" s="259">
        <v>38</v>
      </c>
      <c r="C357" s="260" t="s">
        <v>178</v>
      </c>
      <c r="D357" s="323" t="s">
        <v>131</v>
      </c>
      <c r="E357" s="323" t="s">
        <v>30</v>
      </c>
      <c r="F357" s="286">
        <v>45546</v>
      </c>
      <c r="G357" s="702" t="s">
        <v>31</v>
      </c>
      <c r="H357" s="716"/>
      <c r="I357" s="716"/>
      <c r="J357" s="716"/>
      <c r="K357" s="286">
        <v>45546</v>
      </c>
      <c r="L357" s="317" t="s">
        <v>61</v>
      </c>
      <c r="M357" s="219"/>
      <c r="N357" s="219"/>
      <c r="O357" s="222"/>
    </row>
    <row r="358" spans="2:15" s="221" customFormat="1" x14ac:dyDescent="0.3">
      <c r="B358" s="259">
        <v>39</v>
      </c>
      <c r="C358" s="260" t="s">
        <v>133</v>
      </c>
      <c r="D358" s="317" t="s">
        <v>29</v>
      </c>
      <c r="E358" s="317" t="s">
        <v>30</v>
      </c>
      <c r="F358" s="286">
        <v>45545</v>
      </c>
      <c r="G358" s="706" t="s">
        <v>31</v>
      </c>
      <c r="H358" s="717"/>
      <c r="I358" s="717"/>
      <c r="J358" s="717"/>
      <c r="K358" s="286">
        <v>45545</v>
      </c>
      <c r="L358" s="317" t="s">
        <v>124</v>
      </c>
      <c r="M358" s="219"/>
      <c r="N358" s="219"/>
      <c r="O358" s="222"/>
    </row>
    <row r="359" spans="2:15" s="221" customFormat="1" x14ac:dyDescent="0.3">
      <c r="B359" s="259">
        <v>40</v>
      </c>
      <c r="C359" s="260" t="s">
        <v>170</v>
      </c>
      <c r="D359" s="317" t="s">
        <v>29</v>
      </c>
      <c r="E359" s="317" t="s">
        <v>30</v>
      </c>
      <c r="F359" s="286">
        <v>45548</v>
      </c>
      <c r="G359" s="706" t="s">
        <v>31</v>
      </c>
      <c r="H359" s="717"/>
      <c r="I359" s="717"/>
      <c r="J359" s="717"/>
      <c r="K359" s="286">
        <v>45548</v>
      </c>
      <c r="L359" s="317" t="s">
        <v>32</v>
      </c>
      <c r="M359" s="219"/>
      <c r="N359" s="219"/>
      <c r="O359" s="222"/>
    </row>
    <row r="360" spans="2:15" s="221" customFormat="1" x14ac:dyDescent="0.3">
      <c r="B360" s="259">
        <v>41</v>
      </c>
      <c r="C360" s="260" t="s">
        <v>136</v>
      </c>
      <c r="D360" s="317" t="s">
        <v>29</v>
      </c>
      <c r="E360" s="317" t="s">
        <v>30</v>
      </c>
      <c r="F360" s="286">
        <v>45549</v>
      </c>
      <c r="G360" s="706" t="s">
        <v>31</v>
      </c>
      <c r="H360" s="717"/>
      <c r="I360" s="717"/>
      <c r="J360" s="717"/>
      <c r="K360" s="286">
        <v>45549</v>
      </c>
      <c r="L360" s="317" t="s">
        <v>32</v>
      </c>
      <c r="M360" s="219"/>
      <c r="N360" s="219"/>
      <c r="O360" s="222"/>
    </row>
    <row r="361" spans="2:15" s="221" customFormat="1" x14ac:dyDescent="0.3">
      <c r="B361" s="259">
        <v>42</v>
      </c>
      <c r="C361" s="284" t="s">
        <v>349</v>
      </c>
      <c r="D361" s="317" t="s">
        <v>352</v>
      </c>
      <c r="E361" s="317" t="s">
        <v>30</v>
      </c>
      <c r="F361" s="286">
        <v>45550</v>
      </c>
      <c r="G361" s="706" t="s">
        <v>31</v>
      </c>
      <c r="H361" s="717"/>
      <c r="I361" s="717"/>
      <c r="J361" s="717"/>
      <c r="K361" s="286">
        <v>45550</v>
      </c>
      <c r="L361" s="317" t="s">
        <v>32</v>
      </c>
      <c r="M361" s="219"/>
      <c r="N361" s="219"/>
      <c r="O361" s="222"/>
    </row>
    <row r="362" spans="2:15" s="221" customFormat="1" x14ac:dyDescent="0.3">
      <c r="B362" s="259">
        <v>43</v>
      </c>
      <c r="C362" s="260" t="s">
        <v>64</v>
      </c>
      <c r="D362" s="317" t="s">
        <v>29</v>
      </c>
      <c r="E362" s="317" t="s">
        <v>30</v>
      </c>
      <c r="F362" s="257">
        <v>45550</v>
      </c>
      <c r="G362" s="706" t="s">
        <v>31</v>
      </c>
      <c r="H362" s="717"/>
      <c r="I362" s="717"/>
      <c r="J362" s="717"/>
      <c r="K362" s="286">
        <v>45550</v>
      </c>
      <c r="L362" s="317" t="s">
        <v>61</v>
      </c>
      <c r="M362" s="219"/>
      <c r="N362" s="219"/>
      <c r="O362" s="222"/>
    </row>
    <row r="363" spans="2:15" s="221" customFormat="1" x14ac:dyDescent="0.3">
      <c r="B363" s="259">
        <v>44</v>
      </c>
      <c r="C363" s="260" t="s">
        <v>181</v>
      </c>
      <c r="D363" s="317" t="s">
        <v>167</v>
      </c>
      <c r="E363" s="317" t="s">
        <v>30</v>
      </c>
      <c r="F363" s="257">
        <v>45555</v>
      </c>
      <c r="G363" s="706" t="s">
        <v>31</v>
      </c>
      <c r="H363" s="717"/>
      <c r="I363" s="717"/>
      <c r="J363" s="717"/>
      <c r="K363" s="286">
        <v>45555</v>
      </c>
      <c r="L363" s="317" t="s">
        <v>32</v>
      </c>
      <c r="M363" s="219"/>
      <c r="N363" s="219"/>
      <c r="O363" s="222"/>
    </row>
    <row r="364" spans="2:15" s="221" customFormat="1" x14ac:dyDescent="0.3">
      <c r="B364" s="259">
        <v>45</v>
      </c>
      <c r="C364" s="260" t="s">
        <v>287</v>
      </c>
      <c r="D364" s="317" t="s">
        <v>29</v>
      </c>
      <c r="E364" s="317" t="s">
        <v>30</v>
      </c>
      <c r="F364" s="257">
        <v>45559</v>
      </c>
      <c r="G364" s="706" t="s">
        <v>31</v>
      </c>
      <c r="H364" s="717"/>
      <c r="I364" s="717"/>
      <c r="J364" s="717"/>
      <c r="K364" s="286">
        <v>45559</v>
      </c>
      <c r="L364" s="317" t="s">
        <v>61</v>
      </c>
      <c r="M364" s="219"/>
      <c r="N364" s="219"/>
      <c r="O364" s="222"/>
    </row>
    <row r="365" spans="2:15" s="221" customFormat="1" x14ac:dyDescent="0.3">
      <c r="B365" s="259">
        <v>46</v>
      </c>
      <c r="C365" s="260" t="s">
        <v>120</v>
      </c>
      <c r="D365" s="317" t="s">
        <v>29</v>
      </c>
      <c r="E365" s="317" t="s">
        <v>30</v>
      </c>
      <c r="F365" s="257">
        <v>45562</v>
      </c>
      <c r="G365" s="706" t="s">
        <v>31</v>
      </c>
      <c r="H365" s="717"/>
      <c r="I365" s="717"/>
      <c r="J365" s="717"/>
      <c r="K365" s="286">
        <v>45562</v>
      </c>
      <c r="L365" s="317" t="s">
        <v>32</v>
      </c>
      <c r="M365" s="219"/>
      <c r="N365" s="219"/>
      <c r="O365" s="222"/>
    </row>
    <row r="366" spans="2:15" s="221" customFormat="1" x14ac:dyDescent="0.3">
      <c r="B366" s="259">
        <v>47</v>
      </c>
      <c r="C366" s="260" t="s">
        <v>348</v>
      </c>
      <c r="D366" s="317" t="s">
        <v>29</v>
      </c>
      <c r="E366" s="317" t="s">
        <v>30</v>
      </c>
      <c r="F366" s="257">
        <v>45563</v>
      </c>
      <c r="G366" s="706" t="s">
        <v>31</v>
      </c>
      <c r="H366" s="717"/>
      <c r="I366" s="717"/>
      <c r="J366" s="717"/>
      <c r="K366" s="257">
        <v>45563</v>
      </c>
      <c r="L366" s="317" t="s">
        <v>32</v>
      </c>
      <c r="M366" s="219"/>
      <c r="N366" s="219"/>
      <c r="O366" s="222"/>
    </row>
    <row r="367" spans="2:15" s="221" customFormat="1" x14ac:dyDescent="0.3">
      <c r="B367" s="259">
        <v>48</v>
      </c>
      <c r="C367" s="260" t="s">
        <v>63</v>
      </c>
      <c r="D367" s="317" t="s">
        <v>43</v>
      </c>
      <c r="E367" s="317" t="s">
        <v>30</v>
      </c>
      <c r="F367" s="257">
        <v>45568</v>
      </c>
      <c r="G367" s="706" t="s">
        <v>31</v>
      </c>
      <c r="H367" s="717"/>
      <c r="I367" s="717"/>
      <c r="J367" s="717"/>
      <c r="K367" s="257">
        <v>45568</v>
      </c>
      <c r="L367" s="317" t="s">
        <v>124</v>
      </c>
      <c r="M367" s="219"/>
      <c r="N367" s="219"/>
      <c r="O367" s="222"/>
    </row>
    <row r="368" spans="2:15" s="221" customFormat="1" x14ac:dyDescent="0.3">
      <c r="B368" s="259">
        <v>49</v>
      </c>
      <c r="C368" s="260" t="s">
        <v>130</v>
      </c>
      <c r="D368" s="317" t="s">
        <v>131</v>
      </c>
      <c r="E368" s="317" t="s">
        <v>30</v>
      </c>
      <c r="F368" s="257">
        <v>45569</v>
      </c>
      <c r="G368" s="706" t="s">
        <v>31</v>
      </c>
      <c r="H368" s="717"/>
      <c r="I368" s="717"/>
      <c r="J368" s="717"/>
      <c r="K368" s="257">
        <v>45569</v>
      </c>
      <c r="L368" s="317" t="s">
        <v>32</v>
      </c>
      <c r="M368" s="219"/>
      <c r="N368" s="219"/>
      <c r="O368" s="222"/>
    </row>
    <row r="369" spans="2:15" s="221" customFormat="1" x14ac:dyDescent="0.3">
      <c r="B369" s="259">
        <v>50</v>
      </c>
      <c r="C369" s="287" t="s">
        <v>137</v>
      </c>
      <c r="D369" s="317" t="s">
        <v>131</v>
      </c>
      <c r="E369" s="317" t="s">
        <v>30</v>
      </c>
      <c r="F369" s="257">
        <v>45570</v>
      </c>
      <c r="G369" s="706" t="s">
        <v>31</v>
      </c>
      <c r="H369" s="717"/>
      <c r="I369" s="717"/>
      <c r="J369" s="717"/>
      <c r="K369" s="257">
        <v>45570</v>
      </c>
      <c r="L369" s="317" t="s">
        <v>32</v>
      </c>
      <c r="M369" s="219"/>
      <c r="N369" s="219"/>
      <c r="O369" s="222"/>
    </row>
    <row r="370" spans="2:15" s="221" customFormat="1" x14ac:dyDescent="0.3">
      <c r="B370" s="259">
        <v>51</v>
      </c>
      <c r="C370" s="260" t="s">
        <v>113</v>
      </c>
      <c r="D370" s="317" t="s">
        <v>29</v>
      </c>
      <c r="E370" s="317" t="s">
        <v>432</v>
      </c>
      <c r="F370" s="257">
        <v>45574</v>
      </c>
      <c r="G370" s="706" t="s">
        <v>31</v>
      </c>
      <c r="H370" s="717"/>
      <c r="I370" s="717"/>
      <c r="J370" s="717"/>
      <c r="K370" s="257">
        <v>45574</v>
      </c>
      <c r="L370" s="317" t="s">
        <v>124</v>
      </c>
      <c r="M370" s="219"/>
      <c r="N370" s="219"/>
      <c r="O370" s="222"/>
    </row>
    <row r="371" spans="2:15" s="221" customFormat="1" x14ac:dyDescent="0.3">
      <c r="B371" s="259">
        <v>52</v>
      </c>
      <c r="C371" s="284" t="s">
        <v>177</v>
      </c>
      <c r="D371" s="317" t="s">
        <v>450</v>
      </c>
      <c r="E371" s="317" t="s">
        <v>30</v>
      </c>
      <c r="F371" s="254">
        <v>45574</v>
      </c>
      <c r="G371" s="706" t="s">
        <v>31</v>
      </c>
      <c r="H371" s="717"/>
      <c r="I371" s="717"/>
      <c r="J371" s="717"/>
      <c r="K371" s="254">
        <v>45574</v>
      </c>
      <c r="L371" s="317" t="s">
        <v>457</v>
      </c>
      <c r="M371" s="219"/>
      <c r="N371" s="219"/>
      <c r="O371" s="222"/>
    </row>
    <row r="372" spans="2:15" s="221" customFormat="1" x14ac:dyDescent="0.3">
      <c r="B372" s="259">
        <v>53</v>
      </c>
      <c r="C372" s="284" t="s">
        <v>49</v>
      </c>
      <c r="D372" s="317" t="s">
        <v>167</v>
      </c>
      <c r="E372" s="317" t="s">
        <v>30</v>
      </c>
      <c r="F372" s="257">
        <v>45577</v>
      </c>
      <c r="G372" s="706" t="s">
        <v>31</v>
      </c>
      <c r="H372" s="717"/>
      <c r="I372" s="717"/>
      <c r="J372" s="717"/>
      <c r="K372" s="257">
        <v>45577</v>
      </c>
      <c r="L372" s="317" t="s">
        <v>32</v>
      </c>
      <c r="M372" s="219"/>
      <c r="N372" s="219"/>
      <c r="O372" s="222"/>
    </row>
    <row r="373" spans="2:15" s="221" customFormat="1" x14ac:dyDescent="0.3">
      <c r="B373" s="259">
        <v>54</v>
      </c>
      <c r="C373" s="284" t="s">
        <v>134</v>
      </c>
      <c r="D373" s="317" t="s">
        <v>450</v>
      </c>
      <c r="E373" s="317" t="s">
        <v>30</v>
      </c>
      <c r="F373" s="254">
        <v>45577</v>
      </c>
      <c r="G373" s="706" t="s">
        <v>31</v>
      </c>
      <c r="H373" s="717"/>
      <c r="I373" s="717"/>
      <c r="J373" s="717"/>
      <c r="K373" s="254">
        <v>45577</v>
      </c>
      <c r="L373" s="317" t="s">
        <v>32</v>
      </c>
      <c r="M373" s="219"/>
      <c r="N373" s="219"/>
      <c r="O373" s="222"/>
    </row>
    <row r="374" spans="2:15" s="221" customFormat="1" x14ac:dyDescent="0.3">
      <c r="B374" s="259">
        <v>55</v>
      </c>
      <c r="C374" s="284" t="s">
        <v>340</v>
      </c>
      <c r="D374" s="288" t="s">
        <v>452</v>
      </c>
      <c r="E374" s="317" t="s">
        <v>30</v>
      </c>
      <c r="F374" s="254">
        <v>45588</v>
      </c>
      <c r="G374" s="706" t="s">
        <v>31</v>
      </c>
      <c r="H374" s="717"/>
      <c r="I374" s="717"/>
      <c r="J374" s="717"/>
      <c r="K374" s="254">
        <v>45588</v>
      </c>
      <c r="L374" s="317" t="s">
        <v>32</v>
      </c>
      <c r="M374" s="219"/>
      <c r="N374" s="219"/>
      <c r="O374" s="222"/>
    </row>
    <row r="375" spans="2:15" s="221" customFormat="1" x14ac:dyDescent="0.3">
      <c r="B375" s="259">
        <v>56</v>
      </c>
      <c r="C375" s="284" t="s">
        <v>171</v>
      </c>
      <c r="D375" s="317" t="s">
        <v>29</v>
      </c>
      <c r="E375" s="317" t="s">
        <v>432</v>
      </c>
      <c r="F375" s="254">
        <v>45588</v>
      </c>
      <c r="G375" s="706" t="s">
        <v>31</v>
      </c>
      <c r="H375" s="717"/>
      <c r="I375" s="717"/>
      <c r="J375" s="717"/>
      <c r="K375" s="254">
        <v>45588</v>
      </c>
      <c r="L375" s="317" t="s">
        <v>457</v>
      </c>
      <c r="M375" s="259"/>
      <c r="N375" s="219"/>
      <c r="O375" s="222"/>
    </row>
    <row r="376" spans="2:15" s="221" customFormat="1" x14ac:dyDescent="0.3">
      <c r="B376" s="259">
        <v>57</v>
      </c>
      <c r="C376" s="284" t="s">
        <v>359</v>
      </c>
      <c r="D376" s="317" t="s">
        <v>34</v>
      </c>
      <c r="E376" s="317" t="s">
        <v>30</v>
      </c>
      <c r="F376" s="254">
        <v>45589</v>
      </c>
      <c r="G376" s="706" t="s">
        <v>31</v>
      </c>
      <c r="H376" s="717"/>
      <c r="I376" s="717"/>
      <c r="J376" s="717"/>
      <c r="K376" s="254">
        <v>45589</v>
      </c>
      <c r="L376" s="317" t="s">
        <v>32</v>
      </c>
      <c r="M376" s="259"/>
      <c r="N376" s="219"/>
      <c r="O376" s="222"/>
    </row>
    <row r="377" spans="2:15" s="221" customFormat="1" x14ac:dyDescent="0.3">
      <c r="B377" s="259">
        <v>58</v>
      </c>
      <c r="C377" s="284" t="s">
        <v>129</v>
      </c>
      <c r="D377" s="317" t="s">
        <v>29</v>
      </c>
      <c r="E377" s="317" t="s">
        <v>30</v>
      </c>
      <c r="F377" s="254">
        <v>45600</v>
      </c>
      <c r="G377" s="706" t="s">
        <v>31</v>
      </c>
      <c r="H377" s="717"/>
      <c r="I377" s="717"/>
      <c r="J377" s="717"/>
      <c r="K377" s="254">
        <v>45600</v>
      </c>
      <c r="L377" s="317" t="s">
        <v>457</v>
      </c>
      <c r="M377" s="259"/>
      <c r="N377" s="219"/>
      <c r="O377" s="222"/>
    </row>
    <row r="378" spans="2:15" s="221" customFormat="1" x14ac:dyDescent="0.3">
      <c r="B378" s="259">
        <v>59</v>
      </c>
      <c r="C378" s="284" t="s">
        <v>329</v>
      </c>
      <c r="D378" s="317" t="s">
        <v>29</v>
      </c>
      <c r="E378" s="317" t="s">
        <v>30</v>
      </c>
      <c r="F378" s="254">
        <v>45603</v>
      </c>
      <c r="G378" s="706" t="s">
        <v>31</v>
      </c>
      <c r="H378" s="717"/>
      <c r="I378" s="717"/>
      <c r="J378" s="717"/>
      <c r="K378" s="254">
        <v>45603</v>
      </c>
      <c r="L378" s="317" t="s">
        <v>457</v>
      </c>
      <c r="M378" s="259"/>
      <c r="N378" s="219"/>
      <c r="O378" s="222"/>
    </row>
    <row r="379" spans="2:15" s="221" customFormat="1" x14ac:dyDescent="0.3">
      <c r="B379" s="259">
        <v>60</v>
      </c>
      <c r="C379" s="284" t="s">
        <v>338</v>
      </c>
      <c r="D379" s="317" t="s">
        <v>165</v>
      </c>
      <c r="E379" s="317" t="s">
        <v>432</v>
      </c>
      <c r="F379" s="254">
        <v>45603</v>
      </c>
      <c r="G379" s="730" t="s">
        <v>31</v>
      </c>
      <c r="H379" s="731"/>
      <c r="I379" s="731"/>
      <c r="J379" s="732"/>
      <c r="K379" s="254">
        <v>45603</v>
      </c>
      <c r="L379" s="317" t="s">
        <v>457</v>
      </c>
      <c r="M379" s="259"/>
      <c r="N379" s="219"/>
      <c r="O379" s="222"/>
    </row>
    <row r="380" spans="2:15" s="221" customFormat="1" x14ac:dyDescent="0.3">
      <c r="B380" s="259">
        <v>61</v>
      </c>
      <c r="C380" s="284" t="s">
        <v>322</v>
      </c>
      <c r="D380" s="288" t="s">
        <v>43</v>
      </c>
      <c r="E380" s="317" t="s">
        <v>30</v>
      </c>
      <c r="F380" s="258" t="s">
        <v>498</v>
      </c>
      <c r="G380" s="706" t="s">
        <v>31</v>
      </c>
      <c r="H380" s="717"/>
      <c r="I380" s="717"/>
      <c r="J380" s="717"/>
      <c r="K380" s="254">
        <v>45612</v>
      </c>
      <c r="L380" s="317" t="s">
        <v>457</v>
      </c>
      <c r="M380" s="324"/>
      <c r="N380" s="259"/>
      <c r="O380" s="220"/>
    </row>
    <row r="381" spans="2:15" s="221" customFormat="1" x14ac:dyDescent="0.3">
      <c r="B381" s="259">
        <v>62</v>
      </c>
      <c r="C381" s="284" t="s">
        <v>160</v>
      </c>
      <c r="D381" s="317" t="s">
        <v>131</v>
      </c>
      <c r="E381" s="317" t="s">
        <v>30</v>
      </c>
      <c r="F381" s="254">
        <v>45615</v>
      </c>
      <c r="G381" s="706" t="s">
        <v>31</v>
      </c>
      <c r="H381" s="717"/>
      <c r="I381" s="717"/>
      <c r="J381" s="717"/>
      <c r="K381" s="254">
        <v>45615</v>
      </c>
      <c r="L381" s="317" t="s">
        <v>457</v>
      </c>
      <c r="M381" s="259"/>
      <c r="N381" s="219"/>
      <c r="O381" s="222"/>
    </row>
    <row r="382" spans="2:15" s="221" customFormat="1" x14ac:dyDescent="0.3">
      <c r="B382" s="259">
        <v>63</v>
      </c>
      <c r="C382" s="289" t="s">
        <v>280</v>
      </c>
      <c r="D382" s="317" t="s">
        <v>165</v>
      </c>
      <c r="E382" s="317" t="s">
        <v>30</v>
      </c>
      <c r="F382" s="290">
        <v>45628</v>
      </c>
      <c r="G382" s="702" t="s">
        <v>31</v>
      </c>
      <c r="H382" s="716"/>
      <c r="I382" s="716"/>
      <c r="J382" s="716"/>
      <c r="K382" s="290">
        <v>45628</v>
      </c>
      <c r="L382" s="317" t="s">
        <v>466</v>
      </c>
      <c r="M382" s="259"/>
      <c r="N382" s="219"/>
      <c r="O382" s="222"/>
    </row>
    <row r="383" spans="2:15" s="221" customFormat="1" x14ac:dyDescent="0.3">
      <c r="B383" s="259">
        <v>64</v>
      </c>
      <c r="C383" s="289" t="s">
        <v>284</v>
      </c>
      <c r="D383" s="317" t="s">
        <v>165</v>
      </c>
      <c r="E383" s="317" t="s">
        <v>455</v>
      </c>
      <c r="F383" s="290">
        <v>45619</v>
      </c>
      <c r="G383" s="702" t="s">
        <v>31</v>
      </c>
      <c r="H383" s="716"/>
      <c r="I383" s="716"/>
      <c r="J383" s="716"/>
      <c r="K383" s="290">
        <v>45619</v>
      </c>
      <c r="L383" s="317" t="s">
        <v>466</v>
      </c>
      <c r="M383" s="259"/>
      <c r="N383" s="219"/>
      <c r="O383" s="222"/>
    </row>
    <row r="384" spans="2:15" s="221" customFormat="1" x14ac:dyDescent="0.3">
      <c r="B384" s="259">
        <v>65</v>
      </c>
      <c r="C384" s="289" t="s">
        <v>283</v>
      </c>
      <c r="D384" s="317" t="s">
        <v>29</v>
      </c>
      <c r="E384" s="317" t="s">
        <v>455</v>
      </c>
      <c r="F384" s="290">
        <v>45622</v>
      </c>
      <c r="G384" s="702" t="s">
        <v>31</v>
      </c>
      <c r="H384" s="716"/>
      <c r="I384" s="716"/>
      <c r="J384" s="716"/>
      <c r="K384" s="290">
        <v>45622</v>
      </c>
      <c r="L384" s="317" t="s">
        <v>466</v>
      </c>
      <c r="M384" s="259"/>
      <c r="N384" s="219"/>
      <c r="O384" s="222"/>
    </row>
    <row r="385" spans="2:15" s="221" customFormat="1" x14ac:dyDescent="0.3">
      <c r="B385" s="259">
        <v>66</v>
      </c>
      <c r="C385" s="290" t="s">
        <v>324</v>
      </c>
      <c r="D385" s="317" t="s">
        <v>29</v>
      </c>
      <c r="E385" s="317" t="s">
        <v>30</v>
      </c>
      <c r="F385" s="290">
        <v>45635</v>
      </c>
      <c r="G385" s="702" t="s">
        <v>31</v>
      </c>
      <c r="H385" s="716"/>
      <c r="I385" s="716"/>
      <c r="J385" s="716"/>
      <c r="K385" s="290">
        <v>45635</v>
      </c>
      <c r="L385" s="257" t="s">
        <v>449</v>
      </c>
      <c r="M385" s="259"/>
      <c r="N385" s="219"/>
      <c r="O385" s="222"/>
    </row>
    <row r="386" spans="2:15" s="221" customFormat="1" x14ac:dyDescent="0.3">
      <c r="B386" s="259">
        <v>67</v>
      </c>
      <c r="C386" s="291" t="s">
        <v>182</v>
      </c>
      <c r="D386" s="283" t="s">
        <v>34</v>
      </c>
      <c r="E386" s="317" t="s">
        <v>337</v>
      </c>
      <c r="F386" s="290">
        <v>45637</v>
      </c>
      <c r="G386" s="702" t="s">
        <v>31</v>
      </c>
      <c r="H386" s="716"/>
      <c r="I386" s="716"/>
      <c r="J386" s="716"/>
      <c r="K386" s="290">
        <v>45637</v>
      </c>
      <c r="L386" s="317" t="s">
        <v>508</v>
      </c>
      <c r="M386" s="259"/>
      <c r="N386" s="219"/>
      <c r="O386" s="222"/>
    </row>
    <row r="387" spans="2:15" s="221" customFormat="1" x14ac:dyDescent="0.3">
      <c r="B387" s="259">
        <v>68</v>
      </c>
      <c r="C387" s="290" t="s">
        <v>274</v>
      </c>
      <c r="D387" s="317" t="s">
        <v>275</v>
      </c>
      <c r="E387" s="317" t="s">
        <v>30</v>
      </c>
      <c r="F387" s="290">
        <v>45638</v>
      </c>
      <c r="G387" s="702" t="s">
        <v>31</v>
      </c>
      <c r="H387" s="716"/>
      <c r="I387" s="716"/>
      <c r="J387" s="716"/>
      <c r="K387" s="290">
        <v>45638</v>
      </c>
      <c r="L387" s="317" t="s">
        <v>466</v>
      </c>
      <c r="M387" s="259"/>
      <c r="N387" s="219"/>
      <c r="O387" s="222"/>
    </row>
    <row r="388" spans="2:15" s="221" customFormat="1" x14ac:dyDescent="0.3">
      <c r="B388" s="259">
        <v>69</v>
      </c>
      <c r="C388" s="290" t="s">
        <v>272</v>
      </c>
      <c r="D388" s="317" t="s">
        <v>34</v>
      </c>
      <c r="E388" s="317" t="s">
        <v>337</v>
      </c>
      <c r="F388" s="290">
        <v>45638</v>
      </c>
      <c r="G388" s="702" t="s">
        <v>31</v>
      </c>
      <c r="H388" s="716"/>
      <c r="I388" s="716"/>
      <c r="J388" s="716"/>
      <c r="K388" s="290">
        <v>45638</v>
      </c>
      <c r="L388" s="317" t="s">
        <v>466</v>
      </c>
      <c r="M388" s="259"/>
      <c r="N388" s="219"/>
      <c r="O388" s="222"/>
    </row>
    <row r="389" spans="2:15" s="221" customFormat="1" x14ac:dyDescent="0.3">
      <c r="B389" s="259">
        <v>70</v>
      </c>
      <c r="C389" s="292" t="s">
        <v>302</v>
      </c>
      <c r="D389" s="317" t="s">
        <v>29</v>
      </c>
      <c r="E389" s="317" t="s">
        <v>456</v>
      </c>
      <c r="F389" s="290">
        <v>45639</v>
      </c>
      <c r="G389" s="702" t="s">
        <v>31</v>
      </c>
      <c r="H389" s="716"/>
      <c r="I389" s="716"/>
      <c r="J389" s="716"/>
      <c r="K389" s="290">
        <v>45639</v>
      </c>
      <c r="L389" s="257" t="s">
        <v>467</v>
      </c>
      <c r="M389" s="259"/>
      <c r="N389" s="219"/>
      <c r="O389" s="222"/>
    </row>
    <row r="390" spans="2:15" s="221" customFormat="1" x14ac:dyDescent="0.3">
      <c r="B390" s="259">
        <v>71</v>
      </c>
      <c r="C390" s="289" t="s">
        <v>303</v>
      </c>
      <c r="D390" s="317" t="s">
        <v>34</v>
      </c>
      <c r="E390" s="317" t="s">
        <v>455</v>
      </c>
      <c r="F390" s="290">
        <v>45639</v>
      </c>
      <c r="G390" s="702" t="s">
        <v>31</v>
      </c>
      <c r="H390" s="716"/>
      <c r="I390" s="716"/>
      <c r="J390" s="716"/>
      <c r="K390" s="290">
        <v>45639</v>
      </c>
      <c r="L390" s="257" t="s">
        <v>467</v>
      </c>
      <c r="M390" s="259"/>
      <c r="N390" s="219"/>
      <c r="O390" s="222"/>
    </row>
    <row r="391" spans="2:15" s="221" customFormat="1" x14ac:dyDescent="0.3">
      <c r="B391" s="259">
        <v>72</v>
      </c>
      <c r="C391" s="289" t="s">
        <v>290</v>
      </c>
      <c r="D391" s="317" t="s">
        <v>29</v>
      </c>
      <c r="E391" s="317" t="s">
        <v>456</v>
      </c>
      <c r="F391" s="290">
        <v>45640</v>
      </c>
      <c r="G391" s="702" t="s">
        <v>31</v>
      </c>
      <c r="H391" s="716"/>
      <c r="I391" s="716"/>
      <c r="J391" s="716"/>
      <c r="K391" s="290">
        <v>45640</v>
      </c>
      <c r="L391" s="317" t="s">
        <v>473</v>
      </c>
      <c r="M391" s="259"/>
      <c r="N391" s="219"/>
      <c r="O391" s="222"/>
    </row>
    <row r="392" spans="2:15" s="221" customFormat="1" x14ac:dyDescent="0.3">
      <c r="B392" s="259">
        <v>73</v>
      </c>
      <c r="C392" s="289" t="s">
        <v>291</v>
      </c>
      <c r="D392" s="317" t="s">
        <v>43</v>
      </c>
      <c r="E392" s="317" t="s">
        <v>456</v>
      </c>
      <c r="F392" s="290">
        <v>45640</v>
      </c>
      <c r="G392" s="702" t="s">
        <v>31</v>
      </c>
      <c r="H392" s="716"/>
      <c r="I392" s="716"/>
      <c r="J392" s="716"/>
      <c r="K392" s="290">
        <v>45640</v>
      </c>
      <c r="L392" s="317" t="s">
        <v>473</v>
      </c>
      <c r="M392" s="259"/>
      <c r="N392" s="219"/>
      <c r="O392" s="222"/>
    </row>
    <row r="393" spans="2:15" s="221" customFormat="1" x14ac:dyDescent="0.3">
      <c r="B393" s="259">
        <v>74</v>
      </c>
      <c r="C393" s="289" t="s">
        <v>292</v>
      </c>
      <c r="D393" s="317" t="s">
        <v>34</v>
      </c>
      <c r="E393" s="317" t="s">
        <v>456</v>
      </c>
      <c r="F393" s="290">
        <v>45640</v>
      </c>
      <c r="G393" s="702" t="s">
        <v>31</v>
      </c>
      <c r="H393" s="716"/>
      <c r="I393" s="716"/>
      <c r="J393" s="716"/>
      <c r="K393" s="290">
        <v>45640</v>
      </c>
      <c r="L393" s="317" t="s">
        <v>473</v>
      </c>
      <c r="M393" s="259"/>
      <c r="N393" s="219"/>
      <c r="O393" s="222"/>
    </row>
    <row r="394" spans="2:15" s="221" customFormat="1" x14ac:dyDescent="0.3">
      <c r="B394" s="259">
        <v>75</v>
      </c>
      <c r="C394" s="289" t="s">
        <v>293</v>
      </c>
      <c r="D394" s="317" t="s">
        <v>29</v>
      </c>
      <c r="E394" s="317" t="s">
        <v>462</v>
      </c>
      <c r="F394" s="290">
        <v>45640</v>
      </c>
      <c r="G394" s="702" t="s">
        <v>31</v>
      </c>
      <c r="H394" s="716"/>
      <c r="I394" s="716"/>
      <c r="J394" s="716"/>
      <c r="K394" s="290">
        <v>45640</v>
      </c>
      <c r="L394" s="317" t="s">
        <v>473</v>
      </c>
      <c r="M394" s="259"/>
      <c r="N394" s="219"/>
      <c r="O394" s="222"/>
    </row>
    <row r="395" spans="2:15" s="221" customFormat="1" x14ac:dyDescent="0.3">
      <c r="B395" s="259">
        <v>76</v>
      </c>
      <c r="C395" s="289" t="s">
        <v>297</v>
      </c>
      <c r="D395" s="317" t="s">
        <v>34</v>
      </c>
      <c r="E395" s="317" t="s">
        <v>456</v>
      </c>
      <c r="F395" s="290">
        <v>45640</v>
      </c>
      <c r="G395" s="702" t="s">
        <v>31</v>
      </c>
      <c r="H395" s="716"/>
      <c r="I395" s="716"/>
      <c r="J395" s="716"/>
      <c r="K395" s="290">
        <v>45640</v>
      </c>
      <c r="L395" s="317" t="s">
        <v>464</v>
      </c>
      <c r="M395" s="259"/>
      <c r="N395" s="219"/>
      <c r="O395" s="222"/>
    </row>
    <row r="396" spans="2:15" s="221" customFormat="1" x14ac:dyDescent="0.3">
      <c r="B396" s="259">
        <v>77</v>
      </c>
      <c r="C396" s="289" t="s">
        <v>298</v>
      </c>
      <c r="D396" s="317" t="s">
        <v>29</v>
      </c>
      <c r="E396" s="317" t="s">
        <v>456</v>
      </c>
      <c r="F396" s="290">
        <v>45640</v>
      </c>
      <c r="G396" s="702" t="s">
        <v>31</v>
      </c>
      <c r="H396" s="716"/>
      <c r="I396" s="716"/>
      <c r="J396" s="716"/>
      <c r="K396" s="290">
        <v>45640</v>
      </c>
      <c r="L396" s="317" t="s">
        <v>478</v>
      </c>
      <c r="M396" s="259"/>
      <c r="N396" s="219"/>
      <c r="O396" s="222"/>
    </row>
    <row r="397" spans="2:15" s="221" customFormat="1" x14ac:dyDescent="0.3">
      <c r="B397" s="259">
        <v>78</v>
      </c>
      <c r="C397" s="292" t="s">
        <v>305</v>
      </c>
      <c r="D397" s="317" t="s">
        <v>34</v>
      </c>
      <c r="E397" s="317" t="s">
        <v>456</v>
      </c>
      <c r="F397" s="290">
        <v>45640</v>
      </c>
      <c r="G397" s="702" t="s">
        <v>31</v>
      </c>
      <c r="H397" s="716"/>
      <c r="I397" s="716"/>
      <c r="J397" s="716"/>
      <c r="K397" s="290">
        <v>45640</v>
      </c>
      <c r="L397" s="317" t="s">
        <v>464</v>
      </c>
      <c r="M397" s="259"/>
      <c r="N397" s="219"/>
      <c r="O397" s="222"/>
    </row>
    <row r="398" spans="2:15" s="221" customFormat="1" ht="14.25" customHeight="1" x14ac:dyDescent="0.3">
      <c r="B398" s="259">
        <v>79</v>
      </c>
      <c r="C398" s="292" t="s">
        <v>396</v>
      </c>
      <c r="D398" s="317" t="s">
        <v>29</v>
      </c>
      <c r="E398" s="317" t="s">
        <v>432</v>
      </c>
      <c r="F398" s="290">
        <v>45640</v>
      </c>
      <c r="G398" s="702" t="s">
        <v>31</v>
      </c>
      <c r="H398" s="716"/>
      <c r="I398" s="716"/>
      <c r="J398" s="716"/>
      <c r="K398" s="290">
        <v>45640</v>
      </c>
      <c r="L398" s="317" t="s">
        <v>493</v>
      </c>
      <c r="M398" s="259"/>
      <c r="N398" s="219"/>
      <c r="O398" s="222"/>
    </row>
    <row r="399" spans="2:15" x14ac:dyDescent="0.3">
      <c r="B399" s="259">
        <v>80</v>
      </c>
      <c r="C399" s="292" t="s">
        <v>397</v>
      </c>
      <c r="D399" s="317" t="s">
        <v>29</v>
      </c>
      <c r="E399" s="317" t="s">
        <v>337</v>
      </c>
      <c r="F399" s="290">
        <v>45640</v>
      </c>
      <c r="G399" s="702" t="s">
        <v>31</v>
      </c>
      <c r="H399" s="716"/>
      <c r="I399" s="716"/>
      <c r="J399" s="716"/>
      <c r="K399" s="290">
        <v>45640</v>
      </c>
      <c r="L399" s="317" t="s">
        <v>493</v>
      </c>
      <c r="M399" s="259"/>
      <c r="N399" s="218"/>
    </row>
    <row r="400" spans="2:15" x14ac:dyDescent="0.3">
      <c r="B400" s="259">
        <v>81</v>
      </c>
      <c r="C400" s="292" t="s">
        <v>403</v>
      </c>
      <c r="D400" s="317" t="s">
        <v>43</v>
      </c>
      <c r="E400" s="317" t="s">
        <v>336</v>
      </c>
      <c r="F400" s="290">
        <v>45640</v>
      </c>
      <c r="G400" s="702" t="s">
        <v>31</v>
      </c>
      <c r="H400" s="716"/>
      <c r="I400" s="716"/>
      <c r="J400" s="716"/>
      <c r="K400" s="290">
        <v>45640</v>
      </c>
      <c r="L400" s="317" t="s">
        <v>472</v>
      </c>
      <c r="M400" s="259"/>
      <c r="N400" s="218"/>
    </row>
    <row r="401" spans="2:14" x14ac:dyDescent="0.3">
      <c r="B401" s="259">
        <v>82</v>
      </c>
      <c r="C401" s="289" t="s">
        <v>294</v>
      </c>
      <c r="D401" s="317" t="s">
        <v>43</v>
      </c>
      <c r="E401" s="317" t="s">
        <v>456</v>
      </c>
      <c r="F401" s="254">
        <v>45641</v>
      </c>
      <c r="G401" s="702" t="s">
        <v>31</v>
      </c>
      <c r="H401" s="716"/>
      <c r="I401" s="716"/>
      <c r="J401" s="716"/>
      <c r="K401" s="254">
        <v>45641</v>
      </c>
      <c r="L401" s="317" t="s">
        <v>504</v>
      </c>
      <c r="M401" s="259"/>
      <c r="N401" s="218"/>
    </row>
    <row r="402" spans="2:14" x14ac:dyDescent="0.3">
      <c r="B402" s="259">
        <v>83</v>
      </c>
      <c r="C402" s="284" t="s">
        <v>415</v>
      </c>
      <c r="D402" s="317" t="s">
        <v>165</v>
      </c>
      <c r="E402" s="317" t="s">
        <v>455</v>
      </c>
      <c r="F402" s="254">
        <v>45644</v>
      </c>
      <c r="G402" s="702" t="s">
        <v>31</v>
      </c>
      <c r="H402" s="716"/>
      <c r="I402" s="716"/>
      <c r="J402" s="716"/>
      <c r="K402" s="254">
        <v>45644</v>
      </c>
      <c r="L402" s="317" t="s">
        <v>505</v>
      </c>
      <c r="M402" s="259"/>
      <c r="N402" s="218"/>
    </row>
    <row r="403" spans="2:14" x14ac:dyDescent="0.3">
      <c r="B403" s="259">
        <v>84</v>
      </c>
      <c r="C403" s="284" t="s">
        <v>404</v>
      </c>
      <c r="D403" s="293" t="s">
        <v>29</v>
      </c>
      <c r="E403" s="317" t="s">
        <v>456</v>
      </c>
      <c r="F403" s="254">
        <v>45644</v>
      </c>
      <c r="G403" s="702" t="s">
        <v>31</v>
      </c>
      <c r="H403" s="716"/>
      <c r="I403" s="716"/>
      <c r="J403" s="716"/>
      <c r="K403" s="254">
        <v>45644</v>
      </c>
      <c r="L403" s="317" t="s">
        <v>505</v>
      </c>
      <c r="M403" s="259"/>
      <c r="N403" s="218"/>
    </row>
    <row r="404" spans="2:14" x14ac:dyDescent="0.3">
      <c r="B404" s="259">
        <v>85</v>
      </c>
      <c r="C404" s="284" t="s">
        <v>506</v>
      </c>
      <c r="D404" s="293" t="s">
        <v>285</v>
      </c>
      <c r="E404" s="317" t="s">
        <v>336</v>
      </c>
      <c r="F404" s="254">
        <v>45645</v>
      </c>
      <c r="G404" s="702" t="s">
        <v>31</v>
      </c>
      <c r="H404" s="716"/>
      <c r="I404" s="716"/>
      <c r="J404" s="716"/>
      <c r="K404" s="254">
        <v>45645</v>
      </c>
      <c r="L404" s="317" t="s">
        <v>449</v>
      </c>
      <c r="M404" s="259"/>
      <c r="N404" s="218"/>
    </row>
    <row r="405" spans="2:14" x14ac:dyDescent="0.3">
      <c r="B405" s="259">
        <v>86</v>
      </c>
      <c r="C405" s="284" t="s">
        <v>354</v>
      </c>
      <c r="D405" s="293" t="s">
        <v>34</v>
      </c>
      <c r="E405" s="317" t="s">
        <v>336</v>
      </c>
      <c r="F405" s="254">
        <v>45649</v>
      </c>
      <c r="G405" s="702" t="s">
        <v>31</v>
      </c>
      <c r="H405" s="716"/>
      <c r="I405" s="716"/>
      <c r="J405" s="716"/>
      <c r="K405" s="254">
        <v>45649</v>
      </c>
      <c r="L405" s="317" t="s">
        <v>32</v>
      </c>
      <c r="M405" s="259"/>
      <c r="N405" s="218"/>
    </row>
    <row r="406" spans="2:14" x14ac:dyDescent="0.3">
      <c r="B406" s="259">
        <v>87</v>
      </c>
      <c r="C406" s="284" t="s">
        <v>360</v>
      </c>
      <c r="D406" s="317" t="s">
        <v>29</v>
      </c>
      <c r="E406" s="317" t="s">
        <v>432</v>
      </c>
      <c r="F406" s="254">
        <v>45650</v>
      </c>
      <c r="G406" s="702" t="s">
        <v>31</v>
      </c>
      <c r="H406" s="716"/>
      <c r="I406" s="716"/>
      <c r="J406" s="716"/>
      <c r="K406" s="254">
        <v>45650</v>
      </c>
      <c r="L406" s="317" t="s">
        <v>32</v>
      </c>
      <c r="M406" s="259"/>
      <c r="N406" s="218"/>
    </row>
    <row r="407" spans="2:14" x14ac:dyDescent="0.3">
      <c r="B407" s="259">
        <v>88</v>
      </c>
      <c r="C407" s="291" t="s">
        <v>323</v>
      </c>
      <c r="D407" s="283" t="s">
        <v>507</v>
      </c>
      <c r="E407" s="317" t="s">
        <v>337</v>
      </c>
      <c r="F407" s="290">
        <v>45652</v>
      </c>
      <c r="G407" s="702" t="s">
        <v>31</v>
      </c>
      <c r="H407" s="702"/>
      <c r="I407" s="702"/>
      <c r="J407" s="702"/>
      <c r="K407" s="290">
        <v>45652</v>
      </c>
      <c r="L407" s="317" t="s">
        <v>449</v>
      </c>
      <c r="M407" s="259"/>
      <c r="N407" s="218"/>
    </row>
    <row r="408" spans="2:14" x14ac:dyDescent="0.3">
      <c r="B408" s="259">
        <v>89</v>
      </c>
      <c r="C408" s="284" t="s">
        <v>496</v>
      </c>
      <c r="D408" s="317" t="s">
        <v>29</v>
      </c>
      <c r="E408" s="317" t="s">
        <v>432</v>
      </c>
      <c r="F408" s="254">
        <v>45652</v>
      </c>
      <c r="G408" s="702" t="s">
        <v>31</v>
      </c>
      <c r="H408" s="702"/>
      <c r="I408" s="702"/>
      <c r="J408" s="702"/>
      <c r="K408" s="254">
        <v>45652</v>
      </c>
      <c r="L408" s="317" t="s">
        <v>505</v>
      </c>
      <c r="M408" s="259"/>
      <c r="N408" s="218"/>
    </row>
    <row r="409" spans="2:14" x14ac:dyDescent="0.3">
      <c r="B409" s="259">
        <v>90</v>
      </c>
      <c r="C409" s="284" t="s">
        <v>405</v>
      </c>
      <c r="D409" s="317" t="s">
        <v>34</v>
      </c>
      <c r="E409" s="317" t="s">
        <v>337</v>
      </c>
      <c r="F409" s="254">
        <v>45660</v>
      </c>
      <c r="G409" s="702" t="s">
        <v>31</v>
      </c>
      <c r="H409" s="702"/>
      <c r="I409" s="702"/>
      <c r="J409" s="702"/>
      <c r="K409" s="254">
        <v>45660</v>
      </c>
      <c r="L409" s="317" t="s">
        <v>505</v>
      </c>
      <c r="M409" s="259"/>
      <c r="N409" s="218"/>
    </row>
    <row r="410" spans="2:14" x14ac:dyDescent="0.3">
      <c r="B410" s="259">
        <v>91</v>
      </c>
      <c r="C410" s="291" t="s">
        <v>401</v>
      </c>
      <c r="D410" s="317" t="s">
        <v>29</v>
      </c>
      <c r="E410" s="317" t="s">
        <v>456</v>
      </c>
      <c r="F410" s="290">
        <v>45661</v>
      </c>
      <c r="G410" s="702" t="s">
        <v>31</v>
      </c>
      <c r="H410" s="702"/>
      <c r="I410" s="702"/>
      <c r="J410" s="702"/>
      <c r="K410" s="290">
        <v>45661</v>
      </c>
      <c r="L410" s="317" t="s">
        <v>493</v>
      </c>
      <c r="M410" s="259"/>
      <c r="N410" s="218"/>
    </row>
    <row r="411" spans="2:14" x14ac:dyDescent="0.3">
      <c r="B411" s="259">
        <v>92</v>
      </c>
      <c r="C411" s="284" t="s">
        <v>333</v>
      </c>
      <c r="D411" s="317" t="s">
        <v>29</v>
      </c>
      <c r="E411" s="317" t="s">
        <v>30</v>
      </c>
      <c r="F411" s="254">
        <v>45662</v>
      </c>
      <c r="G411" s="702" t="s">
        <v>31</v>
      </c>
      <c r="H411" s="702"/>
      <c r="I411" s="702"/>
      <c r="J411" s="702"/>
      <c r="K411" s="254">
        <v>45662</v>
      </c>
      <c r="L411" s="317" t="s">
        <v>495</v>
      </c>
      <c r="M411" s="259"/>
      <c r="N411" s="218"/>
    </row>
    <row r="412" spans="2:14" x14ac:dyDescent="0.3">
      <c r="B412" s="259">
        <v>93</v>
      </c>
      <c r="C412" s="284" t="s">
        <v>339</v>
      </c>
      <c r="D412" s="317" t="s">
        <v>29</v>
      </c>
      <c r="E412" s="317" t="s">
        <v>432</v>
      </c>
      <c r="F412" s="254">
        <v>45662</v>
      </c>
      <c r="G412" s="702" t="s">
        <v>31</v>
      </c>
      <c r="H412" s="702"/>
      <c r="I412" s="702"/>
      <c r="J412" s="702"/>
      <c r="K412" s="254">
        <v>45662</v>
      </c>
      <c r="L412" s="317" t="s">
        <v>32</v>
      </c>
      <c r="M412" s="259"/>
      <c r="N412" s="218"/>
    </row>
    <row r="413" spans="2:14" x14ac:dyDescent="0.3">
      <c r="B413" s="259">
        <v>94</v>
      </c>
      <c r="C413" s="284" t="s">
        <v>344</v>
      </c>
      <c r="D413" s="317" t="s">
        <v>502</v>
      </c>
      <c r="E413" s="317" t="s">
        <v>337</v>
      </c>
      <c r="F413" s="254">
        <v>45661</v>
      </c>
      <c r="G413" s="702" t="s">
        <v>31</v>
      </c>
      <c r="H413" s="702"/>
      <c r="I413" s="702"/>
      <c r="J413" s="702"/>
      <c r="K413" s="254">
        <v>45662</v>
      </c>
      <c r="L413" s="257" t="s">
        <v>449</v>
      </c>
      <c r="M413" s="259"/>
      <c r="N413" s="218"/>
    </row>
    <row r="414" spans="2:14" x14ac:dyDescent="0.3">
      <c r="B414" s="259">
        <v>95</v>
      </c>
      <c r="C414" s="284" t="s">
        <v>347</v>
      </c>
      <c r="D414" s="317" t="s">
        <v>167</v>
      </c>
      <c r="E414" s="317" t="s">
        <v>432</v>
      </c>
      <c r="F414" s="254">
        <v>45665</v>
      </c>
      <c r="G414" s="702" t="s">
        <v>31</v>
      </c>
      <c r="H414" s="702"/>
      <c r="I414" s="702"/>
      <c r="J414" s="702"/>
      <c r="K414" s="254">
        <v>45665</v>
      </c>
      <c r="L414" s="317" t="s">
        <v>32</v>
      </c>
      <c r="M414" s="259"/>
      <c r="N414" s="218"/>
    </row>
    <row r="415" spans="2:14" x14ac:dyDescent="0.3">
      <c r="B415" s="259">
        <v>96</v>
      </c>
      <c r="C415" s="284" t="s">
        <v>277</v>
      </c>
      <c r="D415" s="317" t="s">
        <v>29</v>
      </c>
      <c r="E415" s="317" t="s">
        <v>456</v>
      </c>
      <c r="F415" s="254">
        <v>45668</v>
      </c>
      <c r="G415" s="702" t="s">
        <v>31</v>
      </c>
      <c r="H415" s="702"/>
      <c r="I415" s="702"/>
      <c r="J415" s="702"/>
      <c r="K415" s="254">
        <v>45668</v>
      </c>
      <c r="L415" s="317" t="s">
        <v>478</v>
      </c>
      <c r="M415" s="259"/>
      <c r="N415" s="218"/>
    </row>
    <row r="416" spans="2:14" x14ac:dyDescent="0.3">
      <c r="B416" s="259">
        <v>97</v>
      </c>
      <c r="C416" s="284" t="s">
        <v>278</v>
      </c>
      <c r="D416" s="317" t="s">
        <v>285</v>
      </c>
      <c r="E416" s="317" t="s">
        <v>456</v>
      </c>
      <c r="F416" s="254">
        <v>45668</v>
      </c>
      <c r="G416" s="702" t="s">
        <v>31</v>
      </c>
      <c r="H416" s="702"/>
      <c r="I416" s="702"/>
      <c r="J416" s="702"/>
      <c r="K416" s="254">
        <v>45668</v>
      </c>
      <c r="L416" s="317" t="s">
        <v>478</v>
      </c>
      <c r="M416" s="259"/>
      <c r="N416" s="218"/>
    </row>
    <row r="417" spans="2:14" x14ac:dyDescent="0.3">
      <c r="B417" s="259">
        <v>98</v>
      </c>
      <c r="C417" s="284" t="s">
        <v>345</v>
      </c>
      <c r="D417" s="317" t="s">
        <v>29</v>
      </c>
      <c r="E417" s="317" t="s">
        <v>30</v>
      </c>
      <c r="F417" s="254">
        <v>45668</v>
      </c>
      <c r="G417" s="702" t="s">
        <v>31</v>
      </c>
      <c r="H417" s="702"/>
      <c r="I417" s="702"/>
      <c r="J417" s="702"/>
      <c r="K417" s="254">
        <v>45668</v>
      </c>
      <c r="L417" s="317" t="s">
        <v>32</v>
      </c>
      <c r="M417" s="259"/>
      <c r="N417" s="218"/>
    </row>
    <row r="418" spans="2:14" x14ac:dyDescent="0.3">
      <c r="B418" s="259">
        <v>99</v>
      </c>
      <c r="C418" s="284" t="s">
        <v>346</v>
      </c>
      <c r="D418" s="317" t="s">
        <v>29</v>
      </c>
      <c r="E418" s="317" t="s">
        <v>30</v>
      </c>
      <c r="F418" s="254">
        <v>45668</v>
      </c>
      <c r="G418" s="702" t="s">
        <v>31</v>
      </c>
      <c r="H418" s="702"/>
      <c r="I418" s="702"/>
      <c r="J418" s="702"/>
      <c r="K418" s="254">
        <v>45668</v>
      </c>
      <c r="L418" s="317" t="s">
        <v>32</v>
      </c>
      <c r="M418" s="259"/>
      <c r="N418" s="218"/>
    </row>
    <row r="419" spans="2:14" x14ac:dyDescent="0.3">
      <c r="B419" s="259">
        <v>100</v>
      </c>
      <c r="C419" s="284" t="s">
        <v>319</v>
      </c>
      <c r="D419" s="317" t="s">
        <v>531</v>
      </c>
      <c r="E419" s="317" t="s">
        <v>456</v>
      </c>
      <c r="F419" s="254">
        <v>45675</v>
      </c>
      <c r="G419" s="702" t="s">
        <v>31</v>
      </c>
      <c r="H419" s="702"/>
      <c r="I419" s="702"/>
      <c r="J419" s="702"/>
      <c r="K419" s="254">
        <v>45675</v>
      </c>
      <c r="L419" s="317" t="s">
        <v>449</v>
      </c>
      <c r="M419" s="259"/>
      <c r="N419" s="218"/>
    </row>
    <row r="420" spans="2:14" x14ac:dyDescent="0.3">
      <c r="B420" s="259">
        <v>101</v>
      </c>
      <c r="C420" s="284" t="s">
        <v>295</v>
      </c>
      <c r="D420" s="317" t="s">
        <v>43</v>
      </c>
      <c r="E420" s="317" t="s">
        <v>462</v>
      </c>
      <c r="F420" s="254">
        <v>45675</v>
      </c>
      <c r="G420" s="702" t="s">
        <v>31</v>
      </c>
      <c r="H420" s="702"/>
      <c r="I420" s="702"/>
      <c r="J420" s="702"/>
      <c r="K420" s="254">
        <v>45675</v>
      </c>
      <c r="L420" s="317" t="s">
        <v>530</v>
      </c>
      <c r="M420" s="259"/>
      <c r="N420" s="218"/>
    </row>
    <row r="421" spans="2:14" x14ac:dyDescent="0.3">
      <c r="B421" s="259">
        <v>102</v>
      </c>
      <c r="C421" s="284" t="s">
        <v>369</v>
      </c>
      <c r="D421" s="317" t="s">
        <v>499</v>
      </c>
      <c r="E421" s="317" t="s">
        <v>432</v>
      </c>
      <c r="F421" s="254">
        <v>45676</v>
      </c>
      <c r="G421" s="702" t="s">
        <v>31</v>
      </c>
      <c r="H421" s="702"/>
      <c r="I421" s="702"/>
      <c r="J421" s="702"/>
      <c r="K421" s="254">
        <v>45676</v>
      </c>
      <c r="L421" s="317" t="s">
        <v>32</v>
      </c>
      <c r="M421" s="259"/>
      <c r="N421" s="218"/>
    </row>
    <row r="422" spans="2:14" x14ac:dyDescent="0.3">
      <c r="B422" s="259">
        <v>103</v>
      </c>
      <c r="C422" s="284" t="s">
        <v>317</v>
      </c>
      <c r="D422" s="317" t="s">
        <v>34</v>
      </c>
      <c r="E422" s="317" t="s">
        <v>456</v>
      </c>
      <c r="F422" s="254">
        <v>45677</v>
      </c>
      <c r="G422" s="702" t="s">
        <v>31</v>
      </c>
      <c r="H422" s="702"/>
      <c r="I422" s="702"/>
      <c r="J422" s="702"/>
      <c r="K422" s="254">
        <v>45677</v>
      </c>
      <c r="L422" s="317" t="s">
        <v>514</v>
      </c>
      <c r="M422" s="259"/>
      <c r="N422" s="218"/>
    </row>
    <row r="423" spans="2:14" x14ac:dyDescent="0.3">
      <c r="B423" s="259">
        <v>104</v>
      </c>
      <c r="C423" s="284" t="s">
        <v>320</v>
      </c>
      <c r="D423" s="317" t="s">
        <v>34</v>
      </c>
      <c r="E423" s="317" t="s">
        <v>455</v>
      </c>
      <c r="F423" s="254">
        <v>45677</v>
      </c>
      <c r="G423" s="702" t="s">
        <v>31</v>
      </c>
      <c r="H423" s="702"/>
      <c r="I423" s="702"/>
      <c r="J423" s="702"/>
      <c r="K423" s="254">
        <v>45677</v>
      </c>
      <c r="L423" s="317" t="s">
        <v>449</v>
      </c>
      <c r="M423" s="259"/>
      <c r="N423" s="218"/>
    </row>
    <row r="424" spans="2:14" x14ac:dyDescent="0.3">
      <c r="B424" s="259">
        <v>105</v>
      </c>
      <c r="C424" s="284" t="s">
        <v>343</v>
      </c>
      <c r="D424" s="317" t="s">
        <v>275</v>
      </c>
      <c r="E424" s="317" t="s">
        <v>30</v>
      </c>
      <c r="F424" s="254">
        <v>45678</v>
      </c>
      <c r="G424" s="702" t="s">
        <v>31</v>
      </c>
      <c r="H424" s="702"/>
      <c r="I424" s="702"/>
      <c r="J424" s="702"/>
      <c r="K424" s="254">
        <v>45678</v>
      </c>
      <c r="L424" s="317" t="s">
        <v>32</v>
      </c>
      <c r="M424" s="259"/>
      <c r="N424" s="218"/>
    </row>
    <row r="425" spans="2:14" x14ac:dyDescent="0.3">
      <c r="B425" s="259">
        <v>106</v>
      </c>
      <c r="C425" s="284" t="s">
        <v>326</v>
      </c>
      <c r="D425" s="317" t="s">
        <v>165</v>
      </c>
      <c r="E425" s="317" t="s">
        <v>455</v>
      </c>
      <c r="F425" s="254">
        <v>45678</v>
      </c>
      <c r="G425" s="702" t="s">
        <v>31</v>
      </c>
      <c r="H425" s="702"/>
      <c r="I425" s="702"/>
      <c r="J425" s="702"/>
      <c r="K425" s="254">
        <v>45678</v>
      </c>
      <c r="L425" s="317" t="s">
        <v>449</v>
      </c>
      <c r="M425" s="259"/>
      <c r="N425" s="218"/>
    </row>
    <row r="426" spans="2:14" x14ac:dyDescent="0.3">
      <c r="B426" s="259">
        <v>107</v>
      </c>
      <c r="C426" s="284" t="s">
        <v>328</v>
      </c>
      <c r="D426" s="317" t="s">
        <v>43</v>
      </c>
      <c r="E426" s="317" t="s">
        <v>456</v>
      </c>
      <c r="F426" s="254">
        <v>45678</v>
      </c>
      <c r="G426" s="702" t="s">
        <v>31</v>
      </c>
      <c r="H426" s="702"/>
      <c r="I426" s="702"/>
      <c r="J426" s="702"/>
      <c r="K426" s="254">
        <v>45678</v>
      </c>
      <c r="L426" s="317" t="s">
        <v>449</v>
      </c>
      <c r="M426" s="259"/>
      <c r="N426" s="218"/>
    </row>
    <row r="427" spans="2:14" ht="15.75" customHeight="1" x14ac:dyDescent="0.3">
      <c r="B427" s="259">
        <v>108</v>
      </c>
      <c r="C427" s="284" t="s">
        <v>321</v>
      </c>
      <c r="D427" s="317" t="s">
        <v>167</v>
      </c>
      <c r="E427" s="317" t="s">
        <v>462</v>
      </c>
      <c r="F427" s="254">
        <v>45678</v>
      </c>
      <c r="G427" s="702" t="s">
        <v>31</v>
      </c>
      <c r="H427" s="702"/>
      <c r="I427" s="702"/>
      <c r="J427" s="702"/>
      <c r="K427" s="254">
        <v>45678</v>
      </c>
      <c r="L427" s="317" t="s">
        <v>449</v>
      </c>
      <c r="M427" s="259"/>
      <c r="N427" s="218"/>
    </row>
    <row r="428" spans="2:14" x14ac:dyDescent="0.3">
      <c r="B428" s="259">
        <v>109</v>
      </c>
      <c r="C428" s="284" t="s">
        <v>330</v>
      </c>
      <c r="D428" s="317" t="s">
        <v>34</v>
      </c>
      <c r="E428" s="228" t="s">
        <v>30</v>
      </c>
      <c r="F428" s="254">
        <v>45680</v>
      </c>
      <c r="G428" s="702" t="s">
        <v>31</v>
      </c>
      <c r="H428" s="702"/>
      <c r="I428" s="702"/>
      <c r="J428" s="702"/>
      <c r="K428" s="254">
        <v>45680</v>
      </c>
      <c r="L428" s="317" t="s">
        <v>449</v>
      </c>
      <c r="M428" s="259"/>
      <c r="N428" s="218"/>
    </row>
    <row r="429" spans="2:14" x14ac:dyDescent="0.3">
      <c r="B429" s="259">
        <v>110</v>
      </c>
      <c r="C429" s="284" t="s">
        <v>387</v>
      </c>
      <c r="D429" s="317" t="s">
        <v>29</v>
      </c>
      <c r="E429" s="317" t="s">
        <v>336</v>
      </c>
      <c r="F429" s="254">
        <v>45682</v>
      </c>
      <c r="G429" s="702" t="s">
        <v>31</v>
      </c>
      <c r="H429" s="702"/>
      <c r="I429" s="702"/>
      <c r="J429" s="702"/>
      <c r="K429" s="254">
        <v>45682</v>
      </c>
      <c r="L429" s="317" t="s">
        <v>515</v>
      </c>
      <c r="M429" s="259"/>
      <c r="N429" s="218"/>
    </row>
    <row r="430" spans="2:14" x14ac:dyDescent="0.3">
      <c r="B430" s="259">
        <v>111</v>
      </c>
      <c r="C430" s="284" t="s">
        <v>406</v>
      </c>
      <c r="D430" s="317" t="s">
        <v>34</v>
      </c>
      <c r="E430" s="317" t="s">
        <v>30</v>
      </c>
      <c r="F430" s="254">
        <v>45682</v>
      </c>
      <c r="G430" s="702" t="s">
        <v>31</v>
      </c>
      <c r="H430" s="702"/>
      <c r="I430" s="702"/>
      <c r="J430" s="702"/>
      <c r="K430" s="254">
        <v>45682</v>
      </c>
      <c r="L430" s="317" t="s">
        <v>495</v>
      </c>
      <c r="M430" s="259"/>
      <c r="N430" s="218"/>
    </row>
    <row r="431" spans="2:14" x14ac:dyDescent="0.3">
      <c r="B431" s="259">
        <v>112</v>
      </c>
      <c r="C431" s="297" t="s">
        <v>389</v>
      </c>
      <c r="D431" s="295" t="s">
        <v>34</v>
      </c>
      <c r="E431" s="295" t="s">
        <v>30</v>
      </c>
      <c r="F431" s="296">
        <v>45683</v>
      </c>
      <c r="G431" s="701" t="s">
        <v>31</v>
      </c>
      <c r="H431" s="701"/>
      <c r="I431" s="701"/>
      <c r="J431" s="701"/>
      <c r="K431" s="296">
        <v>45683</v>
      </c>
      <c r="L431" s="317" t="s">
        <v>493</v>
      </c>
      <c r="M431" s="259"/>
      <c r="N431" s="218"/>
    </row>
    <row r="432" spans="2:14" x14ac:dyDescent="0.3">
      <c r="B432" s="259">
        <v>113</v>
      </c>
      <c r="C432" s="284" t="s">
        <v>158</v>
      </c>
      <c r="D432" s="317" t="s">
        <v>135</v>
      </c>
      <c r="E432" s="317" t="s">
        <v>30</v>
      </c>
      <c r="F432" s="254">
        <v>45682</v>
      </c>
      <c r="G432" s="702" t="s">
        <v>31</v>
      </c>
      <c r="H432" s="702"/>
      <c r="I432" s="702"/>
      <c r="J432" s="702"/>
      <c r="K432" s="254">
        <v>45682</v>
      </c>
      <c r="L432" s="317" t="s">
        <v>449</v>
      </c>
      <c r="M432" s="259"/>
      <c r="N432" s="218"/>
    </row>
    <row r="433" spans="2:15" x14ac:dyDescent="0.3">
      <c r="B433" s="259">
        <v>114</v>
      </c>
      <c r="C433" s="284" t="s">
        <v>276</v>
      </c>
      <c r="D433" s="317" t="s">
        <v>29</v>
      </c>
      <c r="E433" s="317" t="s">
        <v>456</v>
      </c>
      <c r="F433" s="254">
        <v>45685</v>
      </c>
      <c r="G433" s="702" t="s">
        <v>31</v>
      </c>
      <c r="H433" s="702"/>
      <c r="I433" s="702"/>
      <c r="J433" s="702"/>
      <c r="K433" s="254">
        <v>45685</v>
      </c>
      <c r="L433" s="317" t="s">
        <v>513</v>
      </c>
      <c r="M433" s="259"/>
      <c r="N433" s="218"/>
    </row>
    <row r="434" spans="2:15" x14ac:dyDescent="0.3">
      <c r="B434" s="259">
        <v>115</v>
      </c>
      <c r="C434" s="284" t="s">
        <v>334</v>
      </c>
      <c r="D434" s="317" t="s">
        <v>29</v>
      </c>
      <c r="E434" s="317" t="s">
        <v>30</v>
      </c>
      <c r="F434" s="254">
        <v>45686</v>
      </c>
      <c r="G434" s="702" t="s">
        <v>31</v>
      </c>
      <c r="H434" s="702"/>
      <c r="I434" s="702"/>
      <c r="J434" s="702"/>
      <c r="K434" s="254">
        <v>45686</v>
      </c>
      <c r="L434" s="317" t="s">
        <v>449</v>
      </c>
      <c r="M434" s="259"/>
      <c r="N434" s="218"/>
    </row>
    <row r="435" spans="2:15" x14ac:dyDescent="0.3">
      <c r="B435" s="259">
        <v>116</v>
      </c>
      <c r="C435" s="284" t="s">
        <v>128</v>
      </c>
      <c r="D435" s="317" t="s">
        <v>43</v>
      </c>
      <c r="E435" s="317" t="s">
        <v>456</v>
      </c>
      <c r="F435" s="254">
        <v>45686</v>
      </c>
      <c r="G435" s="702" t="s">
        <v>31</v>
      </c>
      <c r="H435" s="702"/>
      <c r="I435" s="702"/>
      <c r="J435" s="702"/>
      <c r="K435" s="254">
        <v>45686</v>
      </c>
      <c r="L435" s="317" t="s">
        <v>449</v>
      </c>
      <c r="M435" s="259"/>
      <c r="N435" s="218"/>
    </row>
    <row r="436" spans="2:15" x14ac:dyDescent="0.3">
      <c r="B436" s="259">
        <v>117</v>
      </c>
      <c r="C436" s="284" t="s">
        <v>169</v>
      </c>
      <c r="D436" s="317" t="s">
        <v>29</v>
      </c>
      <c r="E436" s="317" t="s">
        <v>337</v>
      </c>
      <c r="F436" s="254">
        <v>45686</v>
      </c>
      <c r="G436" s="702" t="s">
        <v>31</v>
      </c>
      <c r="H436" s="702"/>
      <c r="I436" s="702"/>
      <c r="J436" s="702"/>
      <c r="K436" s="254">
        <v>45686</v>
      </c>
      <c r="L436" s="317" t="s">
        <v>513</v>
      </c>
      <c r="M436" s="259"/>
      <c r="N436" s="218"/>
    </row>
    <row r="437" spans="2:15" x14ac:dyDescent="0.3">
      <c r="B437" s="259">
        <v>118</v>
      </c>
      <c r="C437" s="284" t="s">
        <v>300</v>
      </c>
      <c r="D437" s="317" t="s">
        <v>309</v>
      </c>
      <c r="E437" s="317" t="s">
        <v>462</v>
      </c>
      <c r="F437" s="254">
        <v>45688</v>
      </c>
      <c r="G437" s="702" t="s">
        <v>31</v>
      </c>
      <c r="H437" s="702"/>
      <c r="I437" s="702"/>
      <c r="J437" s="702"/>
      <c r="K437" s="254">
        <v>45688</v>
      </c>
      <c r="L437" s="317" t="s">
        <v>530</v>
      </c>
      <c r="M437" s="259"/>
      <c r="N437" s="218"/>
    </row>
    <row r="438" spans="2:15" x14ac:dyDescent="0.3">
      <c r="B438" s="259">
        <v>119</v>
      </c>
      <c r="C438" s="284" t="s">
        <v>364</v>
      </c>
      <c r="D438" s="317" t="s">
        <v>34</v>
      </c>
      <c r="E438" s="317" t="s">
        <v>30</v>
      </c>
      <c r="F438" s="254">
        <v>45688</v>
      </c>
      <c r="G438" s="702" t="s">
        <v>31</v>
      </c>
      <c r="H438" s="702"/>
      <c r="I438" s="702"/>
      <c r="J438" s="702"/>
      <c r="K438" s="254">
        <v>45688</v>
      </c>
      <c r="L438" s="317" t="s">
        <v>32</v>
      </c>
      <c r="M438" s="259"/>
      <c r="N438" s="218"/>
    </row>
    <row r="439" spans="2:15" x14ac:dyDescent="0.3">
      <c r="B439" s="259">
        <v>120</v>
      </c>
      <c r="C439" s="284" t="s">
        <v>366</v>
      </c>
      <c r="D439" s="283" t="s">
        <v>29</v>
      </c>
      <c r="E439" s="317" t="s">
        <v>432</v>
      </c>
      <c r="F439" s="254">
        <v>45689</v>
      </c>
      <c r="G439" s="702" t="s">
        <v>31</v>
      </c>
      <c r="H439" s="702"/>
      <c r="I439" s="702"/>
      <c r="J439" s="702"/>
      <c r="K439" s="254">
        <v>45689</v>
      </c>
      <c r="L439" s="317" t="s">
        <v>32</v>
      </c>
      <c r="M439" s="226"/>
      <c r="N439" s="218"/>
    </row>
    <row r="440" spans="2:15" x14ac:dyDescent="0.3">
      <c r="B440" s="259">
        <v>121</v>
      </c>
      <c r="C440" s="284" t="s">
        <v>367</v>
      </c>
      <c r="D440" s="283" t="s">
        <v>34</v>
      </c>
      <c r="E440" s="317" t="s">
        <v>30</v>
      </c>
      <c r="F440" s="254">
        <v>45689</v>
      </c>
      <c r="G440" s="702" t="s">
        <v>31</v>
      </c>
      <c r="H440" s="702"/>
      <c r="I440" s="702"/>
      <c r="J440" s="702"/>
      <c r="K440" s="254">
        <v>45689</v>
      </c>
      <c r="L440" s="317" t="s">
        <v>32</v>
      </c>
      <c r="M440" s="226"/>
      <c r="N440" s="218"/>
    </row>
    <row r="441" spans="2:15" x14ac:dyDescent="0.3">
      <c r="B441" s="259">
        <v>122</v>
      </c>
      <c r="C441" s="284" t="s">
        <v>266</v>
      </c>
      <c r="D441" s="283" t="s">
        <v>29</v>
      </c>
      <c r="E441" s="317" t="s">
        <v>337</v>
      </c>
      <c r="F441" s="254">
        <v>45689</v>
      </c>
      <c r="G441" s="702" t="s">
        <v>31</v>
      </c>
      <c r="H441" s="702"/>
      <c r="I441" s="702"/>
      <c r="J441" s="702"/>
      <c r="K441" s="254">
        <v>45689</v>
      </c>
      <c r="L441" s="317" t="s">
        <v>513</v>
      </c>
      <c r="M441" s="226"/>
      <c r="N441" s="218"/>
    </row>
    <row r="442" spans="2:15" x14ac:dyDescent="0.3">
      <c r="B442" s="259">
        <v>123</v>
      </c>
      <c r="C442" s="284" t="s">
        <v>327</v>
      </c>
      <c r="D442" s="317" t="s">
        <v>502</v>
      </c>
      <c r="E442" s="317" t="s">
        <v>462</v>
      </c>
      <c r="F442" s="254">
        <v>45689</v>
      </c>
      <c r="G442" s="703" t="s">
        <v>31</v>
      </c>
      <c r="H442" s="704"/>
      <c r="I442" s="704"/>
      <c r="J442" s="705"/>
      <c r="K442" s="254">
        <v>45689</v>
      </c>
      <c r="L442" s="317" t="s">
        <v>449</v>
      </c>
      <c r="M442" s="226"/>
      <c r="N442" s="218"/>
    </row>
    <row r="443" spans="2:15" x14ac:dyDescent="0.3">
      <c r="B443" s="259">
        <v>124</v>
      </c>
      <c r="C443" s="284" t="s">
        <v>382</v>
      </c>
      <c r="D443" s="317" t="s">
        <v>34</v>
      </c>
      <c r="E443" s="317" t="s">
        <v>30</v>
      </c>
      <c r="F443" s="254">
        <v>45690</v>
      </c>
      <c r="G443" s="703" t="s">
        <v>31</v>
      </c>
      <c r="H443" s="704"/>
      <c r="I443" s="704"/>
      <c r="J443" s="705"/>
      <c r="K443" s="254">
        <v>45690</v>
      </c>
      <c r="L443" s="317" t="s">
        <v>532</v>
      </c>
      <c r="M443" s="226"/>
      <c r="N443" s="218"/>
    </row>
    <row r="444" spans="2:15" x14ac:dyDescent="0.3">
      <c r="B444" s="259">
        <v>125</v>
      </c>
      <c r="C444" s="284" t="s">
        <v>390</v>
      </c>
      <c r="D444" s="283" t="s">
        <v>29</v>
      </c>
      <c r="E444" s="317" t="s">
        <v>337</v>
      </c>
      <c r="F444" s="254">
        <v>45691</v>
      </c>
      <c r="G444" s="703" t="s">
        <v>31</v>
      </c>
      <c r="H444" s="704"/>
      <c r="I444" s="704"/>
      <c r="J444" s="705"/>
      <c r="K444" s="254">
        <v>45691</v>
      </c>
      <c r="L444" s="317" t="s">
        <v>493</v>
      </c>
      <c r="M444" s="226"/>
      <c r="N444" s="218"/>
    </row>
    <row r="445" spans="2:15" x14ac:dyDescent="0.3">
      <c r="B445" s="259">
        <v>126</v>
      </c>
      <c r="C445" s="284" t="s">
        <v>392</v>
      </c>
      <c r="D445" s="317" t="s">
        <v>43</v>
      </c>
      <c r="E445" s="317" t="s">
        <v>30</v>
      </c>
      <c r="F445" s="254">
        <v>45691</v>
      </c>
      <c r="G445" s="703" t="s">
        <v>31</v>
      </c>
      <c r="H445" s="704"/>
      <c r="I445" s="704"/>
      <c r="J445" s="705"/>
      <c r="K445" s="254">
        <v>45691</v>
      </c>
      <c r="L445" s="317" t="s">
        <v>505</v>
      </c>
      <c r="M445" s="226"/>
      <c r="N445" s="218"/>
    </row>
    <row r="446" spans="2:15" s="221" customFormat="1" x14ac:dyDescent="0.3">
      <c r="B446" s="259">
        <v>127</v>
      </c>
      <c r="C446" s="291" t="s">
        <v>393</v>
      </c>
      <c r="D446" s="317" t="s">
        <v>29</v>
      </c>
      <c r="E446" s="317" t="s">
        <v>30</v>
      </c>
      <c r="F446" s="290">
        <v>45691</v>
      </c>
      <c r="G446" s="703" t="s">
        <v>31</v>
      </c>
      <c r="H446" s="704"/>
      <c r="I446" s="704"/>
      <c r="J446" s="705"/>
      <c r="K446" s="290">
        <v>45691</v>
      </c>
      <c r="L446" s="317" t="s">
        <v>493</v>
      </c>
      <c r="M446" s="226"/>
      <c r="N446" s="219"/>
      <c r="O446" s="222"/>
    </row>
    <row r="447" spans="2:15" s="221" customFormat="1" x14ac:dyDescent="0.3">
      <c r="B447" s="259">
        <v>128</v>
      </c>
      <c r="C447" s="289" t="s">
        <v>394</v>
      </c>
      <c r="D447" s="317" t="s">
        <v>29</v>
      </c>
      <c r="E447" s="317" t="s">
        <v>30</v>
      </c>
      <c r="F447" s="290">
        <v>45691</v>
      </c>
      <c r="G447" s="703" t="s">
        <v>31</v>
      </c>
      <c r="H447" s="704"/>
      <c r="I447" s="704"/>
      <c r="J447" s="705"/>
      <c r="K447" s="290">
        <v>45691</v>
      </c>
      <c r="L447" s="298" t="s">
        <v>510</v>
      </c>
      <c r="M447" s="226"/>
      <c r="N447" s="219"/>
      <c r="O447" s="222"/>
    </row>
    <row r="448" spans="2:15" s="221" customFormat="1" ht="12.75" customHeight="1" x14ac:dyDescent="0.3">
      <c r="B448" s="259">
        <v>129</v>
      </c>
      <c r="C448" s="297" t="s">
        <v>288</v>
      </c>
      <c r="D448" s="295" t="s">
        <v>541</v>
      </c>
      <c r="E448" s="295" t="s">
        <v>30</v>
      </c>
      <c r="F448" s="296">
        <v>45588</v>
      </c>
      <c r="G448" s="718" t="s">
        <v>31</v>
      </c>
      <c r="H448" s="719"/>
      <c r="I448" s="719"/>
      <c r="J448" s="720"/>
      <c r="K448" s="296">
        <v>45588</v>
      </c>
      <c r="L448" s="295" t="s">
        <v>61</v>
      </c>
      <c r="M448" s="226"/>
      <c r="N448" s="219"/>
      <c r="O448" s="222"/>
    </row>
    <row r="449" spans="2:15" s="221" customFormat="1" x14ac:dyDescent="0.3">
      <c r="B449" s="259">
        <v>130</v>
      </c>
      <c r="C449" s="294" t="s">
        <v>315</v>
      </c>
      <c r="D449" s="295" t="s">
        <v>34</v>
      </c>
      <c r="E449" s="295" t="s">
        <v>455</v>
      </c>
      <c r="F449" s="296">
        <v>45672</v>
      </c>
      <c r="G449" s="718" t="s">
        <v>31</v>
      </c>
      <c r="H449" s="719"/>
      <c r="I449" s="719"/>
      <c r="J449" s="720"/>
      <c r="K449" s="296">
        <v>45672</v>
      </c>
      <c r="L449" s="295" t="s">
        <v>530</v>
      </c>
      <c r="M449" s="226"/>
      <c r="N449" s="219"/>
      <c r="O449" s="222"/>
    </row>
    <row r="450" spans="2:15" s="221" customFormat="1" x14ac:dyDescent="0.3">
      <c r="B450" s="259">
        <v>131</v>
      </c>
      <c r="C450" s="294" t="s">
        <v>399</v>
      </c>
      <c r="D450" s="295" t="s">
        <v>29</v>
      </c>
      <c r="E450" s="295" t="s">
        <v>30</v>
      </c>
      <c r="F450" s="296">
        <v>45691</v>
      </c>
      <c r="G450" s="718" t="s">
        <v>31</v>
      </c>
      <c r="H450" s="719"/>
      <c r="I450" s="719"/>
      <c r="J450" s="720"/>
      <c r="K450" s="296">
        <v>45691</v>
      </c>
      <c r="L450" s="295" t="s">
        <v>493</v>
      </c>
      <c r="M450" s="226"/>
      <c r="N450" s="219"/>
      <c r="O450" s="222"/>
    </row>
    <row r="451" spans="2:15" x14ac:dyDescent="0.3">
      <c r="B451" s="259">
        <v>132</v>
      </c>
      <c r="C451" s="284" t="s">
        <v>376</v>
      </c>
      <c r="D451" s="283" t="s">
        <v>29</v>
      </c>
      <c r="E451" s="317" t="s">
        <v>30</v>
      </c>
      <c r="F451" s="254">
        <v>45690</v>
      </c>
      <c r="G451" s="703" t="s">
        <v>31</v>
      </c>
      <c r="H451" s="704"/>
      <c r="I451" s="704"/>
      <c r="J451" s="705"/>
      <c r="K451" s="254">
        <v>45690</v>
      </c>
      <c r="L451" s="317" t="s">
        <v>32</v>
      </c>
      <c r="M451" s="226"/>
      <c r="N451" s="218"/>
    </row>
    <row r="452" spans="2:15" x14ac:dyDescent="0.3">
      <c r="B452" s="259">
        <v>133</v>
      </c>
      <c r="C452" s="431" t="s">
        <v>377</v>
      </c>
      <c r="D452" s="432" t="s">
        <v>29</v>
      </c>
      <c r="E452" s="432" t="s">
        <v>30</v>
      </c>
      <c r="F452" s="433">
        <v>45691</v>
      </c>
      <c r="G452" s="727" t="s">
        <v>31</v>
      </c>
      <c r="H452" s="728"/>
      <c r="I452" s="728"/>
      <c r="J452" s="729"/>
      <c r="K452" s="433">
        <v>45691</v>
      </c>
      <c r="L452" s="317" t="s">
        <v>516</v>
      </c>
      <c r="M452" s="340"/>
      <c r="N452" s="258"/>
    </row>
    <row r="453" spans="2:15" ht="12" customHeight="1" x14ac:dyDescent="0.3">
      <c r="B453" s="259">
        <v>134</v>
      </c>
      <c r="C453" s="284" t="s">
        <v>395</v>
      </c>
      <c r="D453" s="317" t="s">
        <v>531</v>
      </c>
      <c r="E453" s="317" t="s">
        <v>30</v>
      </c>
      <c r="F453" s="254">
        <v>45692</v>
      </c>
      <c r="G453" s="703" t="s">
        <v>31</v>
      </c>
      <c r="H453" s="704"/>
      <c r="I453" s="704"/>
      <c r="J453" s="705"/>
      <c r="K453" s="254">
        <v>45692</v>
      </c>
      <c r="L453" s="317" t="s">
        <v>515</v>
      </c>
      <c r="M453" s="226"/>
      <c r="N453" s="218"/>
    </row>
    <row r="454" spans="2:15" x14ac:dyDescent="0.3">
      <c r="B454" s="259">
        <v>135</v>
      </c>
      <c r="C454" s="284" t="s">
        <v>407</v>
      </c>
      <c r="D454" s="317" t="s">
        <v>167</v>
      </c>
      <c r="E454" s="317" t="s">
        <v>30</v>
      </c>
      <c r="F454" s="254">
        <v>45692</v>
      </c>
      <c r="G454" s="703" t="s">
        <v>31</v>
      </c>
      <c r="H454" s="704"/>
      <c r="I454" s="704"/>
      <c r="J454" s="705"/>
      <c r="K454" s="254">
        <v>45692</v>
      </c>
      <c r="L454" s="317" t="s">
        <v>515</v>
      </c>
      <c r="M454" s="226"/>
      <c r="N454" s="218"/>
    </row>
    <row r="455" spans="2:15" x14ac:dyDescent="0.3">
      <c r="B455" s="259">
        <v>136</v>
      </c>
      <c r="C455" s="284" t="s">
        <v>408</v>
      </c>
      <c r="D455" s="317" t="s">
        <v>29</v>
      </c>
      <c r="E455" s="317" t="s">
        <v>432</v>
      </c>
      <c r="F455" s="254">
        <v>45692</v>
      </c>
      <c r="G455" s="703" t="s">
        <v>31</v>
      </c>
      <c r="H455" s="704"/>
      <c r="I455" s="704"/>
      <c r="J455" s="705"/>
      <c r="K455" s="254">
        <v>45692</v>
      </c>
      <c r="L455" s="317" t="s">
        <v>515</v>
      </c>
      <c r="M455" s="226"/>
      <c r="N455" s="218"/>
    </row>
    <row r="456" spans="2:15" x14ac:dyDescent="0.3">
      <c r="B456" s="259">
        <v>137</v>
      </c>
      <c r="C456" s="284" t="s">
        <v>410</v>
      </c>
      <c r="D456" s="283" t="s">
        <v>34</v>
      </c>
      <c r="E456" s="317" t="s">
        <v>30</v>
      </c>
      <c r="F456" s="254">
        <v>45692</v>
      </c>
      <c r="G456" s="703" t="s">
        <v>31</v>
      </c>
      <c r="H456" s="704"/>
      <c r="I456" s="704"/>
      <c r="J456" s="705"/>
      <c r="K456" s="254">
        <v>45692</v>
      </c>
      <c r="L456" s="317" t="s">
        <v>515</v>
      </c>
      <c r="M456" s="226"/>
      <c r="N456" s="218"/>
    </row>
    <row r="457" spans="2:15" x14ac:dyDescent="0.3">
      <c r="B457" s="259">
        <v>138</v>
      </c>
      <c r="C457" s="284" t="s">
        <v>500</v>
      </c>
      <c r="D457" s="283" t="s">
        <v>43</v>
      </c>
      <c r="E457" s="317" t="s">
        <v>30</v>
      </c>
      <c r="F457" s="254">
        <v>45693</v>
      </c>
      <c r="G457" s="703" t="s">
        <v>31</v>
      </c>
      <c r="H457" s="704"/>
      <c r="I457" s="704"/>
      <c r="J457" s="705"/>
      <c r="K457" s="254">
        <v>45693</v>
      </c>
      <c r="L457" s="317" t="s">
        <v>32</v>
      </c>
      <c r="M457" s="226"/>
      <c r="N457" s="218"/>
    </row>
    <row r="458" spans="2:15" x14ac:dyDescent="0.3">
      <c r="B458" s="259">
        <v>139</v>
      </c>
      <c r="C458" s="284" t="s">
        <v>383</v>
      </c>
      <c r="D458" s="317" t="s">
        <v>34</v>
      </c>
      <c r="E458" s="317" t="s">
        <v>30</v>
      </c>
      <c r="F458" s="254">
        <v>45328</v>
      </c>
      <c r="G458" s="703" t="s">
        <v>31</v>
      </c>
      <c r="H458" s="704"/>
      <c r="I458" s="704"/>
      <c r="J458" s="705"/>
      <c r="K458" s="254">
        <v>45328</v>
      </c>
      <c r="L458" s="317" t="s">
        <v>516</v>
      </c>
      <c r="M458" s="259"/>
      <c r="N458" s="218"/>
    </row>
    <row r="459" spans="2:15" x14ac:dyDescent="0.3">
      <c r="B459" s="259">
        <v>140</v>
      </c>
      <c r="C459" s="284" t="s">
        <v>264</v>
      </c>
      <c r="D459" s="317" t="s">
        <v>131</v>
      </c>
      <c r="E459" s="317" t="s">
        <v>30</v>
      </c>
      <c r="F459" s="254">
        <v>45695</v>
      </c>
      <c r="G459" s="703" t="s">
        <v>31</v>
      </c>
      <c r="H459" s="704"/>
      <c r="I459" s="704"/>
      <c r="J459" s="705"/>
      <c r="K459" s="254">
        <v>45695</v>
      </c>
      <c r="L459" s="317" t="s">
        <v>513</v>
      </c>
      <c r="M459" s="259"/>
      <c r="N459" s="218"/>
    </row>
    <row r="460" spans="2:15" x14ac:dyDescent="0.3">
      <c r="B460" s="259">
        <v>141</v>
      </c>
      <c r="C460" s="260" t="s">
        <v>362</v>
      </c>
      <c r="D460" s="317" t="s">
        <v>29</v>
      </c>
      <c r="E460" s="317" t="s">
        <v>337</v>
      </c>
      <c r="F460" s="254">
        <v>45691</v>
      </c>
      <c r="G460" s="703" t="s">
        <v>31</v>
      </c>
      <c r="H460" s="704"/>
      <c r="I460" s="704"/>
      <c r="J460" s="705"/>
      <c r="K460" s="254">
        <v>45691</v>
      </c>
      <c r="L460" s="317" t="s">
        <v>32</v>
      </c>
      <c r="M460" s="259"/>
      <c r="N460" s="218"/>
    </row>
    <row r="461" spans="2:15" x14ac:dyDescent="0.3">
      <c r="B461" s="259">
        <v>142</v>
      </c>
      <c r="C461" s="284" t="s">
        <v>361</v>
      </c>
      <c r="D461" s="317" t="s">
        <v>285</v>
      </c>
      <c r="E461" s="317" t="s">
        <v>432</v>
      </c>
      <c r="F461" s="254">
        <v>45691</v>
      </c>
      <c r="G461" s="703" t="s">
        <v>31</v>
      </c>
      <c r="H461" s="704"/>
      <c r="I461" s="704"/>
      <c r="J461" s="705"/>
      <c r="K461" s="254">
        <v>45691</v>
      </c>
      <c r="L461" s="317" t="s">
        <v>32</v>
      </c>
      <c r="M461" s="259"/>
      <c r="N461" s="218"/>
    </row>
    <row r="462" spans="2:15" ht="14.25" customHeight="1" x14ac:dyDescent="0.3">
      <c r="B462" s="259">
        <v>143</v>
      </c>
      <c r="C462" s="284" t="s">
        <v>384</v>
      </c>
      <c r="D462" s="317" t="s">
        <v>29</v>
      </c>
      <c r="E462" s="317" t="s">
        <v>30</v>
      </c>
      <c r="F462" s="254">
        <v>45692</v>
      </c>
      <c r="G462" s="703" t="s">
        <v>31</v>
      </c>
      <c r="H462" s="704"/>
      <c r="I462" s="704"/>
      <c r="J462" s="705"/>
      <c r="K462" s="254">
        <v>45692</v>
      </c>
      <c r="L462" s="317" t="s">
        <v>516</v>
      </c>
      <c r="M462" s="259"/>
      <c r="N462" s="218"/>
    </row>
    <row r="463" spans="2:15" x14ac:dyDescent="0.3">
      <c r="B463" s="259">
        <v>144</v>
      </c>
      <c r="C463" s="284" t="s">
        <v>358</v>
      </c>
      <c r="D463" s="317" t="s">
        <v>131</v>
      </c>
      <c r="E463" s="317" t="s">
        <v>336</v>
      </c>
      <c r="F463" s="254">
        <v>45693</v>
      </c>
      <c r="G463" s="703" t="s">
        <v>31</v>
      </c>
      <c r="H463" s="704"/>
      <c r="I463" s="704"/>
      <c r="J463" s="705"/>
      <c r="K463" s="254">
        <v>45693</v>
      </c>
      <c r="L463" s="317" t="s">
        <v>32</v>
      </c>
      <c r="M463" s="259"/>
      <c r="N463" s="218"/>
    </row>
    <row r="464" spans="2:15" x14ac:dyDescent="0.3">
      <c r="B464" s="259">
        <v>145</v>
      </c>
      <c r="C464" s="284" t="s">
        <v>306</v>
      </c>
      <c r="D464" s="317" t="s">
        <v>502</v>
      </c>
      <c r="E464" s="317" t="s">
        <v>455</v>
      </c>
      <c r="F464" s="254">
        <v>45698</v>
      </c>
      <c r="G464" s="703" t="s">
        <v>31</v>
      </c>
      <c r="H464" s="704"/>
      <c r="I464" s="704"/>
      <c r="J464" s="705"/>
      <c r="K464" s="254">
        <v>45698</v>
      </c>
      <c r="L464" s="317" t="s">
        <v>530</v>
      </c>
      <c r="M464" s="259"/>
      <c r="N464" s="218"/>
    </row>
    <row r="465" spans="2:14" x14ac:dyDescent="0.3">
      <c r="B465" s="259">
        <v>146</v>
      </c>
      <c r="C465" s="260" t="s">
        <v>388</v>
      </c>
      <c r="D465" s="317" t="s">
        <v>131</v>
      </c>
      <c r="E465" s="317" t="s">
        <v>30</v>
      </c>
      <c r="F465" s="254">
        <v>45700</v>
      </c>
      <c r="G465" s="703" t="s">
        <v>31</v>
      </c>
      <c r="H465" s="704"/>
      <c r="I465" s="704"/>
      <c r="J465" s="705"/>
      <c r="K465" s="254">
        <v>45700</v>
      </c>
      <c r="L465" s="298" t="s">
        <v>510</v>
      </c>
      <c r="M465" s="259"/>
      <c r="N465" s="218"/>
    </row>
    <row r="466" spans="2:14" x14ac:dyDescent="0.3">
      <c r="B466" s="259">
        <v>147</v>
      </c>
      <c r="C466" s="284" t="s">
        <v>261</v>
      </c>
      <c r="D466" s="317" t="s">
        <v>206</v>
      </c>
      <c r="E466" s="317" t="s">
        <v>30</v>
      </c>
      <c r="F466" s="254">
        <v>45701</v>
      </c>
      <c r="G466" s="703" t="s">
        <v>31</v>
      </c>
      <c r="H466" s="704"/>
      <c r="I466" s="704"/>
      <c r="J466" s="705"/>
      <c r="K466" s="254">
        <v>45701</v>
      </c>
      <c r="L466" s="317" t="s">
        <v>449</v>
      </c>
      <c r="M466" s="259"/>
      <c r="N466" s="218"/>
    </row>
    <row r="467" spans="2:14" ht="14.25" customHeight="1" x14ac:dyDescent="0.3">
      <c r="B467" s="259">
        <v>148</v>
      </c>
      <c r="C467" s="284" t="s">
        <v>262</v>
      </c>
      <c r="D467" s="317" t="s">
        <v>205</v>
      </c>
      <c r="E467" s="317" t="s">
        <v>30</v>
      </c>
      <c r="F467" s="254">
        <v>45701</v>
      </c>
      <c r="G467" s="703" t="s">
        <v>31</v>
      </c>
      <c r="H467" s="704"/>
      <c r="I467" s="704"/>
      <c r="J467" s="705"/>
      <c r="K467" s="254">
        <v>45701</v>
      </c>
      <c r="L467" s="317" t="s">
        <v>449</v>
      </c>
      <c r="M467" s="259"/>
      <c r="N467" s="218"/>
    </row>
    <row r="468" spans="2:14" x14ac:dyDescent="0.3">
      <c r="B468" s="259">
        <v>149</v>
      </c>
      <c r="C468" s="284" t="s">
        <v>370</v>
      </c>
      <c r="D468" s="317" t="s">
        <v>29</v>
      </c>
      <c r="E468" s="317" t="s">
        <v>30</v>
      </c>
      <c r="F468" s="254">
        <v>45701</v>
      </c>
      <c r="G468" s="703" t="s">
        <v>31</v>
      </c>
      <c r="H468" s="704"/>
      <c r="I468" s="704"/>
      <c r="J468" s="705"/>
      <c r="K468" s="254">
        <v>45701</v>
      </c>
      <c r="L468" s="317" t="s">
        <v>32</v>
      </c>
      <c r="M468" s="259"/>
      <c r="N468" s="218"/>
    </row>
    <row r="469" spans="2:14" x14ac:dyDescent="0.3">
      <c r="B469" s="259">
        <v>150</v>
      </c>
      <c r="C469" s="431" t="s">
        <v>371</v>
      </c>
      <c r="D469" s="432" t="s">
        <v>285</v>
      </c>
      <c r="E469" s="432" t="s">
        <v>30</v>
      </c>
      <c r="F469" s="433">
        <v>45701</v>
      </c>
      <c r="G469" s="727" t="s">
        <v>31</v>
      </c>
      <c r="H469" s="728"/>
      <c r="I469" s="728"/>
      <c r="J469" s="729"/>
      <c r="K469" s="433">
        <v>45701</v>
      </c>
      <c r="L469" s="434" t="s">
        <v>32</v>
      </c>
      <c r="M469" s="317"/>
      <c r="N469" s="258"/>
    </row>
    <row r="470" spans="2:14" x14ac:dyDescent="0.3">
      <c r="B470" s="259">
        <v>151</v>
      </c>
      <c r="C470" s="284" t="s">
        <v>265</v>
      </c>
      <c r="D470" s="317" t="s">
        <v>34</v>
      </c>
      <c r="E470" s="317" t="s">
        <v>337</v>
      </c>
      <c r="F470" s="254">
        <v>45702</v>
      </c>
      <c r="G470" s="703" t="s">
        <v>31</v>
      </c>
      <c r="H470" s="704"/>
      <c r="I470" s="704"/>
      <c r="J470" s="705"/>
      <c r="K470" s="254">
        <v>45702</v>
      </c>
      <c r="L470" s="317" t="s">
        <v>513</v>
      </c>
      <c r="M470" s="259"/>
      <c r="N470" s="218"/>
    </row>
    <row r="471" spans="2:14" x14ac:dyDescent="0.3">
      <c r="B471" s="259">
        <v>152</v>
      </c>
      <c r="C471" s="284" t="s">
        <v>379</v>
      </c>
      <c r="D471" s="317" t="s">
        <v>501</v>
      </c>
      <c r="E471" s="317" t="s">
        <v>30</v>
      </c>
      <c r="F471" s="254">
        <v>45702</v>
      </c>
      <c r="G471" s="703" t="s">
        <v>31</v>
      </c>
      <c r="H471" s="704"/>
      <c r="I471" s="704"/>
      <c r="J471" s="705"/>
      <c r="K471" s="254">
        <v>45702</v>
      </c>
      <c r="L471" s="317" t="s">
        <v>32</v>
      </c>
      <c r="M471" s="259"/>
      <c r="N471" s="218"/>
    </row>
    <row r="472" spans="2:14" x14ac:dyDescent="0.3">
      <c r="B472" s="259">
        <v>153</v>
      </c>
      <c r="C472" s="284" t="s">
        <v>380</v>
      </c>
      <c r="D472" s="317" t="s">
        <v>29</v>
      </c>
      <c r="E472" s="317" t="s">
        <v>30</v>
      </c>
      <c r="F472" s="254">
        <v>45703</v>
      </c>
      <c r="G472" s="703" t="s">
        <v>31</v>
      </c>
      <c r="H472" s="704"/>
      <c r="I472" s="704"/>
      <c r="J472" s="705"/>
      <c r="K472" s="254">
        <v>45703</v>
      </c>
      <c r="L472" s="317" t="s">
        <v>516</v>
      </c>
      <c r="M472" s="259"/>
      <c r="N472" s="218"/>
    </row>
    <row r="473" spans="2:14" x14ac:dyDescent="0.3">
      <c r="B473" s="259">
        <v>154</v>
      </c>
      <c r="C473" s="258" t="s">
        <v>381</v>
      </c>
      <c r="D473" s="317" t="s">
        <v>34</v>
      </c>
      <c r="E473" s="317" t="s">
        <v>30</v>
      </c>
      <c r="F473" s="254">
        <v>45703</v>
      </c>
      <c r="G473" s="703" t="s">
        <v>31</v>
      </c>
      <c r="H473" s="704"/>
      <c r="I473" s="704"/>
      <c r="J473" s="705"/>
      <c r="K473" s="254">
        <v>45703</v>
      </c>
      <c r="L473" s="317" t="s">
        <v>516</v>
      </c>
      <c r="M473" s="259"/>
      <c r="N473" s="218"/>
    </row>
    <row r="474" spans="2:14" x14ac:dyDescent="0.3">
      <c r="B474" s="259">
        <v>155</v>
      </c>
      <c r="C474" s="258" t="s">
        <v>350</v>
      </c>
      <c r="D474" s="317" t="s">
        <v>353</v>
      </c>
      <c r="E474" s="228" t="s">
        <v>30</v>
      </c>
      <c r="F474" s="254">
        <v>45705</v>
      </c>
      <c r="G474" s="703" t="s">
        <v>31</v>
      </c>
      <c r="H474" s="704"/>
      <c r="I474" s="704"/>
      <c r="J474" s="705"/>
      <c r="K474" s="254">
        <v>45705</v>
      </c>
      <c r="L474" s="317" t="s">
        <v>32</v>
      </c>
      <c r="M474" s="259"/>
      <c r="N474" s="218"/>
    </row>
    <row r="475" spans="2:14" x14ac:dyDescent="0.3">
      <c r="B475" s="259">
        <v>156</v>
      </c>
      <c r="C475" s="284" t="s">
        <v>267</v>
      </c>
      <c r="D475" s="317" t="s">
        <v>34</v>
      </c>
      <c r="E475" s="317" t="s">
        <v>30</v>
      </c>
      <c r="F475" s="254">
        <v>45705</v>
      </c>
      <c r="G475" s="703" t="s">
        <v>31</v>
      </c>
      <c r="H475" s="704"/>
      <c r="I475" s="704"/>
      <c r="J475" s="705"/>
      <c r="K475" s="254">
        <v>45705</v>
      </c>
      <c r="L475" s="317" t="s">
        <v>513</v>
      </c>
      <c r="M475" s="259"/>
      <c r="N475" s="218"/>
    </row>
    <row r="476" spans="2:14" x14ac:dyDescent="0.3">
      <c r="B476" s="259">
        <v>157</v>
      </c>
      <c r="C476" s="284" t="s">
        <v>268</v>
      </c>
      <c r="D476" s="317" t="s">
        <v>34</v>
      </c>
      <c r="E476" s="317" t="s">
        <v>30</v>
      </c>
      <c r="F476" s="254">
        <v>45705</v>
      </c>
      <c r="G476" s="703" t="s">
        <v>31</v>
      </c>
      <c r="H476" s="704"/>
      <c r="I476" s="704"/>
      <c r="J476" s="705"/>
      <c r="K476" s="254">
        <v>45705</v>
      </c>
      <c r="L476" s="317" t="s">
        <v>513</v>
      </c>
      <c r="M476" s="259"/>
      <c r="N476" s="218"/>
    </row>
    <row r="477" spans="2:14" ht="14.25" customHeight="1" x14ac:dyDescent="0.3">
      <c r="B477" s="259">
        <v>158</v>
      </c>
      <c r="C477" s="299" t="s">
        <v>356</v>
      </c>
      <c r="D477" s="295" t="s">
        <v>167</v>
      </c>
      <c r="E477" s="295" t="s">
        <v>432</v>
      </c>
      <c r="F477" s="296">
        <v>45575</v>
      </c>
      <c r="G477" s="718" t="s">
        <v>31</v>
      </c>
      <c r="H477" s="719"/>
      <c r="I477" s="719"/>
      <c r="J477" s="720"/>
      <c r="K477" s="296">
        <v>45575</v>
      </c>
      <c r="L477" s="317" t="s">
        <v>175</v>
      </c>
      <c r="M477" s="259"/>
      <c r="N477" s="218"/>
    </row>
    <row r="478" spans="2:14" x14ac:dyDescent="0.3">
      <c r="B478" s="259">
        <v>159</v>
      </c>
      <c r="C478" s="299" t="s">
        <v>279</v>
      </c>
      <c r="D478" s="295" t="s">
        <v>29</v>
      </c>
      <c r="E478" s="295" t="s">
        <v>30</v>
      </c>
      <c r="F478" s="296">
        <v>45666</v>
      </c>
      <c r="G478" s="718" t="s">
        <v>31</v>
      </c>
      <c r="H478" s="719"/>
      <c r="I478" s="719"/>
      <c r="J478" s="720"/>
      <c r="K478" s="296">
        <v>45666</v>
      </c>
      <c r="L478" s="317" t="s">
        <v>513</v>
      </c>
      <c r="M478" s="259"/>
      <c r="N478" s="218"/>
    </row>
    <row r="479" spans="2:14" x14ac:dyDescent="0.3">
      <c r="B479" s="259">
        <v>160</v>
      </c>
      <c r="C479" s="299" t="s">
        <v>286</v>
      </c>
      <c r="D479" s="295" t="s">
        <v>34</v>
      </c>
      <c r="E479" s="295" t="s">
        <v>432</v>
      </c>
      <c r="F479" s="296">
        <v>45587</v>
      </c>
      <c r="G479" s="718" t="s">
        <v>31</v>
      </c>
      <c r="H479" s="719"/>
      <c r="I479" s="719"/>
      <c r="J479" s="720"/>
      <c r="K479" s="296">
        <v>45587</v>
      </c>
      <c r="L479" s="317" t="s">
        <v>616</v>
      </c>
      <c r="M479" s="259"/>
      <c r="N479" s="218"/>
    </row>
    <row r="480" spans="2:14" x14ac:dyDescent="0.3">
      <c r="B480" s="259">
        <v>161</v>
      </c>
      <c r="C480" s="299" t="s">
        <v>325</v>
      </c>
      <c r="D480" s="295" t="s">
        <v>29</v>
      </c>
      <c r="E480" s="295" t="s">
        <v>30</v>
      </c>
      <c r="F480" s="296">
        <v>45637</v>
      </c>
      <c r="G480" s="718" t="s">
        <v>31</v>
      </c>
      <c r="H480" s="719"/>
      <c r="I480" s="719"/>
      <c r="J480" s="720"/>
      <c r="K480" s="296">
        <v>45637</v>
      </c>
      <c r="L480" s="317" t="s">
        <v>124</v>
      </c>
      <c r="M480" s="259"/>
      <c r="N480" s="218"/>
    </row>
    <row r="481" spans="2:14" x14ac:dyDescent="0.3">
      <c r="B481" s="259">
        <v>162</v>
      </c>
      <c r="C481" s="255" t="s">
        <v>273</v>
      </c>
      <c r="D481" s="317" t="s">
        <v>43</v>
      </c>
      <c r="E481" s="317" t="s">
        <v>30</v>
      </c>
      <c r="F481" s="254">
        <v>45712</v>
      </c>
      <c r="G481" s="703" t="s">
        <v>31</v>
      </c>
      <c r="H481" s="704"/>
      <c r="I481" s="704"/>
      <c r="J481" s="705"/>
      <c r="K481" s="254">
        <v>45712</v>
      </c>
      <c r="L481" s="317" t="s">
        <v>530</v>
      </c>
      <c r="M481" s="226"/>
      <c r="N481" s="218"/>
    </row>
    <row r="482" spans="2:14" x14ac:dyDescent="0.3">
      <c r="B482" s="259">
        <v>163</v>
      </c>
      <c r="C482" s="255" t="s">
        <v>422</v>
      </c>
      <c r="D482" s="317" t="s">
        <v>29</v>
      </c>
      <c r="E482" s="317" t="s">
        <v>30</v>
      </c>
      <c r="F482" s="254">
        <v>45718</v>
      </c>
      <c r="G482" s="703" t="s">
        <v>31</v>
      </c>
      <c r="H482" s="704"/>
      <c r="I482" s="704"/>
      <c r="J482" s="705"/>
      <c r="K482" s="254">
        <v>45718</v>
      </c>
      <c r="L482" s="317" t="s">
        <v>516</v>
      </c>
      <c r="M482" s="226"/>
      <c r="N482" s="218"/>
    </row>
    <row r="483" spans="2:14" x14ac:dyDescent="0.3">
      <c r="B483" s="259">
        <v>164</v>
      </c>
      <c r="C483" s="255" t="s">
        <v>423</v>
      </c>
      <c r="D483" s="317" t="s">
        <v>47</v>
      </c>
      <c r="E483" s="317" t="s">
        <v>30</v>
      </c>
      <c r="F483" s="254">
        <v>45718</v>
      </c>
      <c r="G483" s="703" t="s">
        <v>31</v>
      </c>
      <c r="H483" s="704"/>
      <c r="I483" s="704"/>
      <c r="J483" s="705"/>
      <c r="K483" s="254">
        <v>45718</v>
      </c>
      <c r="L483" s="317" t="s">
        <v>516</v>
      </c>
      <c r="M483" s="226"/>
      <c r="N483" s="218"/>
    </row>
    <row r="484" spans="2:14" x14ac:dyDescent="0.3">
      <c r="B484" s="259">
        <v>165</v>
      </c>
      <c r="C484" s="255" t="s">
        <v>409</v>
      </c>
      <c r="D484" s="317" t="s">
        <v>43</v>
      </c>
      <c r="E484" s="317" t="s">
        <v>432</v>
      </c>
      <c r="F484" s="254">
        <v>45718</v>
      </c>
      <c r="G484" s="703" t="s">
        <v>31</v>
      </c>
      <c r="H484" s="704"/>
      <c r="I484" s="704"/>
      <c r="J484" s="705"/>
      <c r="K484" s="254">
        <v>45718</v>
      </c>
      <c r="L484" s="317" t="s">
        <v>515</v>
      </c>
      <c r="M484" s="226"/>
      <c r="N484" s="218"/>
    </row>
    <row r="485" spans="2:14" x14ac:dyDescent="0.3">
      <c r="B485" s="259">
        <v>166</v>
      </c>
      <c r="C485" s="255" t="s">
        <v>411</v>
      </c>
      <c r="D485" s="317" t="s">
        <v>47</v>
      </c>
      <c r="E485" s="317" t="s">
        <v>30</v>
      </c>
      <c r="F485" s="254">
        <v>45718</v>
      </c>
      <c r="G485" s="703" t="s">
        <v>31</v>
      </c>
      <c r="H485" s="704"/>
      <c r="I485" s="704"/>
      <c r="J485" s="705"/>
      <c r="K485" s="254">
        <v>45718</v>
      </c>
      <c r="L485" s="317" t="s">
        <v>515</v>
      </c>
      <c r="M485" s="259"/>
      <c r="N485" s="218"/>
    </row>
    <row r="486" spans="2:14" x14ac:dyDescent="0.3">
      <c r="B486" s="259">
        <v>167</v>
      </c>
      <c r="C486" s="255" t="s">
        <v>419</v>
      </c>
      <c r="D486" s="317" t="s">
        <v>34</v>
      </c>
      <c r="E486" s="317" t="s">
        <v>432</v>
      </c>
      <c r="F486" s="254">
        <v>45720</v>
      </c>
      <c r="G486" s="703" t="s">
        <v>31</v>
      </c>
      <c r="H486" s="704"/>
      <c r="I486" s="704"/>
      <c r="J486" s="705"/>
      <c r="K486" s="254">
        <v>45720</v>
      </c>
      <c r="L486" s="298" t="s">
        <v>510</v>
      </c>
      <c r="M486" s="259"/>
      <c r="N486" s="218"/>
    </row>
    <row r="487" spans="2:14" x14ac:dyDescent="0.3">
      <c r="B487" s="259">
        <v>168</v>
      </c>
      <c r="C487" s="255" t="s">
        <v>421</v>
      </c>
      <c r="D487" s="317" t="s">
        <v>34</v>
      </c>
      <c r="E487" s="317" t="s">
        <v>30</v>
      </c>
      <c r="F487" s="254">
        <v>45720</v>
      </c>
      <c r="G487" s="703" t="s">
        <v>31</v>
      </c>
      <c r="H487" s="704"/>
      <c r="I487" s="704"/>
      <c r="J487" s="705"/>
      <c r="K487" s="254">
        <v>45720</v>
      </c>
      <c r="L487" s="298" t="s">
        <v>510</v>
      </c>
      <c r="M487" s="259"/>
      <c r="N487" s="218"/>
    </row>
    <row r="488" spans="2:14" x14ac:dyDescent="0.3">
      <c r="B488" s="259">
        <v>169</v>
      </c>
      <c r="C488" s="255" t="s">
        <v>296</v>
      </c>
      <c r="D488" s="317" t="s">
        <v>29</v>
      </c>
      <c r="E488" s="317" t="s">
        <v>455</v>
      </c>
      <c r="F488" s="254">
        <v>45722</v>
      </c>
      <c r="G488" s="703" t="s">
        <v>31</v>
      </c>
      <c r="H488" s="704"/>
      <c r="I488" s="704"/>
      <c r="J488" s="705"/>
      <c r="K488" s="254">
        <v>45722</v>
      </c>
      <c r="L488" s="317" t="s">
        <v>513</v>
      </c>
      <c r="M488" s="259"/>
      <c r="N488" s="218"/>
    </row>
    <row r="489" spans="2:14" x14ac:dyDescent="0.3">
      <c r="B489" s="259">
        <v>170</v>
      </c>
      <c r="C489" s="255" t="s">
        <v>301</v>
      </c>
      <c r="D489" s="317" t="s">
        <v>612</v>
      </c>
      <c r="E489" s="317" t="s">
        <v>462</v>
      </c>
      <c r="F489" s="254">
        <v>45722</v>
      </c>
      <c r="G489" s="703" t="s">
        <v>31</v>
      </c>
      <c r="H489" s="704"/>
      <c r="I489" s="704"/>
      <c r="J489" s="705"/>
      <c r="K489" s="254">
        <v>45722</v>
      </c>
      <c r="L489" s="317" t="s">
        <v>513</v>
      </c>
      <c r="M489" s="226"/>
      <c r="N489" s="218"/>
    </row>
    <row r="490" spans="2:14" x14ac:dyDescent="0.3">
      <c r="B490" s="259">
        <v>171</v>
      </c>
      <c r="C490" s="255" t="s">
        <v>402</v>
      </c>
      <c r="D490" s="317" t="s">
        <v>608</v>
      </c>
      <c r="E490" s="317" t="s">
        <v>30</v>
      </c>
      <c r="F490" s="254">
        <v>45725</v>
      </c>
      <c r="G490" s="703" t="s">
        <v>31</v>
      </c>
      <c r="H490" s="704"/>
      <c r="I490" s="704"/>
      <c r="J490" s="705"/>
      <c r="K490" s="254">
        <v>45725</v>
      </c>
      <c r="L490" s="317" t="s">
        <v>515</v>
      </c>
      <c r="M490" s="226"/>
      <c r="N490" s="218"/>
    </row>
    <row r="491" spans="2:14" x14ac:dyDescent="0.3">
      <c r="B491" s="259">
        <v>172</v>
      </c>
      <c r="C491" s="255" t="s">
        <v>368</v>
      </c>
      <c r="D491" s="317" t="s">
        <v>43</v>
      </c>
      <c r="E491" s="317" t="s">
        <v>30</v>
      </c>
      <c r="F491" s="254">
        <v>45726</v>
      </c>
      <c r="G491" s="703" t="s">
        <v>31</v>
      </c>
      <c r="H491" s="704"/>
      <c r="I491" s="704"/>
      <c r="J491" s="705"/>
      <c r="K491" s="254">
        <v>45726</v>
      </c>
      <c r="L491" s="317" t="s">
        <v>516</v>
      </c>
      <c r="M491" s="226"/>
      <c r="N491" s="218"/>
    </row>
    <row r="492" spans="2:14" x14ac:dyDescent="0.3">
      <c r="B492" s="259">
        <v>173</v>
      </c>
      <c r="C492" s="255" t="s">
        <v>418</v>
      </c>
      <c r="D492" s="317" t="s">
        <v>29</v>
      </c>
      <c r="E492" s="317" t="s">
        <v>30</v>
      </c>
      <c r="F492" s="254">
        <v>45726</v>
      </c>
      <c r="G492" s="703" t="s">
        <v>31</v>
      </c>
      <c r="H492" s="704"/>
      <c r="I492" s="704"/>
      <c r="J492" s="705"/>
      <c r="K492" s="254">
        <v>45726</v>
      </c>
      <c r="L492" s="298" t="s">
        <v>510</v>
      </c>
      <c r="M492" s="259"/>
      <c r="N492" s="218"/>
    </row>
    <row r="493" spans="2:14" x14ac:dyDescent="0.3">
      <c r="B493" s="259">
        <v>174</v>
      </c>
      <c r="C493" s="255" t="s">
        <v>269</v>
      </c>
      <c r="D493" s="317" t="s">
        <v>34</v>
      </c>
      <c r="E493" s="317" t="s">
        <v>30</v>
      </c>
      <c r="F493" s="254">
        <v>45727</v>
      </c>
      <c r="G493" s="703" t="s">
        <v>31</v>
      </c>
      <c r="H493" s="704"/>
      <c r="I493" s="704"/>
      <c r="J493" s="705"/>
      <c r="K493" s="254">
        <v>45727</v>
      </c>
      <c r="L493" s="317" t="s">
        <v>635</v>
      </c>
      <c r="M493" s="259"/>
      <c r="N493" s="218"/>
    </row>
    <row r="494" spans="2:14" x14ac:dyDescent="0.3">
      <c r="B494" s="259">
        <v>175</v>
      </c>
      <c r="C494" s="255" t="s">
        <v>270</v>
      </c>
      <c r="D494" s="317" t="s">
        <v>43</v>
      </c>
      <c r="E494" s="317" t="s">
        <v>30</v>
      </c>
      <c r="F494" s="254">
        <v>45727</v>
      </c>
      <c r="G494" s="703" t="s">
        <v>31</v>
      </c>
      <c r="H494" s="704"/>
      <c r="I494" s="704"/>
      <c r="J494" s="705"/>
      <c r="K494" s="254">
        <v>45727</v>
      </c>
      <c r="L494" s="317" t="s">
        <v>635</v>
      </c>
      <c r="M494" s="259"/>
      <c r="N494" s="218"/>
    </row>
    <row r="495" spans="2:14" ht="14.25" customHeight="1" x14ac:dyDescent="0.3">
      <c r="B495" s="259">
        <v>176</v>
      </c>
      <c r="C495" s="255" t="s">
        <v>271</v>
      </c>
      <c r="D495" s="317" t="s">
        <v>34</v>
      </c>
      <c r="E495" s="317" t="s">
        <v>30</v>
      </c>
      <c r="F495" s="254">
        <v>45727</v>
      </c>
      <c r="G495" s="703" t="s">
        <v>31</v>
      </c>
      <c r="H495" s="704"/>
      <c r="I495" s="704"/>
      <c r="J495" s="705"/>
      <c r="K495" s="254">
        <v>45727</v>
      </c>
      <c r="L495" s="317" t="s">
        <v>635</v>
      </c>
      <c r="M495" s="259"/>
      <c r="N495" s="218"/>
    </row>
    <row r="496" spans="2:14" ht="14.25" customHeight="1" x14ac:dyDescent="0.3">
      <c r="B496" s="259">
        <v>177</v>
      </c>
      <c r="C496" s="255" t="s">
        <v>416</v>
      </c>
      <c r="D496" s="288" t="s">
        <v>446</v>
      </c>
      <c r="E496" s="317" t="s">
        <v>30</v>
      </c>
      <c r="F496" s="254">
        <v>45728</v>
      </c>
      <c r="G496" s="703" t="s">
        <v>31</v>
      </c>
      <c r="H496" s="704"/>
      <c r="I496" s="704"/>
      <c r="J496" s="705"/>
      <c r="K496" s="254">
        <v>45728</v>
      </c>
      <c r="L496" s="317" t="s">
        <v>515</v>
      </c>
      <c r="M496" s="259"/>
      <c r="N496" s="218"/>
    </row>
    <row r="497" spans="2:14" ht="14.25" customHeight="1" x14ac:dyDescent="0.3">
      <c r="B497" s="259">
        <v>178</v>
      </c>
      <c r="C497" s="255" t="s">
        <v>412</v>
      </c>
      <c r="D497" s="317" t="s">
        <v>613</v>
      </c>
      <c r="E497" s="317" t="s">
        <v>30</v>
      </c>
      <c r="F497" s="254">
        <v>45728</v>
      </c>
      <c r="G497" s="703" t="s">
        <v>31</v>
      </c>
      <c r="H497" s="704"/>
      <c r="I497" s="704"/>
      <c r="J497" s="705"/>
      <c r="K497" s="254">
        <v>45728</v>
      </c>
      <c r="L497" s="317" t="s">
        <v>515</v>
      </c>
      <c r="M497" s="259"/>
      <c r="N497" s="218"/>
    </row>
    <row r="498" spans="2:14" ht="14.25" customHeight="1" x14ac:dyDescent="0.3">
      <c r="B498" s="259">
        <v>179</v>
      </c>
      <c r="C498" s="255" t="s">
        <v>398</v>
      </c>
      <c r="D498" s="317" t="s">
        <v>34</v>
      </c>
      <c r="E498" s="317" t="s">
        <v>462</v>
      </c>
      <c r="F498" s="254">
        <v>45729</v>
      </c>
      <c r="G498" s="703" t="s">
        <v>31</v>
      </c>
      <c r="H498" s="704"/>
      <c r="I498" s="704"/>
      <c r="J498" s="705"/>
      <c r="K498" s="254">
        <v>45729</v>
      </c>
      <c r="L498" s="317" t="s">
        <v>515</v>
      </c>
      <c r="M498" s="259"/>
      <c r="N498" s="218"/>
    </row>
    <row r="499" spans="2:14" ht="14.25" customHeight="1" x14ac:dyDescent="0.3">
      <c r="B499" s="259">
        <v>180</v>
      </c>
      <c r="C499" s="255" t="s">
        <v>400</v>
      </c>
      <c r="D499" s="317" t="s">
        <v>29</v>
      </c>
      <c r="E499" s="317" t="s">
        <v>462</v>
      </c>
      <c r="F499" s="254">
        <v>45729</v>
      </c>
      <c r="G499" s="703" t="s">
        <v>31</v>
      </c>
      <c r="H499" s="704"/>
      <c r="I499" s="704"/>
      <c r="J499" s="705"/>
      <c r="K499" s="254">
        <v>45729</v>
      </c>
      <c r="L499" s="317" t="s">
        <v>515</v>
      </c>
      <c r="M499" s="259"/>
      <c r="N499" s="218"/>
    </row>
    <row r="500" spans="2:14" ht="14.25" customHeight="1" x14ac:dyDescent="0.3">
      <c r="B500" s="259">
        <v>181</v>
      </c>
      <c r="C500" s="294" t="s">
        <v>166</v>
      </c>
      <c r="D500" s="295" t="s">
        <v>167</v>
      </c>
      <c r="E500" s="295" t="s">
        <v>336</v>
      </c>
      <c r="F500" s="296">
        <v>45607</v>
      </c>
      <c r="G500" s="718" t="s">
        <v>31</v>
      </c>
      <c r="H500" s="719"/>
      <c r="I500" s="719"/>
      <c r="J500" s="720"/>
      <c r="K500" s="296">
        <v>45607</v>
      </c>
      <c r="L500" s="295" t="s">
        <v>124</v>
      </c>
      <c r="M500" s="259"/>
      <c r="N500" s="218"/>
    </row>
    <row r="501" spans="2:14" ht="14.25" customHeight="1" x14ac:dyDescent="0.3">
      <c r="B501" s="259">
        <v>182</v>
      </c>
      <c r="C501" s="300" t="s">
        <v>351</v>
      </c>
      <c r="D501" s="295" t="s">
        <v>34</v>
      </c>
      <c r="E501" s="295" t="s">
        <v>30</v>
      </c>
      <c r="F501" s="296">
        <v>45293</v>
      </c>
      <c r="G501" s="718" t="s">
        <v>31</v>
      </c>
      <c r="H501" s="719"/>
      <c r="I501" s="719"/>
      <c r="J501" s="720"/>
      <c r="K501" s="296">
        <v>45293</v>
      </c>
      <c r="L501" s="295" t="s">
        <v>32</v>
      </c>
      <c r="M501" s="259"/>
      <c r="N501" s="218"/>
    </row>
    <row r="502" spans="2:14" ht="14.25" customHeight="1" x14ac:dyDescent="0.3">
      <c r="B502" s="259">
        <v>183</v>
      </c>
      <c r="C502" s="300" t="s">
        <v>355</v>
      </c>
      <c r="D502" s="301" t="s">
        <v>34</v>
      </c>
      <c r="E502" s="301" t="s">
        <v>337</v>
      </c>
      <c r="F502" s="296">
        <v>45646</v>
      </c>
      <c r="G502" s="718" t="s">
        <v>31</v>
      </c>
      <c r="H502" s="719"/>
      <c r="I502" s="719"/>
      <c r="J502" s="720"/>
      <c r="K502" s="296">
        <v>45646</v>
      </c>
      <c r="L502" s="295" t="s">
        <v>32</v>
      </c>
      <c r="M502" s="259"/>
      <c r="N502" s="218"/>
    </row>
    <row r="503" spans="2:14" ht="14.25" customHeight="1" x14ac:dyDescent="0.3">
      <c r="B503" s="259">
        <v>184</v>
      </c>
      <c r="C503" s="300" t="s">
        <v>357</v>
      </c>
      <c r="D503" s="295" t="s">
        <v>29</v>
      </c>
      <c r="E503" s="295" t="s">
        <v>30</v>
      </c>
      <c r="F503" s="296">
        <v>45646</v>
      </c>
      <c r="G503" s="718" t="s">
        <v>31</v>
      </c>
      <c r="H503" s="719"/>
      <c r="I503" s="719"/>
      <c r="J503" s="720"/>
      <c r="K503" s="296">
        <v>45646</v>
      </c>
      <c r="L503" s="295" t="s">
        <v>32</v>
      </c>
      <c r="M503" s="259"/>
      <c r="N503" s="227"/>
    </row>
    <row r="504" spans="2:14" ht="14.25" customHeight="1" x14ac:dyDescent="0.3">
      <c r="B504" s="259">
        <v>185</v>
      </c>
      <c r="C504" s="499" t="s">
        <v>365</v>
      </c>
      <c r="D504" s="500" t="str">
        <f>VLOOKUP(C504,$C$9:$E$304,2,FALSE)</f>
        <v xml:space="preserve">3DC1+0 </v>
      </c>
      <c r="E504" s="500" t="str">
        <f>VLOOKUP(C504,$C$9:$E$304,3,FALSE)</f>
        <v>DFR</v>
      </c>
      <c r="F504" s="494">
        <v>45731</v>
      </c>
      <c r="G504" s="722" t="s">
        <v>31</v>
      </c>
      <c r="H504" s="723"/>
      <c r="I504" s="723"/>
      <c r="J504" s="723"/>
      <c r="K504" s="494">
        <f>F504</f>
        <v>45731</v>
      </c>
      <c r="L504" s="493" t="s">
        <v>759</v>
      </c>
      <c r="M504" s="259"/>
      <c r="N504" s="227"/>
    </row>
    <row r="505" spans="2:14" ht="14.25" customHeight="1" x14ac:dyDescent="0.3">
      <c r="B505" s="259">
        <v>186</v>
      </c>
      <c r="C505" s="255" t="s">
        <v>258</v>
      </c>
      <c r="D505" s="317" t="s">
        <v>205</v>
      </c>
      <c r="E505" s="317" t="s">
        <v>30</v>
      </c>
      <c r="F505" s="254">
        <v>45732</v>
      </c>
      <c r="G505" s="703" t="s">
        <v>31</v>
      </c>
      <c r="H505" s="704"/>
      <c r="I505" s="704"/>
      <c r="J505" s="705"/>
      <c r="K505" s="254">
        <v>45732</v>
      </c>
      <c r="L505" s="317" t="s">
        <v>124</v>
      </c>
      <c r="M505" s="259"/>
      <c r="N505" s="227"/>
    </row>
    <row r="506" spans="2:14" x14ac:dyDescent="0.3">
      <c r="B506" s="259">
        <v>187</v>
      </c>
      <c r="C506" s="255" t="s">
        <v>259</v>
      </c>
      <c r="D506" s="317" t="s">
        <v>205</v>
      </c>
      <c r="E506" s="317" t="s">
        <v>30</v>
      </c>
      <c r="F506" s="254">
        <v>45732</v>
      </c>
      <c r="G506" s="703" t="s">
        <v>31</v>
      </c>
      <c r="H506" s="704"/>
      <c r="I506" s="704"/>
      <c r="J506" s="705"/>
      <c r="K506" s="254">
        <v>45732</v>
      </c>
      <c r="L506" s="317" t="s">
        <v>124</v>
      </c>
      <c r="M506" s="259"/>
      <c r="N506" s="227"/>
    </row>
    <row r="507" spans="2:14" x14ac:dyDescent="0.3">
      <c r="B507" s="259">
        <v>188</v>
      </c>
      <c r="C507" s="255" t="s">
        <v>260</v>
      </c>
      <c r="D507" s="317" t="s">
        <v>206</v>
      </c>
      <c r="E507" s="317" t="s">
        <v>337</v>
      </c>
      <c r="F507" s="254">
        <v>45732</v>
      </c>
      <c r="G507" s="703" t="s">
        <v>31</v>
      </c>
      <c r="H507" s="704"/>
      <c r="I507" s="704"/>
      <c r="J507" s="705"/>
      <c r="K507" s="254">
        <v>45732</v>
      </c>
      <c r="L507" s="317" t="s">
        <v>124</v>
      </c>
      <c r="M507" s="340"/>
      <c r="N507" s="258"/>
    </row>
    <row r="508" spans="2:14" x14ac:dyDescent="0.3">
      <c r="B508" s="259">
        <v>189</v>
      </c>
      <c r="C508" s="255" t="s">
        <v>310</v>
      </c>
      <c r="D508" s="283" t="s">
        <v>34</v>
      </c>
      <c r="E508" s="317" t="s">
        <v>462</v>
      </c>
      <c r="F508" s="254">
        <v>45735</v>
      </c>
      <c r="G508" s="703" t="s">
        <v>31</v>
      </c>
      <c r="H508" s="704"/>
      <c r="I508" s="704"/>
      <c r="J508" s="705"/>
      <c r="K508" s="254">
        <v>45735</v>
      </c>
      <c r="L508" s="317" t="s">
        <v>635</v>
      </c>
      <c r="M508" s="340"/>
      <c r="N508" s="258"/>
    </row>
    <row r="509" spans="2:14" x14ac:dyDescent="0.3">
      <c r="B509" s="259">
        <v>190</v>
      </c>
      <c r="C509" s="255" t="s">
        <v>311</v>
      </c>
      <c r="D509" s="317" t="s">
        <v>29</v>
      </c>
      <c r="E509" s="317" t="s">
        <v>462</v>
      </c>
      <c r="F509" s="254">
        <v>45735</v>
      </c>
      <c r="G509" s="703" t="s">
        <v>31</v>
      </c>
      <c r="H509" s="704"/>
      <c r="I509" s="704"/>
      <c r="J509" s="705"/>
      <c r="K509" s="254">
        <v>45735</v>
      </c>
      <c r="L509" s="317" t="s">
        <v>635</v>
      </c>
      <c r="M509" s="340"/>
      <c r="N509" s="258"/>
    </row>
    <row r="510" spans="2:14" x14ac:dyDescent="0.3">
      <c r="B510" s="259">
        <v>191</v>
      </c>
      <c r="C510" s="255" t="s">
        <v>312</v>
      </c>
      <c r="D510" s="317" t="s">
        <v>29</v>
      </c>
      <c r="E510" s="317" t="s">
        <v>462</v>
      </c>
      <c r="F510" s="254">
        <v>45735</v>
      </c>
      <c r="G510" s="703" t="s">
        <v>31</v>
      </c>
      <c r="H510" s="704"/>
      <c r="I510" s="704"/>
      <c r="J510" s="705"/>
      <c r="K510" s="254">
        <v>45735</v>
      </c>
      <c r="L510" s="317" t="s">
        <v>635</v>
      </c>
      <c r="M510" s="340"/>
      <c r="N510" s="258"/>
    </row>
    <row r="511" spans="2:14" x14ac:dyDescent="0.3">
      <c r="B511" s="259">
        <v>192</v>
      </c>
      <c r="C511" s="255" t="s">
        <v>281</v>
      </c>
      <c r="D511" s="317" t="str">
        <f t="shared" ref="D511:D562" si="6">VLOOKUP(C511,$C$9:$E$273,2,FALSE)</f>
        <v>3DA+0</v>
      </c>
      <c r="E511" s="317" t="str">
        <f t="shared" ref="E511:E560" si="7">VLOOKUP(C511,$C$9:$E$273,3,FALSE)</f>
        <v>WET</v>
      </c>
      <c r="F511" s="254">
        <v>45736</v>
      </c>
      <c r="G511" s="703" t="s">
        <v>31</v>
      </c>
      <c r="H511" s="704"/>
      <c r="I511" s="704"/>
      <c r="J511" s="705"/>
      <c r="K511" s="254">
        <v>45736</v>
      </c>
      <c r="L511" s="317" t="s">
        <v>513</v>
      </c>
      <c r="M511" s="340"/>
      <c r="N511" s="258"/>
    </row>
    <row r="512" spans="2:14" x14ac:dyDescent="0.3">
      <c r="B512" s="259">
        <v>193</v>
      </c>
      <c r="C512" s="255" t="s">
        <v>253</v>
      </c>
      <c r="D512" s="317" t="str">
        <f t="shared" si="6"/>
        <v>2DA+3</v>
      </c>
      <c r="E512" s="317" t="str">
        <f t="shared" si="7"/>
        <v>DFR</v>
      </c>
      <c r="F512" s="254">
        <v>45739</v>
      </c>
      <c r="G512" s="703" t="s">
        <v>31</v>
      </c>
      <c r="H512" s="704"/>
      <c r="I512" s="704"/>
      <c r="J512" s="705"/>
      <c r="K512" s="254">
        <v>45739</v>
      </c>
      <c r="L512" s="317" t="s">
        <v>124</v>
      </c>
      <c r="M512" s="340"/>
      <c r="N512" s="258"/>
    </row>
    <row r="513" spans="2:14" x14ac:dyDescent="0.3">
      <c r="B513" s="259">
        <v>194</v>
      </c>
      <c r="C513" s="255" t="s">
        <v>254</v>
      </c>
      <c r="D513" s="317" t="str">
        <f t="shared" si="6"/>
        <v>2DA+0</v>
      </c>
      <c r="E513" s="317" t="str">
        <f t="shared" si="7"/>
        <v>DFR</v>
      </c>
      <c r="F513" s="254">
        <v>45739</v>
      </c>
      <c r="G513" s="703" t="s">
        <v>31</v>
      </c>
      <c r="H513" s="704"/>
      <c r="I513" s="704"/>
      <c r="J513" s="705"/>
      <c r="K513" s="254">
        <v>45739</v>
      </c>
      <c r="L513" s="317" t="s">
        <v>124</v>
      </c>
      <c r="M513" s="340"/>
      <c r="N513" s="258"/>
    </row>
    <row r="514" spans="2:14" x14ac:dyDescent="0.3">
      <c r="B514" s="259">
        <v>195</v>
      </c>
      <c r="C514" s="255" t="s">
        <v>255</v>
      </c>
      <c r="D514" s="317" t="str">
        <f t="shared" si="6"/>
        <v>2DA+9</v>
      </c>
      <c r="E514" s="317" t="str">
        <f t="shared" si="7"/>
        <v>DFR</v>
      </c>
      <c r="F514" s="254">
        <v>45739</v>
      </c>
      <c r="G514" s="703" t="s">
        <v>31</v>
      </c>
      <c r="H514" s="704"/>
      <c r="I514" s="704"/>
      <c r="J514" s="705"/>
      <c r="K514" s="254">
        <v>45739</v>
      </c>
      <c r="L514" s="317" t="s">
        <v>124</v>
      </c>
      <c r="M514" s="340"/>
      <c r="N514" s="258"/>
    </row>
    <row r="515" spans="2:14" x14ac:dyDescent="0.3">
      <c r="B515" s="259">
        <v>196</v>
      </c>
      <c r="C515" s="255" t="s">
        <v>256</v>
      </c>
      <c r="D515" s="317" t="str">
        <f t="shared" si="6"/>
        <v>2DA+0</v>
      </c>
      <c r="E515" s="317" t="str">
        <f t="shared" si="7"/>
        <v>DFR</v>
      </c>
      <c r="F515" s="254">
        <v>45739</v>
      </c>
      <c r="G515" s="703" t="s">
        <v>31</v>
      </c>
      <c r="H515" s="704"/>
      <c r="I515" s="704"/>
      <c r="J515" s="705"/>
      <c r="K515" s="254">
        <v>45739</v>
      </c>
      <c r="L515" s="317" t="s">
        <v>124</v>
      </c>
      <c r="M515" s="341"/>
      <c r="N515" s="258"/>
    </row>
    <row r="516" spans="2:14" x14ac:dyDescent="0.3">
      <c r="B516" s="259">
        <v>197</v>
      </c>
      <c r="C516" s="255" t="s">
        <v>257</v>
      </c>
      <c r="D516" s="317" t="str">
        <f t="shared" si="6"/>
        <v>2DA+0</v>
      </c>
      <c r="E516" s="317" t="str">
        <f t="shared" si="7"/>
        <v>DFR</v>
      </c>
      <c r="F516" s="254">
        <v>45740</v>
      </c>
      <c r="G516" s="703" t="s">
        <v>31</v>
      </c>
      <c r="H516" s="704"/>
      <c r="I516" s="704"/>
      <c r="J516" s="705"/>
      <c r="K516" s="254">
        <v>45740</v>
      </c>
      <c r="L516" s="317" t="s">
        <v>124</v>
      </c>
      <c r="M516" s="317"/>
      <c r="N516" s="258"/>
    </row>
    <row r="517" spans="2:14" x14ac:dyDescent="0.3">
      <c r="B517" s="259">
        <v>198</v>
      </c>
      <c r="C517" s="255" t="s">
        <v>373</v>
      </c>
      <c r="D517" s="317" t="str">
        <f t="shared" si="6"/>
        <v>3DB1+0</v>
      </c>
      <c r="E517" s="317" t="str">
        <f t="shared" si="7"/>
        <v>DFR</v>
      </c>
      <c r="F517" s="254">
        <v>45745</v>
      </c>
      <c r="G517" s="703" t="s">
        <v>31</v>
      </c>
      <c r="H517" s="704"/>
      <c r="I517" s="704"/>
      <c r="J517" s="705"/>
      <c r="K517" s="254">
        <v>45745</v>
      </c>
      <c r="L517" s="317" t="s">
        <v>124</v>
      </c>
      <c r="M517" s="317"/>
      <c r="N517" s="258"/>
    </row>
    <row r="518" spans="2:14" x14ac:dyDescent="0.3">
      <c r="B518" s="259">
        <v>199</v>
      </c>
      <c r="C518" s="255" t="s">
        <v>248</v>
      </c>
      <c r="D518" s="317" t="str">
        <f t="shared" si="6"/>
        <v>2DA+0</v>
      </c>
      <c r="E518" s="317" t="str">
        <f t="shared" si="7"/>
        <v>DFR</v>
      </c>
      <c r="F518" s="254">
        <v>45746</v>
      </c>
      <c r="G518" s="703" t="s">
        <v>31</v>
      </c>
      <c r="H518" s="704"/>
      <c r="I518" s="704"/>
      <c r="J518" s="705"/>
      <c r="K518" s="254">
        <v>45746</v>
      </c>
      <c r="L518" s="317" t="s">
        <v>124</v>
      </c>
      <c r="M518" s="317"/>
      <c r="N518" s="258"/>
    </row>
    <row r="519" spans="2:14" x14ac:dyDescent="0.3">
      <c r="B519" s="259">
        <v>200</v>
      </c>
      <c r="C519" s="255" t="s">
        <v>250</v>
      </c>
      <c r="D519" s="317" t="str">
        <f t="shared" si="6"/>
        <v>2DA+3</v>
      </c>
      <c r="E519" s="317" t="str">
        <f t="shared" si="7"/>
        <v>DFR</v>
      </c>
      <c r="F519" s="254">
        <v>45746</v>
      </c>
      <c r="G519" s="703" t="s">
        <v>31</v>
      </c>
      <c r="H519" s="704"/>
      <c r="I519" s="704"/>
      <c r="J519" s="705"/>
      <c r="K519" s="254">
        <v>45746</v>
      </c>
      <c r="L519" s="317" t="s">
        <v>124</v>
      </c>
      <c r="M519" s="317"/>
      <c r="N519" s="258"/>
    </row>
    <row r="520" spans="2:14" x14ac:dyDescent="0.3">
      <c r="B520" s="259">
        <v>201</v>
      </c>
      <c r="C520" s="255" t="s">
        <v>251</v>
      </c>
      <c r="D520" s="317" t="str">
        <f t="shared" si="6"/>
        <v>2DA+3</v>
      </c>
      <c r="E520" s="317" t="str">
        <f t="shared" si="7"/>
        <v>DFR</v>
      </c>
      <c r="F520" s="254">
        <v>45746</v>
      </c>
      <c r="G520" s="703" t="s">
        <v>31</v>
      </c>
      <c r="H520" s="704"/>
      <c r="I520" s="704"/>
      <c r="J520" s="705"/>
      <c r="K520" s="254">
        <v>45746</v>
      </c>
      <c r="L520" s="317" t="s">
        <v>124</v>
      </c>
      <c r="M520" s="317"/>
      <c r="N520" s="258"/>
    </row>
    <row r="521" spans="2:14" x14ac:dyDescent="0.3">
      <c r="B521" s="259">
        <v>202</v>
      </c>
      <c r="C521" s="255" t="s">
        <v>252</v>
      </c>
      <c r="D521" s="317" t="str">
        <f t="shared" si="6"/>
        <v>2DB1+0</v>
      </c>
      <c r="E521" s="317" t="str">
        <f t="shared" si="7"/>
        <v>DFR</v>
      </c>
      <c r="F521" s="254">
        <v>45746</v>
      </c>
      <c r="G521" s="703" t="s">
        <v>31</v>
      </c>
      <c r="H521" s="704"/>
      <c r="I521" s="704"/>
      <c r="J521" s="705"/>
      <c r="K521" s="254">
        <v>45746</v>
      </c>
      <c r="L521" s="317" t="s">
        <v>124</v>
      </c>
      <c r="M521" s="317"/>
      <c r="N521" s="258"/>
    </row>
    <row r="522" spans="2:14" x14ac:dyDescent="0.3">
      <c r="B522" s="259">
        <v>203</v>
      </c>
      <c r="C522" s="255" t="s">
        <v>299</v>
      </c>
      <c r="D522" s="317" t="str">
        <f t="shared" si="6"/>
        <v>3DA+0</v>
      </c>
      <c r="E522" s="317" t="str">
        <f t="shared" si="7"/>
        <v>WET</v>
      </c>
      <c r="F522" s="254">
        <v>45746</v>
      </c>
      <c r="G522" s="703" t="s">
        <v>31</v>
      </c>
      <c r="H522" s="704"/>
      <c r="I522" s="704"/>
      <c r="J522" s="705"/>
      <c r="K522" s="254">
        <v>45746</v>
      </c>
      <c r="L522" s="317" t="s">
        <v>124</v>
      </c>
      <c r="M522" s="317"/>
      <c r="N522" s="258"/>
    </row>
    <row r="523" spans="2:14" x14ac:dyDescent="0.3">
      <c r="B523" s="259">
        <v>204</v>
      </c>
      <c r="C523" s="435" t="s">
        <v>420</v>
      </c>
      <c r="D523" s="434" t="str">
        <f t="shared" si="6"/>
        <v>3DA+3</v>
      </c>
      <c r="E523" s="434" t="str">
        <f t="shared" si="7"/>
        <v>DFR</v>
      </c>
      <c r="F523" s="433">
        <v>45750</v>
      </c>
      <c r="G523" s="727" t="s">
        <v>31</v>
      </c>
      <c r="H523" s="728"/>
      <c r="I523" s="728"/>
      <c r="J523" s="729"/>
      <c r="K523" s="433">
        <v>45750</v>
      </c>
      <c r="L523" s="436" t="s">
        <v>510</v>
      </c>
      <c r="M523" s="317"/>
      <c r="N523" s="258"/>
    </row>
    <row r="524" spans="2:14" x14ac:dyDescent="0.3">
      <c r="B524" s="259">
        <v>205</v>
      </c>
      <c r="C524" s="255" t="s">
        <v>304</v>
      </c>
      <c r="D524" s="317" t="str">
        <f t="shared" si="6"/>
        <v>3DA+0</v>
      </c>
      <c r="E524" s="317" t="str">
        <f t="shared" si="7"/>
        <v xml:space="preserve">WBC </v>
      </c>
      <c r="F524" s="254">
        <v>45754</v>
      </c>
      <c r="G524" s="703" t="s">
        <v>31</v>
      </c>
      <c r="H524" s="704"/>
      <c r="I524" s="704"/>
      <c r="J524" s="705"/>
      <c r="K524" s="254">
        <v>45754</v>
      </c>
      <c r="L524" s="317" t="s">
        <v>510</v>
      </c>
      <c r="M524" s="317"/>
      <c r="N524" s="258"/>
    </row>
    <row r="525" spans="2:14" x14ac:dyDescent="0.3">
      <c r="B525" s="259">
        <v>206</v>
      </c>
      <c r="C525" s="495" t="s">
        <v>282</v>
      </c>
      <c r="D525" s="496" t="str">
        <f t="shared" si="6"/>
        <v>3DA+0</v>
      </c>
      <c r="E525" s="496" t="str">
        <f t="shared" si="7"/>
        <v xml:space="preserve">WET </v>
      </c>
      <c r="F525" s="497">
        <v>45762</v>
      </c>
      <c r="G525" s="724" t="s">
        <v>31</v>
      </c>
      <c r="H525" s="725"/>
      <c r="I525" s="725"/>
      <c r="J525" s="726"/>
      <c r="K525" s="530">
        <f>F525</f>
        <v>45762</v>
      </c>
      <c r="L525" s="531"/>
      <c r="M525" s="317"/>
      <c r="N525" s="258"/>
    </row>
    <row r="526" spans="2:14" x14ac:dyDescent="0.3">
      <c r="B526" s="259">
        <v>207</v>
      </c>
      <c r="C526" s="255" t="s">
        <v>374</v>
      </c>
      <c r="D526" s="317" t="str">
        <f t="shared" si="6"/>
        <v>3DB1+6</v>
      </c>
      <c r="E526" s="317" t="str">
        <f t="shared" si="7"/>
        <v>DFR</v>
      </c>
      <c r="F526" s="254">
        <v>45764</v>
      </c>
      <c r="G526" s="703" t="s">
        <v>31</v>
      </c>
      <c r="H526" s="704"/>
      <c r="I526" s="704"/>
      <c r="J526" s="705"/>
      <c r="K526" s="254">
        <f>F526</f>
        <v>45764</v>
      </c>
      <c r="L526" s="317" t="s">
        <v>516</v>
      </c>
      <c r="M526" s="317"/>
      <c r="N526" s="258"/>
    </row>
    <row r="527" spans="2:14" x14ac:dyDescent="0.3">
      <c r="B527" s="259">
        <v>208</v>
      </c>
      <c r="C527" s="255" t="s">
        <v>341</v>
      </c>
      <c r="D527" s="317" t="str">
        <f t="shared" si="6"/>
        <v>3DC1+0</v>
      </c>
      <c r="E527" s="317" t="str">
        <f t="shared" si="7"/>
        <v>DFR</v>
      </c>
      <c r="F527" s="254">
        <v>45782</v>
      </c>
      <c r="G527" s="702" t="s">
        <v>31</v>
      </c>
      <c r="H527" s="702"/>
      <c r="I527" s="702"/>
      <c r="J527" s="702"/>
      <c r="K527" s="254">
        <v>45767</v>
      </c>
      <c r="L527" s="317" t="s">
        <v>175</v>
      </c>
      <c r="M527" s="317"/>
      <c r="N527" s="258"/>
    </row>
    <row r="528" spans="2:14" x14ac:dyDescent="0.3">
      <c r="B528" s="259">
        <v>209</v>
      </c>
      <c r="C528" s="255" t="s">
        <v>391</v>
      </c>
      <c r="D528" s="317" t="str">
        <f t="shared" si="6"/>
        <v>3DA+0</v>
      </c>
      <c r="E528" s="317" t="str">
        <f t="shared" si="7"/>
        <v>DFR</v>
      </c>
      <c r="F528" s="254">
        <v>45769</v>
      </c>
      <c r="G528" s="703" t="s">
        <v>31</v>
      </c>
      <c r="H528" s="704"/>
      <c r="I528" s="704"/>
      <c r="J528" s="705"/>
      <c r="K528" s="254">
        <v>45769</v>
      </c>
      <c r="L528" s="317" t="s">
        <v>516</v>
      </c>
      <c r="M528" s="317"/>
      <c r="N528" s="258"/>
    </row>
    <row r="529" spans="2:14" x14ac:dyDescent="0.3">
      <c r="B529" s="259">
        <v>210</v>
      </c>
      <c r="C529" s="255" t="s">
        <v>385</v>
      </c>
      <c r="D529" s="317" t="str">
        <f t="shared" si="6"/>
        <v>3DA+3</v>
      </c>
      <c r="E529" s="317" t="str">
        <f t="shared" si="7"/>
        <v xml:space="preserve">DFR </v>
      </c>
      <c r="F529" s="254">
        <v>45770</v>
      </c>
      <c r="G529" s="703" t="s">
        <v>31</v>
      </c>
      <c r="H529" s="704"/>
      <c r="I529" s="704"/>
      <c r="J529" s="705"/>
      <c r="K529" s="254">
        <v>45770</v>
      </c>
      <c r="L529" s="317" t="s">
        <v>516</v>
      </c>
      <c r="M529" s="350"/>
      <c r="N529" s="258"/>
    </row>
    <row r="530" spans="2:14" x14ac:dyDescent="0.3">
      <c r="B530" s="259">
        <v>211</v>
      </c>
      <c r="C530" s="424" t="s">
        <v>176</v>
      </c>
      <c r="D530" s="425" t="str">
        <f t="shared" si="6"/>
        <v xml:space="preserve">3DA+3 </v>
      </c>
      <c r="E530" s="425" t="str">
        <f t="shared" si="7"/>
        <v>DFR</v>
      </c>
      <c r="F530" s="426">
        <v>45772</v>
      </c>
      <c r="G530" s="718" t="s">
        <v>31</v>
      </c>
      <c r="H530" s="719"/>
      <c r="I530" s="719"/>
      <c r="J530" s="720"/>
      <c r="K530" s="426">
        <v>45802</v>
      </c>
      <c r="L530" s="425" t="s">
        <v>32</v>
      </c>
      <c r="M530" s="317"/>
      <c r="N530" s="258"/>
    </row>
    <row r="531" spans="2:14" x14ac:dyDescent="0.3">
      <c r="B531" s="259">
        <v>212</v>
      </c>
      <c r="C531" s="255" t="s">
        <v>228</v>
      </c>
      <c r="D531" s="317" t="str">
        <f t="shared" si="6"/>
        <v>2DA+0</v>
      </c>
      <c r="E531" s="317" t="str">
        <f t="shared" si="7"/>
        <v>DFR</v>
      </c>
      <c r="F531" s="254">
        <v>45778</v>
      </c>
      <c r="G531" s="703" t="s">
        <v>31</v>
      </c>
      <c r="H531" s="704"/>
      <c r="I531" s="704"/>
      <c r="J531" s="705"/>
      <c r="K531" s="254">
        <v>45778</v>
      </c>
      <c r="L531" s="317" t="s">
        <v>510</v>
      </c>
      <c r="M531" s="317"/>
      <c r="N531" s="258"/>
    </row>
    <row r="532" spans="2:14" x14ac:dyDescent="0.3">
      <c r="B532" s="259">
        <v>213</v>
      </c>
      <c r="C532" s="255" t="s">
        <v>232</v>
      </c>
      <c r="D532" s="317" t="str">
        <f t="shared" si="6"/>
        <v>2DA+0</v>
      </c>
      <c r="E532" s="317" t="str">
        <f t="shared" si="7"/>
        <v>DFR</v>
      </c>
      <c r="F532" s="254">
        <v>45778</v>
      </c>
      <c r="G532" s="703" t="s">
        <v>31</v>
      </c>
      <c r="H532" s="704"/>
      <c r="I532" s="704"/>
      <c r="J532" s="705"/>
      <c r="K532" s="254">
        <v>45778</v>
      </c>
      <c r="L532" s="317" t="s">
        <v>510</v>
      </c>
      <c r="M532" s="317"/>
      <c r="N532" s="258"/>
    </row>
    <row r="533" spans="2:14" x14ac:dyDescent="0.3">
      <c r="B533" s="259">
        <v>214</v>
      </c>
      <c r="C533" s="255" t="s">
        <v>417</v>
      </c>
      <c r="D533" s="317" t="str">
        <f t="shared" si="6"/>
        <v>3DA+6</v>
      </c>
      <c r="E533" s="317" t="str">
        <f t="shared" si="7"/>
        <v>DFR</v>
      </c>
      <c r="F533" s="254">
        <v>45778</v>
      </c>
      <c r="G533" s="703" t="s">
        <v>31</v>
      </c>
      <c r="H533" s="704"/>
      <c r="I533" s="704"/>
      <c r="J533" s="705"/>
      <c r="K533" s="254">
        <v>45778</v>
      </c>
      <c r="L533" s="317" t="s">
        <v>515</v>
      </c>
      <c r="M533" s="308"/>
      <c r="N533" s="416"/>
    </row>
    <row r="534" spans="2:14" x14ac:dyDescent="0.3">
      <c r="B534" s="259">
        <v>215</v>
      </c>
      <c r="C534" s="349" t="s">
        <v>227</v>
      </c>
      <c r="D534" s="308" t="str">
        <f t="shared" si="6"/>
        <v>2DA+3</v>
      </c>
      <c r="E534" s="308" t="str">
        <f t="shared" si="7"/>
        <v>DFR</v>
      </c>
      <c r="F534" s="310">
        <v>45779</v>
      </c>
      <c r="G534" s="703" t="s">
        <v>31</v>
      </c>
      <c r="H534" s="704"/>
      <c r="I534" s="704"/>
      <c r="J534" s="705"/>
      <c r="K534" s="310">
        <v>45779</v>
      </c>
      <c r="L534" s="308" t="s">
        <v>510</v>
      </c>
      <c r="M534" s="317"/>
      <c r="N534" s="258"/>
    </row>
    <row r="535" spans="2:14" x14ac:dyDescent="0.3">
      <c r="B535" s="259">
        <v>216</v>
      </c>
      <c r="C535" s="255" t="s">
        <v>331</v>
      </c>
      <c r="D535" s="317" t="str">
        <f t="shared" si="6"/>
        <v>3DB1+0</v>
      </c>
      <c r="E535" s="317" t="str">
        <f t="shared" si="7"/>
        <v>DFR</v>
      </c>
      <c r="F535" s="254">
        <v>45779</v>
      </c>
      <c r="G535" s="703" t="s">
        <v>31</v>
      </c>
      <c r="H535" s="704"/>
      <c r="I535" s="704"/>
      <c r="J535" s="705"/>
      <c r="K535" s="254">
        <v>45779</v>
      </c>
      <c r="L535" s="308" t="s">
        <v>32</v>
      </c>
      <c r="M535" s="317"/>
      <c r="N535" s="416"/>
    </row>
    <row r="536" spans="2:14" x14ac:dyDescent="0.3">
      <c r="B536" s="259">
        <v>217</v>
      </c>
      <c r="C536" s="349" t="s">
        <v>332</v>
      </c>
      <c r="D536" s="308" t="str">
        <f t="shared" si="6"/>
        <v>3DB2+0</v>
      </c>
      <c r="E536" s="308" t="str">
        <f t="shared" si="7"/>
        <v>DFR</v>
      </c>
      <c r="F536" s="310">
        <v>45780</v>
      </c>
      <c r="G536" s="737" t="s">
        <v>31</v>
      </c>
      <c r="H536" s="737"/>
      <c r="I536" s="737"/>
      <c r="J536" s="737"/>
      <c r="K536" s="310">
        <v>45780</v>
      </c>
      <c r="L536" s="308" t="s">
        <v>32</v>
      </c>
      <c r="M536" s="317"/>
      <c r="N536" s="258"/>
    </row>
    <row r="537" spans="2:14" x14ac:dyDescent="0.3">
      <c r="B537" s="259">
        <v>218</v>
      </c>
      <c r="C537" s="255" t="s">
        <v>243</v>
      </c>
      <c r="D537" s="317" t="str">
        <f t="shared" si="6"/>
        <v>2DA+3</v>
      </c>
      <c r="E537" s="317" t="str">
        <f t="shared" si="7"/>
        <v>DFR</v>
      </c>
      <c r="F537" s="254">
        <v>45783</v>
      </c>
      <c r="G537" s="702" t="s">
        <v>31</v>
      </c>
      <c r="H537" s="702"/>
      <c r="I537" s="702"/>
      <c r="J537" s="702"/>
      <c r="K537" s="254">
        <v>45783</v>
      </c>
      <c r="L537" s="317" t="s">
        <v>32</v>
      </c>
      <c r="M537" s="317"/>
      <c r="N537" s="258"/>
    </row>
    <row r="538" spans="2:14" x14ac:dyDescent="0.3">
      <c r="B538" s="259">
        <v>219</v>
      </c>
      <c r="C538" s="255" t="s">
        <v>233</v>
      </c>
      <c r="D538" s="317" t="str">
        <f t="shared" si="6"/>
        <v>2DA+3</v>
      </c>
      <c r="E538" s="317" t="str">
        <f t="shared" si="7"/>
        <v>DFR</v>
      </c>
      <c r="F538" s="254">
        <v>45783</v>
      </c>
      <c r="G538" s="702" t="s">
        <v>31</v>
      </c>
      <c r="H538" s="702"/>
      <c r="I538" s="702"/>
      <c r="J538" s="702"/>
      <c r="K538" s="254">
        <v>45783</v>
      </c>
      <c r="L538" s="317" t="s">
        <v>510</v>
      </c>
      <c r="M538" s="317"/>
      <c r="N538" s="258"/>
    </row>
    <row r="539" spans="2:14" x14ac:dyDescent="0.3">
      <c r="B539" s="259">
        <v>220</v>
      </c>
      <c r="C539" s="255" t="s">
        <v>221</v>
      </c>
      <c r="D539" s="317" t="str">
        <f t="shared" si="6"/>
        <v>2DA+9</v>
      </c>
      <c r="E539" s="317" t="str">
        <f t="shared" si="7"/>
        <v>DFR</v>
      </c>
      <c r="F539" s="254">
        <v>45786</v>
      </c>
      <c r="G539" s="702" t="s">
        <v>31</v>
      </c>
      <c r="H539" s="702"/>
      <c r="I539" s="702"/>
      <c r="J539" s="702"/>
      <c r="K539" s="254">
        <v>45786</v>
      </c>
      <c r="L539" s="317" t="s">
        <v>448</v>
      </c>
      <c r="M539" s="308"/>
      <c r="N539" s="258"/>
    </row>
    <row r="540" spans="2:14" x14ac:dyDescent="0.3">
      <c r="B540" s="259">
        <v>221</v>
      </c>
      <c r="C540" s="349" t="s">
        <v>244</v>
      </c>
      <c r="D540" s="308" t="str">
        <f t="shared" si="6"/>
        <v>2DA+0</v>
      </c>
      <c r="E540" s="308" t="str">
        <f t="shared" si="7"/>
        <v>DFR</v>
      </c>
      <c r="F540" s="310">
        <v>45789</v>
      </c>
      <c r="G540" s="702" t="s">
        <v>31</v>
      </c>
      <c r="H540" s="702"/>
      <c r="I540" s="702"/>
      <c r="J540" s="702"/>
      <c r="K540" s="310">
        <v>45789</v>
      </c>
      <c r="L540" s="308" t="s">
        <v>124</v>
      </c>
      <c r="M540" s="317"/>
      <c r="N540" s="258"/>
    </row>
    <row r="541" spans="2:14" x14ac:dyDescent="0.3">
      <c r="B541" s="259">
        <v>222</v>
      </c>
      <c r="C541" s="255" t="s">
        <v>372</v>
      </c>
      <c r="D541" s="317" t="str">
        <f t="shared" si="6"/>
        <v>3DC1+0</v>
      </c>
      <c r="E541" s="317" t="str">
        <f t="shared" si="7"/>
        <v>DFR</v>
      </c>
      <c r="F541" s="254">
        <v>45790</v>
      </c>
      <c r="G541" s="702" t="s">
        <v>31</v>
      </c>
      <c r="H541" s="702"/>
      <c r="I541" s="702"/>
      <c r="J541" s="702"/>
      <c r="K541" s="254">
        <v>45790</v>
      </c>
      <c r="L541" s="317" t="s">
        <v>532</v>
      </c>
      <c r="M541" s="317"/>
      <c r="N541" s="258"/>
    </row>
    <row r="542" spans="2:14" x14ac:dyDescent="0.3">
      <c r="B542" s="259">
        <v>223</v>
      </c>
      <c r="C542" s="255" t="s">
        <v>208</v>
      </c>
      <c r="D542" s="317" t="str">
        <f t="shared" si="6"/>
        <v>2DA+3</v>
      </c>
      <c r="E542" s="317" t="str">
        <f t="shared" si="7"/>
        <v>DFR</v>
      </c>
      <c r="F542" s="254">
        <v>45790</v>
      </c>
      <c r="G542" s="702" t="s">
        <v>31</v>
      </c>
      <c r="H542" s="702"/>
      <c r="I542" s="702"/>
      <c r="J542" s="702"/>
      <c r="K542" s="254">
        <v>45790</v>
      </c>
      <c r="L542" s="317" t="s">
        <v>635</v>
      </c>
      <c r="M542" s="317"/>
      <c r="N542" s="258"/>
    </row>
    <row r="543" spans="2:14" x14ac:dyDescent="0.3">
      <c r="B543" s="259">
        <v>224</v>
      </c>
      <c r="C543" s="255" t="s">
        <v>209</v>
      </c>
      <c r="D543" s="317" t="str">
        <f t="shared" si="6"/>
        <v>2DA+3</v>
      </c>
      <c r="E543" s="317" t="str">
        <f t="shared" si="7"/>
        <v>DFR</v>
      </c>
      <c r="F543" s="254">
        <v>45792</v>
      </c>
      <c r="G543" s="702" t="s">
        <v>31</v>
      </c>
      <c r="H543" s="702"/>
      <c r="I543" s="702"/>
      <c r="J543" s="702"/>
      <c r="K543" s="254">
        <v>45792</v>
      </c>
      <c r="L543" s="317" t="s">
        <v>635</v>
      </c>
      <c r="M543" s="317"/>
      <c r="N543" s="258"/>
    </row>
    <row r="544" spans="2:14" x14ac:dyDescent="0.3">
      <c r="B544" s="259">
        <v>225</v>
      </c>
      <c r="C544" s="255" t="s">
        <v>245</v>
      </c>
      <c r="D544" s="317" t="str">
        <f t="shared" si="6"/>
        <v>2DA+3</v>
      </c>
      <c r="E544" s="317" t="str">
        <f t="shared" si="7"/>
        <v>DFR</v>
      </c>
      <c r="F544" s="254">
        <v>45796</v>
      </c>
      <c r="G544" s="702" t="s">
        <v>31</v>
      </c>
      <c r="H544" s="702"/>
      <c r="I544" s="702"/>
      <c r="J544" s="702"/>
      <c r="K544" s="254">
        <v>45796</v>
      </c>
      <c r="L544" s="308" t="s">
        <v>124</v>
      </c>
      <c r="M544" s="317"/>
      <c r="N544" s="258"/>
    </row>
    <row r="545" spans="2:13" x14ac:dyDescent="0.3">
      <c r="B545" s="259">
        <v>226</v>
      </c>
      <c r="C545" s="255" t="s">
        <v>425</v>
      </c>
      <c r="D545" s="317" t="str">
        <f t="shared" si="6"/>
        <v>3DA+3</v>
      </c>
      <c r="E545" s="317" t="str">
        <f t="shared" si="7"/>
        <v>DFR</v>
      </c>
      <c r="F545" s="254">
        <v>45796</v>
      </c>
      <c r="G545" s="702" t="s">
        <v>31</v>
      </c>
      <c r="H545" s="702"/>
      <c r="I545" s="702"/>
      <c r="J545" s="702"/>
      <c r="K545" s="254">
        <v>45796</v>
      </c>
      <c r="L545" s="317" t="s">
        <v>722</v>
      </c>
      <c r="M545" s="340"/>
    </row>
    <row r="546" spans="2:13" x14ac:dyDescent="0.3">
      <c r="B546" s="259">
        <v>227</v>
      </c>
      <c r="C546" s="255" t="s">
        <v>202</v>
      </c>
      <c r="D546" s="317" t="str">
        <f t="shared" si="6"/>
        <v>2DA+6</v>
      </c>
      <c r="E546" s="317" t="str">
        <f t="shared" si="7"/>
        <v>DFR</v>
      </c>
      <c r="F546" s="254">
        <v>45802</v>
      </c>
      <c r="G546" s="705" t="s">
        <v>31</v>
      </c>
      <c r="H546" s="702"/>
      <c r="I546" s="702"/>
      <c r="J546" s="702"/>
      <c r="K546" s="254">
        <f>F546</f>
        <v>45802</v>
      </c>
      <c r="L546" s="317" t="s">
        <v>635</v>
      </c>
      <c r="M546" s="340"/>
    </row>
    <row r="547" spans="2:13" x14ac:dyDescent="0.3">
      <c r="B547" s="259">
        <v>228</v>
      </c>
      <c r="C547" s="255" t="s">
        <v>229</v>
      </c>
      <c r="D547" s="317" t="str">
        <f t="shared" si="6"/>
        <v>2DA+0</v>
      </c>
      <c r="E547" s="317" t="str">
        <f t="shared" si="7"/>
        <v>DFR</v>
      </c>
      <c r="F547" s="254">
        <v>45803</v>
      </c>
      <c r="G547" s="705" t="s">
        <v>31</v>
      </c>
      <c r="H547" s="702"/>
      <c r="I547" s="702"/>
      <c r="J547" s="702"/>
      <c r="K547" s="254">
        <f t="shared" ref="K547:K560" si="8">F547</f>
        <v>45803</v>
      </c>
      <c r="L547" s="317" t="s">
        <v>510</v>
      </c>
      <c r="M547" s="340"/>
    </row>
    <row r="548" spans="2:13" x14ac:dyDescent="0.3">
      <c r="B548" s="259">
        <v>229</v>
      </c>
      <c r="C548" s="255" t="s">
        <v>230</v>
      </c>
      <c r="D548" s="317" t="str">
        <f t="shared" si="6"/>
        <v>2DA+0</v>
      </c>
      <c r="E548" s="317" t="str">
        <f t="shared" si="7"/>
        <v>DFR</v>
      </c>
      <c r="F548" s="254">
        <v>45803</v>
      </c>
      <c r="G548" s="705" t="s">
        <v>31</v>
      </c>
      <c r="H548" s="702"/>
      <c r="I548" s="702"/>
      <c r="J548" s="702"/>
      <c r="K548" s="254">
        <f t="shared" si="8"/>
        <v>45803</v>
      </c>
      <c r="L548" s="317" t="s">
        <v>510</v>
      </c>
      <c r="M548" s="340"/>
    </row>
    <row r="549" spans="2:13" x14ac:dyDescent="0.3">
      <c r="B549" s="259">
        <v>230</v>
      </c>
      <c r="C549" s="255" t="s">
        <v>231</v>
      </c>
      <c r="D549" s="317" t="str">
        <f t="shared" si="6"/>
        <v>2DA+0</v>
      </c>
      <c r="E549" s="317" t="str">
        <f t="shared" si="7"/>
        <v>DFR</v>
      </c>
      <c r="F549" s="254">
        <v>45803</v>
      </c>
      <c r="G549" s="705" t="s">
        <v>31</v>
      </c>
      <c r="H549" s="702"/>
      <c r="I549" s="702"/>
      <c r="J549" s="702"/>
      <c r="K549" s="254">
        <f t="shared" si="8"/>
        <v>45803</v>
      </c>
      <c r="L549" s="317" t="s">
        <v>510</v>
      </c>
      <c r="M549" s="340"/>
    </row>
    <row r="550" spans="2:13" x14ac:dyDescent="0.3">
      <c r="B550" s="259">
        <v>231</v>
      </c>
      <c r="C550" s="255" t="s">
        <v>220</v>
      </c>
      <c r="D550" s="317" t="str">
        <f t="shared" si="6"/>
        <v>2DA+6</v>
      </c>
      <c r="E550" s="317" t="str">
        <f t="shared" si="7"/>
        <v>DFR</v>
      </c>
      <c r="F550" s="254">
        <v>45803</v>
      </c>
      <c r="G550" s="705" t="s">
        <v>31</v>
      </c>
      <c r="H550" s="702"/>
      <c r="I550" s="702"/>
      <c r="J550" s="702"/>
      <c r="K550" s="254">
        <f t="shared" si="8"/>
        <v>45803</v>
      </c>
      <c r="L550" s="317" t="s">
        <v>448</v>
      </c>
      <c r="M550" s="340"/>
    </row>
    <row r="551" spans="2:13" x14ac:dyDescent="0.3">
      <c r="B551" s="259">
        <v>232</v>
      </c>
      <c r="C551" s="255" t="s">
        <v>222</v>
      </c>
      <c r="D551" s="317" t="str">
        <f t="shared" si="6"/>
        <v>2DA+3</v>
      </c>
      <c r="E551" s="317" t="str">
        <f t="shared" si="7"/>
        <v>DFR</v>
      </c>
      <c r="F551" s="254">
        <v>45803</v>
      </c>
      <c r="G551" s="705" t="s">
        <v>31</v>
      </c>
      <c r="H551" s="702"/>
      <c r="I551" s="702"/>
      <c r="J551" s="702"/>
      <c r="K551" s="254">
        <f t="shared" si="8"/>
        <v>45803</v>
      </c>
      <c r="L551" s="317" t="s">
        <v>448</v>
      </c>
      <c r="M551" s="340"/>
    </row>
    <row r="552" spans="2:13" x14ac:dyDescent="0.3">
      <c r="B552" s="259">
        <v>233</v>
      </c>
      <c r="C552" s="255" t="s">
        <v>224</v>
      </c>
      <c r="D552" s="317" t="str">
        <f t="shared" si="6"/>
        <v>2DA+0</v>
      </c>
      <c r="E552" s="317" t="str">
        <f t="shared" si="7"/>
        <v>DFR</v>
      </c>
      <c r="F552" s="254">
        <v>45803</v>
      </c>
      <c r="G552" s="705" t="s">
        <v>31</v>
      </c>
      <c r="H552" s="702"/>
      <c r="I552" s="702"/>
      <c r="J552" s="702"/>
      <c r="K552" s="254">
        <f t="shared" si="8"/>
        <v>45803</v>
      </c>
      <c r="L552" s="317" t="s">
        <v>448</v>
      </c>
      <c r="M552" s="340"/>
    </row>
    <row r="553" spans="2:13" x14ac:dyDescent="0.3">
      <c r="B553" s="259">
        <v>234</v>
      </c>
      <c r="C553" s="255" t="s">
        <v>203</v>
      </c>
      <c r="D553" s="317" t="str">
        <f t="shared" si="6"/>
        <v>2DA+0</v>
      </c>
      <c r="E553" s="317" t="str">
        <f t="shared" si="7"/>
        <v>DFR</v>
      </c>
      <c r="F553" s="254">
        <v>45804</v>
      </c>
      <c r="G553" s="705" t="s">
        <v>31</v>
      </c>
      <c r="H553" s="702"/>
      <c r="I553" s="702"/>
      <c r="J553" s="702"/>
      <c r="K553" s="254">
        <f t="shared" si="8"/>
        <v>45804</v>
      </c>
      <c r="L553" s="317" t="s">
        <v>635</v>
      </c>
      <c r="M553" s="340"/>
    </row>
    <row r="554" spans="2:13" x14ac:dyDescent="0.3">
      <c r="B554" s="259">
        <v>235</v>
      </c>
      <c r="C554" s="255" t="s">
        <v>241</v>
      </c>
      <c r="D554" s="317" t="str">
        <f t="shared" si="6"/>
        <v>2DA+0</v>
      </c>
      <c r="E554" s="317" t="str">
        <f t="shared" si="7"/>
        <v>DFR</v>
      </c>
      <c r="F554" s="254">
        <v>45804</v>
      </c>
      <c r="G554" s="705" t="s">
        <v>31</v>
      </c>
      <c r="H554" s="702"/>
      <c r="I554" s="702"/>
      <c r="J554" s="702"/>
      <c r="K554" s="254">
        <f t="shared" si="8"/>
        <v>45804</v>
      </c>
      <c r="L554" s="317" t="s">
        <v>448</v>
      </c>
      <c r="M554" s="340"/>
    </row>
    <row r="555" spans="2:13" x14ac:dyDescent="0.3">
      <c r="B555" s="259">
        <v>236</v>
      </c>
      <c r="C555" s="255" t="s">
        <v>242</v>
      </c>
      <c r="D555" s="317" t="str">
        <f t="shared" si="6"/>
        <v>2DA+0</v>
      </c>
      <c r="E555" s="317" t="str">
        <f t="shared" si="7"/>
        <v>DFR</v>
      </c>
      <c r="F555" s="254">
        <v>45805</v>
      </c>
      <c r="G555" s="705" t="s">
        <v>31</v>
      </c>
      <c r="H555" s="702"/>
      <c r="I555" s="702"/>
      <c r="J555" s="702"/>
      <c r="K555" s="254">
        <f t="shared" si="8"/>
        <v>45805</v>
      </c>
      <c r="L555" s="317" t="s">
        <v>448</v>
      </c>
      <c r="M555" s="317"/>
    </row>
    <row r="556" spans="2:13" x14ac:dyDescent="0.3">
      <c r="B556" s="259">
        <v>237</v>
      </c>
      <c r="C556" s="255" t="s">
        <v>207</v>
      </c>
      <c r="D556" s="317" t="str">
        <f t="shared" si="6"/>
        <v>2DA+0</v>
      </c>
      <c r="E556" s="317" t="str">
        <f t="shared" si="7"/>
        <v>DFR</v>
      </c>
      <c r="F556" s="254">
        <v>45807</v>
      </c>
      <c r="G556" s="705" t="s">
        <v>31</v>
      </c>
      <c r="H556" s="702"/>
      <c r="I556" s="702"/>
      <c r="J556" s="702"/>
      <c r="K556" s="254">
        <f t="shared" si="8"/>
        <v>45807</v>
      </c>
      <c r="L556" s="317" t="s">
        <v>635</v>
      </c>
      <c r="M556" s="317"/>
    </row>
    <row r="557" spans="2:13" x14ac:dyDescent="0.3">
      <c r="B557" s="259">
        <v>238</v>
      </c>
      <c r="C557" s="447" t="s">
        <v>218</v>
      </c>
      <c r="D557" s="317" t="str">
        <f t="shared" si="6"/>
        <v>2DA+3</v>
      </c>
      <c r="E557" s="317" t="str">
        <f t="shared" si="7"/>
        <v>DFR</v>
      </c>
      <c r="F557" s="254">
        <v>45808</v>
      </c>
      <c r="G557" s="705" t="s">
        <v>31</v>
      </c>
      <c r="H557" s="702"/>
      <c r="I557" s="702"/>
      <c r="J557" s="702"/>
      <c r="K557" s="254">
        <f t="shared" si="8"/>
        <v>45808</v>
      </c>
      <c r="L557" s="317" t="s">
        <v>448</v>
      </c>
      <c r="M557" s="317"/>
    </row>
    <row r="558" spans="2:13" x14ac:dyDescent="0.3">
      <c r="B558" s="259">
        <v>239</v>
      </c>
      <c r="C558" s="255" t="s">
        <v>219</v>
      </c>
      <c r="D558" s="317" t="str">
        <f t="shared" si="6"/>
        <v>2DA+0</v>
      </c>
      <c r="E558" s="317" t="str">
        <f t="shared" si="7"/>
        <v>DFR</v>
      </c>
      <c r="F558" s="254">
        <v>45808</v>
      </c>
      <c r="G558" s="705" t="s">
        <v>31</v>
      </c>
      <c r="H558" s="702"/>
      <c r="I558" s="702"/>
      <c r="J558" s="702"/>
      <c r="K558" s="254">
        <f t="shared" si="8"/>
        <v>45808</v>
      </c>
      <c r="L558" s="317" t="s">
        <v>448</v>
      </c>
      <c r="M558" s="317"/>
    </row>
    <row r="559" spans="2:13" x14ac:dyDescent="0.3">
      <c r="B559" s="259">
        <v>240</v>
      </c>
      <c r="C559" s="255" t="s">
        <v>204</v>
      </c>
      <c r="D559" s="317" t="str">
        <f t="shared" si="6"/>
        <v>2DA+3</v>
      </c>
      <c r="E559" s="317" t="str">
        <f t="shared" si="7"/>
        <v>DFR</v>
      </c>
      <c r="F559" s="254">
        <v>45808</v>
      </c>
      <c r="G559" s="705" t="s">
        <v>31</v>
      </c>
      <c r="H559" s="702"/>
      <c r="I559" s="702"/>
      <c r="J559" s="702"/>
      <c r="K559" s="254">
        <f t="shared" si="8"/>
        <v>45808</v>
      </c>
      <c r="L559" s="317" t="s">
        <v>635</v>
      </c>
      <c r="M559" s="317"/>
    </row>
    <row r="560" spans="2:13" x14ac:dyDescent="0.3">
      <c r="B560" s="259">
        <v>241</v>
      </c>
      <c r="C560" s="255" t="s">
        <v>210</v>
      </c>
      <c r="D560" s="317" t="str">
        <f t="shared" si="6"/>
        <v>2DA+0</v>
      </c>
      <c r="E560" s="317" t="str">
        <f t="shared" si="7"/>
        <v>DFR</v>
      </c>
      <c r="F560" s="254">
        <v>45808</v>
      </c>
      <c r="G560" s="705" t="s">
        <v>31</v>
      </c>
      <c r="H560" s="702"/>
      <c r="I560" s="702"/>
      <c r="J560" s="702"/>
      <c r="K560" s="254">
        <f t="shared" si="8"/>
        <v>45808</v>
      </c>
      <c r="L560" s="317" t="s">
        <v>635</v>
      </c>
      <c r="M560" s="340"/>
    </row>
    <row r="561" spans="2:13" x14ac:dyDescent="0.3">
      <c r="B561" s="259">
        <v>242</v>
      </c>
      <c r="C561" s="447" t="s">
        <v>246</v>
      </c>
      <c r="D561" s="317" t="str">
        <f t="shared" si="6"/>
        <v>2DA+0</v>
      </c>
      <c r="E561" s="317" t="str">
        <f>VLOOKUP(C561,$C$9:$E$273,3,FALSE)</f>
        <v>DFR</v>
      </c>
      <c r="F561" s="254">
        <v>45809</v>
      </c>
      <c r="G561" s="705" t="s">
        <v>31</v>
      </c>
      <c r="H561" s="702"/>
      <c r="I561" s="702"/>
      <c r="J561" s="702"/>
      <c r="K561" s="254">
        <f t="shared" ref="K561:K605" si="9">F561</f>
        <v>45809</v>
      </c>
      <c r="L561" s="308" t="s">
        <v>124</v>
      </c>
      <c r="M561" s="340"/>
    </row>
    <row r="562" spans="2:13" x14ac:dyDescent="0.3">
      <c r="B562" s="259">
        <v>243</v>
      </c>
      <c r="C562" s="255" t="s">
        <v>199</v>
      </c>
      <c r="D562" s="317" t="str">
        <f t="shared" si="6"/>
        <v>2DB2+0</v>
      </c>
      <c r="E562" s="317" t="str">
        <f>VLOOKUP(C562,$C$9:$E$273,3,FALSE)</f>
        <v>DFR</v>
      </c>
      <c r="F562" s="254">
        <v>45812</v>
      </c>
      <c r="G562" s="705" t="s">
        <v>31</v>
      </c>
      <c r="H562" s="702"/>
      <c r="I562" s="702"/>
      <c r="J562" s="702"/>
      <c r="K562" s="254">
        <f t="shared" si="9"/>
        <v>45812</v>
      </c>
      <c r="L562" s="317" t="s">
        <v>635</v>
      </c>
      <c r="M562" s="317"/>
    </row>
    <row r="563" spans="2:13" x14ac:dyDescent="0.3">
      <c r="B563" s="259">
        <v>244</v>
      </c>
      <c r="C563" s="255" t="s">
        <v>214</v>
      </c>
      <c r="D563" s="317" t="str">
        <f>VLOOKUP(C563,$C$9:$E$304,2,FALSE)</f>
        <v>2DA+0</v>
      </c>
      <c r="E563" s="317" t="str">
        <f>VLOOKUP(C563,$C$9:$E$304,3,FALSE)</f>
        <v>DFR</v>
      </c>
      <c r="F563" s="254">
        <v>45814</v>
      </c>
      <c r="G563" s="705" t="s">
        <v>31</v>
      </c>
      <c r="H563" s="702"/>
      <c r="I563" s="702"/>
      <c r="J563" s="702"/>
      <c r="K563" s="254">
        <f t="shared" si="9"/>
        <v>45814</v>
      </c>
      <c r="L563" s="317" t="s">
        <v>448</v>
      </c>
      <c r="M563" s="317"/>
    </row>
    <row r="564" spans="2:13" x14ac:dyDescent="0.3">
      <c r="B564" s="259">
        <v>245</v>
      </c>
      <c r="C564" s="255" t="s">
        <v>215</v>
      </c>
      <c r="D564" s="317" t="str">
        <f>VLOOKUP(C564,$C$9:$E$304,2,FALSE)</f>
        <v>2DA+3</v>
      </c>
      <c r="E564" s="317" t="str">
        <f>VLOOKUP(C564,$C$9:$E$304,3,FALSE)</f>
        <v>DFR</v>
      </c>
      <c r="F564" s="254">
        <v>45814</v>
      </c>
      <c r="G564" s="705" t="s">
        <v>31</v>
      </c>
      <c r="H564" s="702"/>
      <c r="I564" s="702"/>
      <c r="J564" s="702"/>
      <c r="K564" s="254">
        <f t="shared" si="9"/>
        <v>45814</v>
      </c>
      <c r="L564" s="317" t="s">
        <v>448</v>
      </c>
      <c r="M564" s="317"/>
    </row>
    <row r="565" spans="2:13" x14ac:dyDescent="0.3">
      <c r="B565" s="259">
        <v>246</v>
      </c>
      <c r="C565" s="255" t="s">
        <v>216</v>
      </c>
      <c r="D565" s="317" t="str">
        <f>VLOOKUP(C565,$C$9:$E$304,2,FALSE)</f>
        <v>2DA+0</v>
      </c>
      <c r="E565" s="317" t="str">
        <f>VLOOKUP(C565,$C$9:$E$304,3,FALSE)</f>
        <v>DFR</v>
      </c>
      <c r="F565" s="254">
        <v>45814</v>
      </c>
      <c r="G565" s="705" t="s">
        <v>31</v>
      </c>
      <c r="H565" s="702"/>
      <c r="I565" s="702"/>
      <c r="J565" s="702"/>
      <c r="K565" s="254">
        <f t="shared" si="9"/>
        <v>45814</v>
      </c>
      <c r="L565" s="317" t="s">
        <v>448</v>
      </c>
      <c r="M565" s="317"/>
    </row>
    <row r="566" spans="2:13" x14ac:dyDescent="0.3">
      <c r="B566" s="259">
        <v>247</v>
      </c>
      <c r="C566" s="255" t="s">
        <v>429</v>
      </c>
      <c r="D566" s="317" t="str">
        <f>VLOOKUP(C566,$C$9:$E$304,2,FALSE)</f>
        <v>3DA+0</v>
      </c>
      <c r="E566" s="317" t="str">
        <f>VLOOKUP(C566,$C$9:$E$304,3,FALSE)</f>
        <v>DFR</v>
      </c>
      <c r="F566" s="254">
        <v>45814</v>
      </c>
      <c r="G566" s="705" t="s">
        <v>31</v>
      </c>
      <c r="H566" s="702"/>
      <c r="I566" s="702"/>
      <c r="J566" s="702"/>
      <c r="K566" s="254">
        <f t="shared" si="9"/>
        <v>45814</v>
      </c>
      <c r="L566" s="259" t="s">
        <v>515</v>
      </c>
      <c r="M566" s="317"/>
    </row>
    <row r="567" spans="2:13" x14ac:dyDescent="0.3">
      <c r="B567" s="259">
        <v>248</v>
      </c>
      <c r="C567" s="447" t="s">
        <v>711</v>
      </c>
      <c r="D567" s="317" t="s">
        <v>29</v>
      </c>
      <c r="E567" s="317" t="s">
        <v>30</v>
      </c>
      <c r="F567" s="254">
        <v>45814</v>
      </c>
      <c r="G567" s="705" t="s">
        <v>31</v>
      </c>
      <c r="H567" s="702"/>
      <c r="I567" s="702"/>
      <c r="J567" s="702"/>
      <c r="K567" s="254">
        <f t="shared" si="9"/>
        <v>45814</v>
      </c>
      <c r="L567" s="259" t="s">
        <v>515</v>
      </c>
      <c r="M567" s="317"/>
    </row>
    <row r="568" spans="2:13" x14ac:dyDescent="0.3">
      <c r="B568" s="259">
        <v>249</v>
      </c>
      <c r="C568" s="255" t="s">
        <v>712</v>
      </c>
      <c r="D568" s="317" t="str">
        <f t="shared" ref="D568:D599" si="10">VLOOKUP(C568,$C$9:$E$304,2,FALSE)</f>
        <v>3DA+0</v>
      </c>
      <c r="E568" s="317" t="str">
        <f t="shared" ref="E568:E599" si="11">VLOOKUP(C568,$C$9:$E$304,3,FALSE)</f>
        <v>DFR</v>
      </c>
      <c r="F568" s="254">
        <v>45814</v>
      </c>
      <c r="G568" s="705" t="s">
        <v>31</v>
      </c>
      <c r="H568" s="702"/>
      <c r="I568" s="702"/>
      <c r="J568" s="702"/>
      <c r="K568" s="254">
        <f t="shared" si="9"/>
        <v>45814</v>
      </c>
      <c r="L568" s="259" t="s">
        <v>515</v>
      </c>
      <c r="M568" s="317"/>
    </row>
    <row r="569" spans="2:13" x14ac:dyDescent="0.3">
      <c r="B569" s="259">
        <v>250</v>
      </c>
      <c r="C569" s="255" t="s">
        <v>414</v>
      </c>
      <c r="D569" s="317" t="str">
        <f t="shared" si="10"/>
        <v>3DC1+0</v>
      </c>
      <c r="E569" s="317" t="str">
        <f t="shared" si="11"/>
        <v xml:space="preserve">WET </v>
      </c>
      <c r="F569" s="254">
        <v>45816</v>
      </c>
      <c r="G569" s="705" t="s">
        <v>31</v>
      </c>
      <c r="H569" s="702"/>
      <c r="I569" s="702"/>
      <c r="J569" s="702"/>
      <c r="K569" s="254">
        <f t="shared" si="9"/>
        <v>45816</v>
      </c>
      <c r="L569" s="259" t="s">
        <v>515</v>
      </c>
      <c r="M569" s="317"/>
    </row>
    <row r="570" spans="2:13" x14ac:dyDescent="0.3">
      <c r="B570" s="259">
        <v>251</v>
      </c>
      <c r="C570" s="255" t="s">
        <v>428</v>
      </c>
      <c r="D570" s="317" t="str">
        <f t="shared" si="10"/>
        <v>3DA-3</v>
      </c>
      <c r="E570" s="317" t="str">
        <f t="shared" si="11"/>
        <v>DFR</v>
      </c>
      <c r="F570" s="254">
        <v>45821</v>
      </c>
      <c r="G570" s="705" t="s">
        <v>31</v>
      </c>
      <c r="H570" s="702"/>
      <c r="I570" s="702"/>
      <c r="J570" s="702"/>
      <c r="K570" s="254">
        <f t="shared" si="9"/>
        <v>45821</v>
      </c>
      <c r="L570" s="259" t="s">
        <v>515</v>
      </c>
      <c r="M570" s="317"/>
    </row>
    <row r="571" spans="2:13" x14ac:dyDescent="0.3">
      <c r="B571" s="259">
        <v>252</v>
      </c>
      <c r="C571" s="255" t="s">
        <v>386</v>
      </c>
      <c r="D571" s="317" t="str">
        <f t="shared" si="10"/>
        <v>3DA+3</v>
      </c>
      <c r="E571" s="317" t="str">
        <f t="shared" si="11"/>
        <v>WFR</v>
      </c>
      <c r="F571" s="254">
        <v>45823</v>
      </c>
      <c r="G571" s="705" t="s">
        <v>31</v>
      </c>
      <c r="H571" s="702"/>
      <c r="I571" s="702"/>
      <c r="J571" s="702"/>
      <c r="K571" s="254">
        <f t="shared" si="9"/>
        <v>45823</v>
      </c>
      <c r="L571" s="317" t="s">
        <v>495</v>
      </c>
      <c r="M571" s="317"/>
    </row>
    <row r="572" spans="2:13" x14ac:dyDescent="0.3">
      <c r="B572" s="259">
        <v>253</v>
      </c>
      <c r="C572" s="255" t="s">
        <v>342</v>
      </c>
      <c r="D572" s="317" t="str">
        <f t="shared" si="10"/>
        <v>3DA+9</v>
      </c>
      <c r="E572" s="317" t="str">
        <f t="shared" si="11"/>
        <v>WET(2mRC)</v>
      </c>
      <c r="F572" s="254">
        <v>45825</v>
      </c>
      <c r="G572" s="705" t="s">
        <v>31</v>
      </c>
      <c r="H572" s="702"/>
      <c r="I572" s="702"/>
      <c r="J572" s="702"/>
      <c r="K572" s="254">
        <f t="shared" si="9"/>
        <v>45825</v>
      </c>
      <c r="L572" s="317" t="s">
        <v>495</v>
      </c>
      <c r="M572" s="317"/>
    </row>
    <row r="573" spans="2:13" x14ac:dyDescent="0.3">
      <c r="B573" s="259">
        <v>254</v>
      </c>
      <c r="C573" s="255" t="s">
        <v>196</v>
      </c>
      <c r="D573" s="317" t="str">
        <f t="shared" si="10"/>
        <v>2DA+9</v>
      </c>
      <c r="E573" s="317" t="str">
        <f t="shared" si="11"/>
        <v>DFR</v>
      </c>
      <c r="F573" s="254">
        <v>45829</v>
      </c>
      <c r="G573" s="705" t="s">
        <v>31</v>
      </c>
      <c r="H573" s="702"/>
      <c r="I573" s="702"/>
      <c r="J573" s="702"/>
      <c r="K573" s="254">
        <f t="shared" si="9"/>
        <v>45829</v>
      </c>
      <c r="L573" s="317" t="s">
        <v>510</v>
      </c>
      <c r="M573" s="317"/>
    </row>
    <row r="574" spans="2:13" x14ac:dyDescent="0.3">
      <c r="B574" s="259">
        <v>255</v>
      </c>
      <c r="C574" s="255" t="s">
        <v>622</v>
      </c>
      <c r="D574" s="317" t="str">
        <f t="shared" si="10"/>
        <v>2DA+3</v>
      </c>
      <c r="E574" s="317" t="str">
        <f t="shared" si="11"/>
        <v>DFR</v>
      </c>
      <c r="F574" s="254">
        <v>45829</v>
      </c>
      <c r="G574" s="705" t="s">
        <v>31</v>
      </c>
      <c r="H574" s="702"/>
      <c r="I574" s="702"/>
      <c r="J574" s="702"/>
      <c r="K574" s="254">
        <f t="shared" si="9"/>
        <v>45829</v>
      </c>
      <c r="L574" s="317" t="s">
        <v>448</v>
      </c>
      <c r="M574" s="317"/>
    </row>
    <row r="575" spans="2:13" x14ac:dyDescent="0.3">
      <c r="B575" s="259">
        <v>256</v>
      </c>
      <c r="C575" s="255" t="s">
        <v>200</v>
      </c>
      <c r="D575" s="317" t="str">
        <f t="shared" si="10"/>
        <v>2DA+3</v>
      </c>
      <c r="E575" s="317" t="str">
        <f t="shared" si="11"/>
        <v>DFR</v>
      </c>
      <c r="F575" s="254">
        <v>45829</v>
      </c>
      <c r="G575" s="705" t="s">
        <v>31</v>
      </c>
      <c r="H575" s="702"/>
      <c r="I575" s="702"/>
      <c r="J575" s="702"/>
      <c r="K575" s="254">
        <f t="shared" si="9"/>
        <v>45829</v>
      </c>
      <c r="L575" s="317" t="s">
        <v>635</v>
      </c>
      <c r="M575" s="317"/>
    </row>
    <row r="576" spans="2:13" x14ac:dyDescent="0.3">
      <c r="B576" s="259">
        <v>257</v>
      </c>
      <c r="C576" s="255" t="s">
        <v>247</v>
      </c>
      <c r="D576" s="317" t="str">
        <f t="shared" si="10"/>
        <v>2DA+0</v>
      </c>
      <c r="E576" s="317" t="str">
        <f t="shared" si="11"/>
        <v>DFR</v>
      </c>
      <c r="F576" s="254">
        <v>45829</v>
      </c>
      <c r="G576" s="705" t="s">
        <v>31</v>
      </c>
      <c r="H576" s="702"/>
      <c r="I576" s="702"/>
      <c r="J576" s="702"/>
      <c r="K576" s="254">
        <f t="shared" si="9"/>
        <v>45829</v>
      </c>
      <c r="L576" s="308" t="s">
        <v>124</v>
      </c>
      <c r="M576" s="317"/>
    </row>
    <row r="577" spans="2:13" x14ac:dyDescent="0.3">
      <c r="B577" s="259">
        <v>258</v>
      </c>
      <c r="C577" s="255" t="s">
        <v>191</v>
      </c>
      <c r="D577" s="317" t="str">
        <f t="shared" si="10"/>
        <v>2DB2+3</v>
      </c>
      <c r="E577" s="317" t="str">
        <f t="shared" si="11"/>
        <v>DFR</v>
      </c>
      <c r="F577" s="254">
        <v>45830</v>
      </c>
      <c r="G577" s="705" t="s">
        <v>31</v>
      </c>
      <c r="H577" s="702"/>
      <c r="I577" s="702"/>
      <c r="J577" s="702"/>
      <c r="K577" s="254">
        <f t="shared" si="9"/>
        <v>45830</v>
      </c>
      <c r="L577" s="317" t="s">
        <v>510</v>
      </c>
      <c r="M577" s="317"/>
    </row>
    <row r="578" spans="2:13" x14ac:dyDescent="0.3">
      <c r="B578" s="259">
        <v>259</v>
      </c>
      <c r="C578" s="255" t="s">
        <v>197</v>
      </c>
      <c r="D578" s="317" t="str">
        <f t="shared" si="10"/>
        <v>2DA+9</v>
      </c>
      <c r="E578" s="317" t="str">
        <f t="shared" si="11"/>
        <v>DFR</v>
      </c>
      <c r="F578" s="254">
        <v>45830</v>
      </c>
      <c r="G578" s="705" t="s">
        <v>31</v>
      </c>
      <c r="H578" s="702"/>
      <c r="I578" s="702"/>
      <c r="J578" s="702"/>
      <c r="K578" s="254">
        <f t="shared" si="9"/>
        <v>45830</v>
      </c>
      <c r="L578" s="317" t="s">
        <v>510</v>
      </c>
      <c r="M578" s="317"/>
    </row>
    <row r="579" spans="2:13" x14ac:dyDescent="0.3">
      <c r="B579" s="259">
        <v>260</v>
      </c>
      <c r="C579" s="255" t="s">
        <v>198</v>
      </c>
      <c r="D579" s="317" t="str">
        <f t="shared" si="10"/>
        <v>2DA+0</v>
      </c>
      <c r="E579" s="317" t="str">
        <f t="shared" si="11"/>
        <v>DFR</v>
      </c>
      <c r="F579" s="254">
        <v>45830</v>
      </c>
      <c r="G579" s="705" t="s">
        <v>31</v>
      </c>
      <c r="H579" s="702"/>
      <c r="I579" s="702"/>
      <c r="J579" s="702"/>
      <c r="K579" s="254">
        <f t="shared" si="9"/>
        <v>45830</v>
      </c>
      <c r="L579" s="317" t="s">
        <v>510</v>
      </c>
      <c r="M579" s="340"/>
    </row>
    <row r="580" spans="2:13" x14ac:dyDescent="0.3">
      <c r="B580" s="259">
        <v>261</v>
      </c>
      <c r="C580" s="255" t="s">
        <v>619</v>
      </c>
      <c r="D580" s="317" t="str">
        <f t="shared" si="10"/>
        <v>2DD45+0</v>
      </c>
      <c r="E580" s="317" t="str">
        <f t="shared" si="11"/>
        <v>DFR</v>
      </c>
      <c r="F580" s="254">
        <v>45830</v>
      </c>
      <c r="G580" s="705" t="s">
        <v>31</v>
      </c>
      <c r="H580" s="702"/>
      <c r="I580" s="702"/>
      <c r="J580" s="702"/>
      <c r="K580" s="254">
        <f t="shared" si="9"/>
        <v>45830</v>
      </c>
      <c r="L580" s="317" t="s">
        <v>635</v>
      </c>
      <c r="M580" s="340"/>
    </row>
    <row r="581" spans="2:13" x14ac:dyDescent="0.3">
      <c r="B581" s="259">
        <v>262</v>
      </c>
      <c r="C581" s="284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705" t="s">
        <v>31</v>
      </c>
      <c r="H581" s="702"/>
      <c r="I581" s="702"/>
      <c r="J581" s="702"/>
      <c r="K581" s="254">
        <f t="shared" si="9"/>
        <v>45832</v>
      </c>
      <c r="L581" s="317" t="s">
        <v>448</v>
      </c>
      <c r="M581" s="340"/>
    </row>
    <row r="582" spans="2:13" x14ac:dyDescent="0.3">
      <c r="B582" s="259">
        <v>263</v>
      </c>
      <c r="C582" s="255" t="s">
        <v>427</v>
      </c>
      <c r="D582" s="317" t="str">
        <f t="shared" si="10"/>
        <v>3DA+3</v>
      </c>
      <c r="E582" s="317" t="str">
        <f t="shared" si="11"/>
        <v>WFR</v>
      </c>
      <c r="F582" s="254">
        <v>45833</v>
      </c>
      <c r="G582" s="705" t="s">
        <v>31</v>
      </c>
      <c r="H582" s="702"/>
      <c r="I582" s="702"/>
      <c r="J582" s="702"/>
      <c r="K582" s="254">
        <f t="shared" si="9"/>
        <v>45833</v>
      </c>
      <c r="L582" s="259" t="s">
        <v>515</v>
      </c>
      <c r="M582" s="340"/>
    </row>
    <row r="583" spans="2:13" x14ac:dyDescent="0.3">
      <c r="B583" s="259">
        <v>264</v>
      </c>
      <c r="C583" s="255" t="s">
        <v>190</v>
      </c>
      <c r="D583" s="317" t="str">
        <f t="shared" si="10"/>
        <v>2DA+0</v>
      </c>
      <c r="E583" s="317" t="str">
        <f t="shared" si="11"/>
        <v>DFR</v>
      </c>
      <c r="F583" s="254">
        <v>45835</v>
      </c>
      <c r="G583" s="705" t="s">
        <v>31</v>
      </c>
      <c r="H583" s="702"/>
      <c r="I583" s="702"/>
      <c r="J583" s="702"/>
      <c r="K583" s="254">
        <f t="shared" si="9"/>
        <v>45835</v>
      </c>
      <c r="L583" s="308" t="s">
        <v>124</v>
      </c>
      <c r="M583" s="340"/>
    </row>
    <row r="584" spans="2:13" x14ac:dyDescent="0.3">
      <c r="B584" s="259">
        <v>265</v>
      </c>
      <c r="C584" s="255" t="s">
        <v>620</v>
      </c>
      <c r="D584" s="317" t="str">
        <f t="shared" si="10"/>
        <v>2DB2+3</v>
      </c>
      <c r="E584" s="317" t="str">
        <f t="shared" si="11"/>
        <v>DFR</v>
      </c>
      <c r="F584" s="254">
        <v>45836</v>
      </c>
      <c r="G584" s="705" t="s">
        <v>31</v>
      </c>
      <c r="H584" s="702"/>
      <c r="I584" s="702"/>
      <c r="J584" s="702"/>
      <c r="K584" s="254">
        <f t="shared" si="9"/>
        <v>45836</v>
      </c>
      <c r="L584" s="317" t="s">
        <v>448</v>
      </c>
      <c r="M584" s="317"/>
    </row>
    <row r="585" spans="2:13" x14ac:dyDescent="0.3">
      <c r="B585" s="259">
        <v>266</v>
      </c>
      <c r="C585" s="447" t="s">
        <v>430</v>
      </c>
      <c r="D585" s="317" t="str">
        <f t="shared" si="10"/>
        <v>3DA+3</v>
      </c>
      <c r="E585" s="317" t="str">
        <f t="shared" si="11"/>
        <v>DFR</v>
      </c>
      <c r="F585" s="254">
        <v>45836</v>
      </c>
      <c r="G585" s="705" t="s">
        <v>31</v>
      </c>
      <c r="H585" s="702"/>
      <c r="I585" s="702"/>
      <c r="J585" s="702"/>
      <c r="K585" s="254">
        <f t="shared" si="9"/>
        <v>45836</v>
      </c>
      <c r="L585" s="259" t="s">
        <v>515</v>
      </c>
      <c r="M585" s="317"/>
    </row>
    <row r="586" spans="2:13" x14ac:dyDescent="0.3">
      <c r="B586" s="259">
        <v>267</v>
      </c>
      <c r="C586" s="255" t="s">
        <v>426</v>
      </c>
      <c r="D586" s="317" t="str">
        <f t="shared" si="10"/>
        <v>3DB2+0</v>
      </c>
      <c r="E586" s="317" t="str">
        <f t="shared" si="11"/>
        <v>DFR</v>
      </c>
      <c r="F586" s="254">
        <v>45838</v>
      </c>
      <c r="G586" s="705" t="s">
        <v>31</v>
      </c>
      <c r="H586" s="702"/>
      <c r="I586" s="702"/>
      <c r="J586" s="702"/>
      <c r="K586" s="254">
        <f t="shared" si="9"/>
        <v>45838</v>
      </c>
      <c r="L586" s="259" t="s">
        <v>515</v>
      </c>
      <c r="M586" s="317"/>
    </row>
    <row r="587" spans="2:13" x14ac:dyDescent="0.3">
      <c r="B587" s="259">
        <v>268</v>
      </c>
      <c r="C587" s="255" t="s">
        <v>237</v>
      </c>
      <c r="D587" s="317" t="str">
        <f t="shared" si="10"/>
        <v>2DB1+6</v>
      </c>
      <c r="E587" s="317" t="str">
        <f t="shared" si="11"/>
        <v>DFR</v>
      </c>
      <c r="F587" s="254">
        <v>45838</v>
      </c>
      <c r="G587" s="705" t="s">
        <v>31</v>
      </c>
      <c r="H587" s="702"/>
      <c r="I587" s="702"/>
      <c r="J587" s="702"/>
      <c r="K587" s="254">
        <f t="shared" si="9"/>
        <v>45838</v>
      </c>
      <c r="L587" s="317" t="s">
        <v>448</v>
      </c>
      <c r="M587" s="317"/>
    </row>
    <row r="588" spans="2:13" x14ac:dyDescent="0.3">
      <c r="B588" s="259">
        <v>269</v>
      </c>
      <c r="C588" s="255" t="s">
        <v>624</v>
      </c>
      <c r="D588" s="317" t="str">
        <f t="shared" si="10"/>
        <v>2DB1+9</v>
      </c>
      <c r="E588" s="317" t="str">
        <f t="shared" si="11"/>
        <v>DFR</v>
      </c>
      <c r="F588" s="254">
        <v>45842</v>
      </c>
      <c r="G588" s="705" t="s">
        <v>31</v>
      </c>
      <c r="H588" s="702"/>
      <c r="I588" s="702"/>
      <c r="J588" s="702"/>
      <c r="K588" s="254">
        <f t="shared" si="9"/>
        <v>45842</v>
      </c>
      <c r="L588" s="317" t="s">
        <v>448</v>
      </c>
      <c r="M588" s="340"/>
    </row>
    <row r="589" spans="2:13" x14ac:dyDescent="0.3">
      <c r="B589" s="317">
        <v>270</v>
      </c>
      <c r="C589" s="255" t="s">
        <v>189</v>
      </c>
      <c r="D589" s="317" t="str">
        <f t="shared" si="10"/>
        <v>2DA+0</v>
      </c>
      <c r="E589" s="317" t="str">
        <f t="shared" si="11"/>
        <v>DFR</v>
      </c>
      <c r="F589" s="254">
        <v>45842</v>
      </c>
      <c r="G589" s="702" t="s">
        <v>31</v>
      </c>
      <c r="H589" s="702"/>
      <c r="I589" s="702"/>
      <c r="J589" s="702"/>
      <c r="K589" s="254">
        <f t="shared" si="9"/>
        <v>45842</v>
      </c>
      <c r="L589" s="317" t="s">
        <v>448</v>
      </c>
      <c r="M589" s="317"/>
    </row>
    <row r="590" spans="2:13" x14ac:dyDescent="0.3">
      <c r="B590" s="317">
        <v>271</v>
      </c>
      <c r="C590" s="255" t="s">
        <v>424</v>
      </c>
      <c r="D590" s="317" t="str">
        <f t="shared" si="10"/>
        <v>3DA+9(2mRC)</v>
      </c>
      <c r="E590" s="317" t="str">
        <f t="shared" si="11"/>
        <v>DFR</v>
      </c>
      <c r="F590" s="254">
        <v>45846</v>
      </c>
      <c r="G590" s="702" t="s">
        <v>31</v>
      </c>
      <c r="H590" s="702"/>
      <c r="I590" s="702"/>
      <c r="J590" s="702"/>
      <c r="K590" s="254">
        <f t="shared" si="9"/>
        <v>45846</v>
      </c>
      <c r="L590" s="317" t="s">
        <v>515</v>
      </c>
      <c r="M590" s="317"/>
    </row>
    <row r="591" spans="2:13" x14ac:dyDescent="0.3">
      <c r="B591" s="317">
        <v>272</v>
      </c>
      <c r="C591" s="255" t="s">
        <v>426</v>
      </c>
      <c r="D591" s="317" t="str">
        <f t="shared" si="10"/>
        <v>3DB2+0</v>
      </c>
      <c r="E591" s="317" t="str">
        <f t="shared" si="11"/>
        <v>DFR</v>
      </c>
      <c r="F591" s="254">
        <v>45846</v>
      </c>
      <c r="G591" s="702" t="s">
        <v>31</v>
      </c>
      <c r="H591" s="702"/>
      <c r="I591" s="702"/>
      <c r="J591" s="702"/>
      <c r="K591" s="254">
        <f t="shared" si="9"/>
        <v>45846</v>
      </c>
      <c r="L591" s="317" t="s">
        <v>515</v>
      </c>
      <c r="M591" s="317"/>
    </row>
    <row r="592" spans="2:13" x14ac:dyDescent="0.3">
      <c r="B592" s="317">
        <v>273</v>
      </c>
      <c r="C592" s="255" t="s">
        <v>239</v>
      </c>
      <c r="D592" s="317" t="str">
        <f t="shared" si="10"/>
        <v>2DB1+6</v>
      </c>
      <c r="E592" s="317" t="str">
        <f t="shared" si="11"/>
        <v>DFR</v>
      </c>
      <c r="F592" s="254">
        <v>45847</v>
      </c>
      <c r="G592" s="702" t="s">
        <v>31</v>
      </c>
      <c r="H592" s="702"/>
      <c r="I592" s="702"/>
      <c r="J592" s="702"/>
      <c r="K592" s="254">
        <f t="shared" si="9"/>
        <v>45847</v>
      </c>
      <c r="L592" s="317" t="s">
        <v>448</v>
      </c>
      <c r="M592" s="317"/>
    </row>
    <row r="593" spans="2:13" x14ac:dyDescent="0.3">
      <c r="B593" s="317">
        <v>274</v>
      </c>
      <c r="C593" s="255" t="s">
        <v>188</v>
      </c>
      <c r="D593" s="317" t="str">
        <f t="shared" si="10"/>
        <v>2DA+0</v>
      </c>
      <c r="E593" s="317" t="str">
        <f t="shared" si="11"/>
        <v>DFR</v>
      </c>
      <c r="F593" s="254">
        <v>45849</v>
      </c>
      <c r="G593" s="702" t="s">
        <v>31</v>
      </c>
      <c r="H593" s="702"/>
      <c r="I593" s="702"/>
      <c r="J593" s="702"/>
      <c r="K593" s="254">
        <f t="shared" si="9"/>
        <v>45849</v>
      </c>
      <c r="L593" s="317" t="s">
        <v>727</v>
      </c>
      <c r="M593" s="317"/>
    </row>
    <row r="594" spans="2:13" x14ac:dyDescent="0.3">
      <c r="B594" s="317">
        <v>275</v>
      </c>
      <c r="C594" s="255" t="s">
        <v>217</v>
      </c>
      <c r="D594" s="317" t="str">
        <f t="shared" si="10"/>
        <v>2DA+0</v>
      </c>
      <c r="E594" s="317" t="str">
        <f t="shared" si="11"/>
        <v>DFR</v>
      </c>
      <c r="F594" s="254">
        <v>45849</v>
      </c>
      <c r="G594" s="702" t="s">
        <v>31</v>
      </c>
      <c r="H594" s="702"/>
      <c r="I594" s="702"/>
      <c r="J594" s="702"/>
      <c r="K594" s="254">
        <f t="shared" si="9"/>
        <v>45849</v>
      </c>
      <c r="L594" s="317" t="s">
        <v>448</v>
      </c>
      <c r="M594" s="317"/>
    </row>
    <row r="595" spans="2:13" x14ac:dyDescent="0.3">
      <c r="B595" s="317">
        <v>276</v>
      </c>
      <c r="C595" s="447" t="s">
        <v>313</v>
      </c>
      <c r="D595" s="317" t="str">
        <f t="shared" si="10"/>
        <v xml:space="preserve">3DA+0 </v>
      </c>
      <c r="E595" s="317" t="str">
        <f t="shared" si="11"/>
        <v xml:space="preserve">WBC </v>
      </c>
      <c r="F595" s="254">
        <v>45850</v>
      </c>
      <c r="G595" s="702" t="s">
        <v>31</v>
      </c>
      <c r="H595" s="702"/>
      <c r="I595" s="702"/>
      <c r="J595" s="702"/>
      <c r="K595" s="254">
        <f t="shared" si="9"/>
        <v>45850</v>
      </c>
      <c r="L595" s="317" t="s">
        <v>457</v>
      </c>
      <c r="M595" s="317"/>
    </row>
    <row r="596" spans="2:13" x14ac:dyDescent="0.3">
      <c r="B596" s="317">
        <v>277</v>
      </c>
      <c r="C596" s="255" t="s">
        <v>314</v>
      </c>
      <c r="D596" s="317" t="str">
        <f t="shared" si="10"/>
        <v>3DA-3</v>
      </c>
      <c r="E596" s="317" t="str">
        <f t="shared" si="11"/>
        <v>WET</v>
      </c>
      <c r="F596" s="254">
        <v>45850</v>
      </c>
      <c r="G596" s="702" t="s">
        <v>31</v>
      </c>
      <c r="H596" s="702"/>
      <c r="I596" s="702"/>
      <c r="J596" s="702"/>
      <c r="K596" s="254">
        <f t="shared" si="9"/>
        <v>45850</v>
      </c>
      <c r="L596" s="317" t="s">
        <v>783</v>
      </c>
      <c r="M596" s="317"/>
    </row>
    <row r="597" spans="2:13" x14ac:dyDescent="0.3">
      <c r="B597" s="317">
        <v>278</v>
      </c>
      <c r="C597" s="447" t="s">
        <v>625</v>
      </c>
      <c r="D597" s="317" t="str">
        <f t="shared" si="10"/>
        <v>2DA+0</v>
      </c>
      <c r="E597" s="317" t="str">
        <f t="shared" si="11"/>
        <v>DFR</v>
      </c>
      <c r="F597" s="254">
        <v>45851</v>
      </c>
      <c r="G597" s="702" t="s">
        <v>31</v>
      </c>
      <c r="H597" s="702"/>
      <c r="I597" s="702"/>
      <c r="J597" s="702"/>
      <c r="K597" s="254">
        <f t="shared" si="9"/>
        <v>45851</v>
      </c>
      <c r="L597" s="317" t="s">
        <v>457</v>
      </c>
      <c r="M597" s="317"/>
    </row>
    <row r="598" spans="2:13" x14ac:dyDescent="0.3">
      <c r="B598" s="317">
        <v>279</v>
      </c>
      <c r="C598" s="255" t="s">
        <v>187</v>
      </c>
      <c r="D598" s="317" t="str">
        <f t="shared" si="10"/>
        <v>2DB2+6</v>
      </c>
      <c r="E598" s="317" t="str">
        <f t="shared" si="11"/>
        <v>DFR</v>
      </c>
      <c r="F598" s="254">
        <v>45852</v>
      </c>
      <c r="G598" s="702" t="s">
        <v>31</v>
      </c>
      <c r="H598" s="702"/>
      <c r="I598" s="702"/>
      <c r="J598" s="702"/>
      <c r="K598" s="254">
        <f t="shared" si="9"/>
        <v>45852</v>
      </c>
      <c r="L598" s="317" t="s">
        <v>727</v>
      </c>
      <c r="M598" s="317"/>
    </row>
    <row r="599" spans="2:13" ht="13.5" customHeight="1" x14ac:dyDescent="0.3">
      <c r="B599" s="317">
        <v>280</v>
      </c>
      <c r="C599" s="255" t="s">
        <v>249</v>
      </c>
      <c r="D599" s="317" t="str">
        <f t="shared" si="10"/>
        <v>2DA+3</v>
      </c>
      <c r="E599" s="317" t="str">
        <f t="shared" si="11"/>
        <v>DFR</v>
      </c>
      <c r="F599" s="254">
        <v>45854</v>
      </c>
      <c r="G599" s="702" t="s">
        <v>31</v>
      </c>
      <c r="H599" s="702"/>
      <c r="I599" s="702"/>
      <c r="J599" s="702"/>
      <c r="K599" s="254">
        <f t="shared" si="9"/>
        <v>45854</v>
      </c>
      <c r="L599" s="317" t="s">
        <v>457</v>
      </c>
      <c r="M599" s="340"/>
    </row>
    <row r="600" spans="2:13" ht="13.5" customHeight="1" x14ac:dyDescent="0.3">
      <c r="B600" s="317">
        <v>281</v>
      </c>
      <c r="C600" s="255" t="s">
        <v>431</v>
      </c>
      <c r="D600" s="317" t="str">
        <f t="shared" ref="D600:D605" si="12">VLOOKUP(C600,$C$9:$E$312,2,FALSE)</f>
        <v xml:space="preserve">3DA+3(2mRC) </v>
      </c>
      <c r="E600" s="317" t="str">
        <f t="shared" ref="E600:E604" si="13">VLOOKUP(C600,$C$9:$E$312,3,FALSE)</f>
        <v>DFR</v>
      </c>
      <c r="F600" s="254">
        <v>45855</v>
      </c>
      <c r="G600" s="702" t="s">
        <v>31</v>
      </c>
      <c r="H600" s="702"/>
      <c r="I600" s="702"/>
      <c r="J600" s="702"/>
      <c r="K600" s="254">
        <f t="shared" si="9"/>
        <v>45855</v>
      </c>
      <c r="L600" s="317" t="s">
        <v>515</v>
      </c>
      <c r="M600" s="340"/>
    </row>
    <row r="601" spans="2:13" ht="13.5" customHeight="1" x14ac:dyDescent="0.3">
      <c r="B601" s="317">
        <v>282</v>
      </c>
      <c r="C601" s="255" t="s">
        <v>225</v>
      </c>
      <c r="D601" s="317" t="str">
        <f t="shared" si="12"/>
        <v>2DD45+6</v>
      </c>
      <c r="E601" s="317" t="str">
        <f t="shared" si="13"/>
        <v>DFR</v>
      </c>
      <c r="F601" s="254">
        <v>45856</v>
      </c>
      <c r="G601" s="702" t="s">
        <v>31</v>
      </c>
      <c r="H601" s="702"/>
      <c r="I601" s="702"/>
      <c r="J601" s="702"/>
      <c r="K601" s="254">
        <f t="shared" si="9"/>
        <v>45856</v>
      </c>
      <c r="L601" s="317" t="s">
        <v>448</v>
      </c>
      <c r="M601" s="340"/>
    </row>
    <row r="602" spans="2:13" ht="13.5" customHeight="1" x14ac:dyDescent="0.3">
      <c r="B602" s="317">
        <v>283</v>
      </c>
      <c r="C602" s="255" t="s">
        <v>226</v>
      </c>
      <c r="D602" s="317" t="str">
        <f t="shared" si="12"/>
        <v>2DD45+6</v>
      </c>
      <c r="E602" s="317" t="str">
        <f t="shared" si="13"/>
        <v>DFR</v>
      </c>
      <c r="F602" s="254">
        <v>45856</v>
      </c>
      <c r="G602" s="702" t="s">
        <v>31</v>
      </c>
      <c r="H602" s="702"/>
      <c r="I602" s="702"/>
      <c r="J602" s="702"/>
      <c r="K602" s="254">
        <f t="shared" si="9"/>
        <v>45856</v>
      </c>
      <c r="L602" s="317" t="s">
        <v>448</v>
      </c>
      <c r="M602" s="317"/>
    </row>
    <row r="603" spans="2:13" ht="13.5" customHeight="1" x14ac:dyDescent="0.3">
      <c r="B603" s="317">
        <v>284</v>
      </c>
      <c r="C603" s="255" t="s">
        <v>238</v>
      </c>
      <c r="D603" s="317" t="str">
        <f t="shared" si="12"/>
        <v>2DB1+9</v>
      </c>
      <c r="E603" s="317" t="str">
        <f t="shared" si="13"/>
        <v>DFR</v>
      </c>
      <c r="F603" s="254">
        <v>45858</v>
      </c>
      <c r="G603" s="702" t="s">
        <v>31</v>
      </c>
      <c r="H603" s="702"/>
      <c r="I603" s="702"/>
      <c r="J603" s="702"/>
      <c r="K603" s="254">
        <f t="shared" si="9"/>
        <v>45858</v>
      </c>
      <c r="L603" s="317" t="s">
        <v>448</v>
      </c>
      <c r="M603" s="317"/>
    </row>
    <row r="604" spans="2:13" ht="13.5" customHeight="1" x14ac:dyDescent="0.3">
      <c r="B604" s="317">
        <v>285</v>
      </c>
      <c r="C604" s="255" t="s">
        <v>236</v>
      </c>
      <c r="D604" s="317" t="str">
        <f t="shared" si="12"/>
        <v xml:space="preserve">2DB1+6 </v>
      </c>
      <c r="E604" s="317" t="str">
        <f t="shared" si="13"/>
        <v xml:space="preserve">DFR </v>
      </c>
      <c r="F604" s="254">
        <v>45862</v>
      </c>
      <c r="G604" s="702" t="s">
        <v>31</v>
      </c>
      <c r="H604" s="702"/>
      <c r="I604" s="702"/>
      <c r="J604" s="702"/>
      <c r="K604" s="254">
        <f t="shared" si="9"/>
        <v>45862</v>
      </c>
      <c r="L604" s="317" t="s">
        <v>448</v>
      </c>
      <c r="M604" s="317"/>
    </row>
    <row r="605" spans="2:13" ht="13.5" customHeight="1" x14ac:dyDescent="0.3">
      <c r="B605" s="317">
        <v>286</v>
      </c>
      <c r="C605" s="255" t="s">
        <v>223</v>
      </c>
      <c r="D605" s="317" t="str">
        <f t="shared" si="12"/>
        <v xml:space="preserve">2DA+6(3mRc ) </v>
      </c>
      <c r="E605" s="317" t="str">
        <f>VLOOKUP(C605,$C$9:$E$316,3,FALSE)</f>
        <v>DFR</v>
      </c>
      <c r="F605" s="254">
        <v>45867</v>
      </c>
      <c r="G605" s="702" t="s">
        <v>31</v>
      </c>
      <c r="H605" s="702"/>
      <c r="I605" s="702"/>
      <c r="J605" s="702"/>
      <c r="K605" s="254">
        <f t="shared" si="9"/>
        <v>45867</v>
      </c>
      <c r="L605" s="317" t="s">
        <v>448</v>
      </c>
      <c r="M605" s="317"/>
    </row>
    <row r="606" spans="2:13" ht="13.5" customHeight="1" x14ac:dyDescent="0.3">
      <c r="B606" s="317">
        <v>287</v>
      </c>
      <c r="C606" s="255" t="s">
        <v>826</v>
      </c>
      <c r="D606" s="317" t="str">
        <f>VLOOKUP(C606,$C$9:$E$316,2,FALSE)</f>
        <v>2DD60+0</v>
      </c>
      <c r="E606" s="317" t="str">
        <f>VLOOKUP(C606,$C$9:$E$316,3,FALSE)</f>
        <v xml:space="preserve">DFR </v>
      </c>
      <c r="F606" s="254">
        <v>45895</v>
      </c>
      <c r="G606" s="702" t="s">
        <v>31</v>
      </c>
      <c r="H606" s="702"/>
      <c r="I606" s="702"/>
      <c r="J606" s="702"/>
      <c r="K606" s="254">
        <f t="shared" ref="K606" si="14">F606</f>
        <v>45895</v>
      </c>
      <c r="L606" s="317" t="s">
        <v>727</v>
      </c>
      <c r="M606" s="317"/>
    </row>
    <row r="607" spans="2:13" ht="13.5" customHeight="1" x14ac:dyDescent="0.3">
      <c r="B607" s="317">
        <v>288</v>
      </c>
      <c r="C607" s="300" t="s">
        <v>201</v>
      </c>
      <c r="D607" s="662" t="s">
        <v>205</v>
      </c>
      <c r="E607" s="295" t="s">
        <v>337</v>
      </c>
      <c r="F607" s="296">
        <v>45942</v>
      </c>
      <c r="G607" s="701" t="s">
        <v>31</v>
      </c>
      <c r="H607" s="701"/>
      <c r="I607" s="701"/>
      <c r="J607" s="701"/>
      <c r="K607" s="296">
        <v>45920</v>
      </c>
      <c r="L607" s="317"/>
      <c r="M607" s="317"/>
    </row>
    <row r="608" spans="2:13" ht="13.5" customHeight="1" x14ac:dyDescent="0.3">
      <c r="B608" s="317">
        <v>289</v>
      </c>
      <c r="C608" s="255" t="s">
        <v>830</v>
      </c>
      <c r="D608" s="488" t="s">
        <v>352</v>
      </c>
      <c r="E608" s="317" t="s">
        <v>30</v>
      </c>
      <c r="F608" s="254">
        <v>45943</v>
      </c>
      <c r="G608" s="702" t="s">
        <v>31</v>
      </c>
      <c r="H608" s="702"/>
      <c r="I608" s="702"/>
      <c r="J608" s="702"/>
      <c r="K608" s="254">
        <v>45943</v>
      </c>
      <c r="L608" s="317" t="s">
        <v>515</v>
      </c>
      <c r="M608" s="317"/>
    </row>
    <row r="609" spans="2:15" x14ac:dyDescent="0.3">
      <c r="B609" s="707" t="s">
        <v>70</v>
      </c>
      <c r="C609" s="708"/>
      <c r="D609" s="708"/>
      <c r="E609" s="708"/>
      <c r="F609" s="708"/>
      <c r="G609" s="708"/>
      <c r="H609" s="708"/>
      <c r="I609" s="708"/>
      <c r="J609" s="708"/>
      <c r="K609" s="708"/>
      <c r="L609" s="708"/>
      <c r="M609" s="708"/>
      <c r="N609" s="708"/>
    </row>
    <row r="610" spans="2:15" x14ac:dyDescent="0.3">
      <c r="B610" s="455" t="s">
        <v>17</v>
      </c>
      <c r="C610" s="455" t="s">
        <v>71</v>
      </c>
      <c r="D610" s="455" t="s">
        <v>72</v>
      </c>
      <c r="E610" s="721" t="s">
        <v>23</v>
      </c>
      <c r="F610" s="721"/>
      <c r="G610" s="721"/>
      <c r="H610" s="721"/>
      <c r="I610" s="455" t="s">
        <v>25</v>
      </c>
      <c r="J610" s="455" t="s">
        <v>26</v>
      </c>
      <c r="K610" s="455" t="s">
        <v>627</v>
      </c>
      <c r="L610" s="456" t="s">
        <v>628</v>
      </c>
      <c r="M610" s="456" t="s">
        <v>630</v>
      </c>
      <c r="N610" s="456" t="s">
        <v>646</v>
      </c>
    </row>
    <row r="611" spans="2:15" x14ac:dyDescent="0.3">
      <c r="B611" s="317">
        <v>1</v>
      </c>
      <c r="C611" s="420" t="s">
        <v>609</v>
      </c>
      <c r="D611" s="256">
        <v>1.8260000000000001</v>
      </c>
      <c r="E611" s="706" t="s">
        <v>730</v>
      </c>
      <c r="F611" s="706"/>
      <c r="G611" s="706"/>
      <c r="H611" s="706"/>
      <c r="I611" s="228" t="s">
        <v>657</v>
      </c>
      <c r="J611" s="228">
        <v>35</v>
      </c>
      <c r="K611" s="317" t="s">
        <v>610</v>
      </c>
      <c r="L611" s="254" t="s">
        <v>632</v>
      </c>
      <c r="M611" s="254" t="s">
        <v>640</v>
      </c>
      <c r="N611" s="258"/>
    </row>
    <row r="612" spans="2:15" ht="15" customHeight="1" x14ac:dyDescent="0.3">
      <c r="B612" s="317">
        <v>2</v>
      </c>
      <c r="C612" s="420" t="s">
        <v>611</v>
      </c>
      <c r="D612" s="256">
        <v>3.4060000000000001</v>
      </c>
      <c r="E612" s="706" t="s">
        <v>730</v>
      </c>
      <c r="F612" s="706"/>
      <c r="G612" s="706"/>
      <c r="H612" s="706"/>
      <c r="I612" s="228" t="s">
        <v>657</v>
      </c>
      <c r="J612" s="228">
        <v>35</v>
      </c>
      <c r="K612" s="317" t="s">
        <v>631</v>
      </c>
      <c r="L612" s="258" t="s">
        <v>638</v>
      </c>
      <c r="M612" s="254" t="s">
        <v>639</v>
      </c>
      <c r="N612" s="258"/>
    </row>
    <row r="613" spans="2:15" ht="15" customHeight="1" x14ac:dyDescent="0.3">
      <c r="B613" s="317">
        <v>3</v>
      </c>
      <c r="C613" s="420" t="s">
        <v>629</v>
      </c>
      <c r="D613" s="256">
        <v>2.2789999999999999</v>
      </c>
      <c r="E613" s="706" t="s">
        <v>730</v>
      </c>
      <c r="F613" s="706"/>
      <c r="G613" s="706"/>
      <c r="H613" s="706"/>
      <c r="I613" s="228" t="s">
        <v>657</v>
      </c>
      <c r="J613" s="228">
        <v>35</v>
      </c>
      <c r="K613" s="257" t="s">
        <v>634</v>
      </c>
      <c r="L613" s="258" t="s">
        <v>655</v>
      </c>
      <c r="M613" s="258" t="s">
        <v>656</v>
      </c>
      <c r="N613" s="258"/>
    </row>
    <row r="614" spans="2:15" ht="12.75" customHeight="1" x14ac:dyDescent="0.3">
      <c r="B614" s="317">
        <v>4</v>
      </c>
      <c r="C614" s="228" t="s">
        <v>647</v>
      </c>
      <c r="D614" s="256">
        <v>1.9139999999999999</v>
      </c>
      <c r="E614" s="706" t="s">
        <v>730</v>
      </c>
      <c r="F614" s="706"/>
      <c r="G614" s="706"/>
      <c r="H614" s="706"/>
      <c r="I614" s="228" t="s">
        <v>657</v>
      </c>
      <c r="J614" s="228">
        <v>35</v>
      </c>
      <c r="K614" s="257" t="s">
        <v>650</v>
      </c>
      <c r="L614" s="258" t="s">
        <v>663</v>
      </c>
      <c r="M614" s="254" t="s">
        <v>651</v>
      </c>
      <c r="N614" s="258"/>
    </row>
    <row r="615" spans="2:15" ht="12.75" customHeight="1" x14ac:dyDescent="0.3">
      <c r="B615" s="317">
        <v>5</v>
      </c>
      <c r="C615" s="420" t="s">
        <v>661</v>
      </c>
      <c r="D615" s="256">
        <v>2.3380000000000001</v>
      </c>
      <c r="E615" s="706" t="s">
        <v>730</v>
      </c>
      <c r="F615" s="706"/>
      <c r="G615" s="706"/>
      <c r="H615" s="706"/>
      <c r="I615" s="228" t="s">
        <v>657</v>
      </c>
      <c r="J615" s="228">
        <v>35</v>
      </c>
      <c r="K615" s="257" t="s">
        <v>666</v>
      </c>
      <c r="L615" s="258" t="s">
        <v>665</v>
      </c>
      <c r="M615" s="258" t="s">
        <v>664</v>
      </c>
      <c r="N615" s="258"/>
    </row>
    <row r="616" spans="2:15" s="221" customFormat="1" ht="12.75" customHeight="1" x14ac:dyDescent="0.3">
      <c r="B616" s="317">
        <v>6</v>
      </c>
      <c r="C616" s="288" t="s">
        <v>705</v>
      </c>
      <c r="D616" s="514">
        <v>3.5550000000000002</v>
      </c>
      <c r="E616" s="706" t="s">
        <v>730</v>
      </c>
      <c r="F616" s="706"/>
      <c r="G616" s="706"/>
      <c r="H616" s="706"/>
      <c r="I616" s="317" t="s">
        <v>657</v>
      </c>
      <c r="J616" s="317">
        <v>35</v>
      </c>
      <c r="K616" s="257" t="s">
        <v>719</v>
      </c>
      <c r="L616" s="280" t="s">
        <v>779</v>
      </c>
      <c r="M616" s="290" t="s">
        <v>778</v>
      </c>
      <c r="N616" s="280"/>
      <c r="O616" s="222"/>
    </row>
    <row r="617" spans="2:15" ht="12.75" customHeight="1" x14ac:dyDescent="0.3">
      <c r="B617" s="317">
        <v>7</v>
      </c>
      <c r="C617" s="228" t="s">
        <v>723</v>
      </c>
      <c r="D617" s="256">
        <v>1.6579999999999999</v>
      </c>
      <c r="E617" s="706" t="s">
        <v>730</v>
      </c>
      <c r="F617" s="706"/>
      <c r="G617" s="706"/>
      <c r="H617" s="706"/>
      <c r="I617" s="228" t="s">
        <v>657</v>
      </c>
      <c r="J617" s="228">
        <v>35</v>
      </c>
      <c r="K617" s="257" t="s">
        <v>728</v>
      </c>
      <c r="L617" s="258" t="s">
        <v>729</v>
      </c>
      <c r="M617" s="254" t="s">
        <v>733</v>
      </c>
      <c r="N617" s="258"/>
    </row>
    <row r="618" spans="2:15" ht="12.75" customHeight="1" x14ac:dyDescent="0.3">
      <c r="B618" s="317">
        <v>8</v>
      </c>
      <c r="C618" s="228" t="s">
        <v>734</v>
      </c>
      <c r="D618" s="256">
        <v>2.6890000000000001</v>
      </c>
      <c r="E618" s="706" t="s">
        <v>730</v>
      </c>
      <c r="F618" s="706"/>
      <c r="G618" s="706"/>
      <c r="H618" s="706"/>
      <c r="I618" s="228" t="s">
        <v>657</v>
      </c>
      <c r="J618" s="228">
        <v>35</v>
      </c>
      <c r="K618" s="257" t="s">
        <v>751</v>
      </c>
      <c r="L618" s="257" t="s">
        <v>752</v>
      </c>
      <c r="M618" s="254">
        <v>45825</v>
      </c>
      <c r="N618" s="258"/>
    </row>
    <row r="619" spans="2:15" ht="12.75" customHeight="1" x14ac:dyDescent="0.3">
      <c r="B619" s="317">
        <v>9</v>
      </c>
      <c r="C619" s="228" t="s">
        <v>753</v>
      </c>
      <c r="D619" s="256">
        <v>2.383</v>
      </c>
      <c r="E619" s="706" t="s">
        <v>730</v>
      </c>
      <c r="F619" s="706"/>
      <c r="G619" s="706"/>
      <c r="H619" s="706"/>
      <c r="I619" s="228" t="s">
        <v>657</v>
      </c>
      <c r="J619" s="228">
        <v>45</v>
      </c>
      <c r="K619" s="257" t="s">
        <v>761</v>
      </c>
      <c r="L619" s="257" t="s">
        <v>762</v>
      </c>
      <c r="M619" s="254" t="s">
        <v>763</v>
      </c>
      <c r="N619" s="258"/>
    </row>
    <row r="620" spans="2:15" s="221" customFormat="1" ht="12.75" customHeight="1" x14ac:dyDescent="0.3">
      <c r="B620" s="317">
        <v>10</v>
      </c>
      <c r="C620" s="420" t="s">
        <v>764</v>
      </c>
      <c r="D620" s="256">
        <v>0.50800000000000001</v>
      </c>
      <c r="E620" s="706" t="s">
        <v>730</v>
      </c>
      <c r="F620" s="706"/>
      <c r="G620" s="706"/>
      <c r="H620" s="706"/>
      <c r="I620" s="228" t="s">
        <v>657</v>
      </c>
      <c r="J620" s="228">
        <v>45</v>
      </c>
      <c r="K620" s="317" t="s">
        <v>776</v>
      </c>
      <c r="L620" s="254" t="s">
        <v>777</v>
      </c>
      <c r="M620" s="254">
        <v>45850</v>
      </c>
      <c r="N620" s="280"/>
      <c r="O620" s="222"/>
    </row>
    <row r="621" spans="2:15" s="221" customFormat="1" ht="12.75" customHeight="1" x14ac:dyDescent="0.3">
      <c r="B621" s="317">
        <v>11</v>
      </c>
      <c r="C621" s="420" t="s">
        <v>766</v>
      </c>
      <c r="D621" s="256">
        <v>3.867</v>
      </c>
      <c r="E621" s="706" t="s">
        <v>730</v>
      </c>
      <c r="F621" s="706"/>
      <c r="G621" s="706"/>
      <c r="H621" s="706"/>
      <c r="I621" s="228" t="s">
        <v>657</v>
      </c>
      <c r="J621" s="228">
        <v>45</v>
      </c>
      <c r="K621" s="317" t="s">
        <v>844</v>
      </c>
      <c r="L621" s="254" t="s">
        <v>846</v>
      </c>
      <c r="M621" s="254">
        <v>45802</v>
      </c>
      <c r="N621" s="280"/>
      <c r="O621" s="222"/>
    </row>
    <row r="622" spans="2:15" ht="13.5" customHeight="1" x14ac:dyDescent="0.3">
      <c r="B622" s="317">
        <v>12</v>
      </c>
      <c r="C622" s="420" t="s">
        <v>909</v>
      </c>
      <c r="D622" s="256">
        <v>0.17199999999999999</v>
      </c>
      <c r="E622" s="706" t="s">
        <v>730</v>
      </c>
      <c r="F622" s="706"/>
      <c r="G622" s="706"/>
      <c r="H622" s="706"/>
      <c r="I622" s="228" t="s">
        <v>657</v>
      </c>
      <c r="J622" s="228">
        <v>45</v>
      </c>
      <c r="K622" s="317" t="s">
        <v>910</v>
      </c>
      <c r="L622" s="254" t="s">
        <v>911</v>
      </c>
      <c r="M622" s="254">
        <v>45901</v>
      </c>
      <c r="N622" s="280"/>
    </row>
    <row r="623" spans="2:15" ht="12.75" customHeight="1" x14ac:dyDescent="0.3">
      <c r="B623" s="317">
        <v>13</v>
      </c>
      <c r="C623" s="420" t="s">
        <v>908</v>
      </c>
      <c r="D623" s="256">
        <v>0.24099999999999999</v>
      </c>
      <c r="E623" s="706" t="s">
        <v>730</v>
      </c>
      <c r="F623" s="706"/>
      <c r="G623" s="706"/>
      <c r="H623" s="706"/>
      <c r="I623" s="228" t="s">
        <v>657</v>
      </c>
      <c r="J623" s="228">
        <v>45</v>
      </c>
      <c r="K623" s="317" t="s">
        <v>913</v>
      </c>
      <c r="L623" s="254" t="s">
        <v>914</v>
      </c>
      <c r="M623" s="254">
        <v>45901</v>
      </c>
      <c r="N623" s="280"/>
    </row>
    <row r="624" spans="2:15" ht="12.75" customHeight="1" x14ac:dyDescent="0.3">
      <c r="B624" s="317">
        <v>14</v>
      </c>
      <c r="C624" s="420" t="s">
        <v>905</v>
      </c>
      <c r="D624" s="256">
        <v>4.9795299999999996</v>
      </c>
      <c r="E624" s="706" t="s">
        <v>730</v>
      </c>
      <c r="F624" s="706"/>
      <c r="G624" s="706"/>
      <c r="H624" s="706"/>
      <c r="I624" s="228" t="s">
        <v>906</v>
      </c>
      <c r="J624" s="228">
        <v>40</v>
      </c>
      <c r="K624" s="317" t="s">
        <v>920</v>
      </c>
      <c r="L624" s="254" t="s">
        <v>925</v>
      </c>
      <c r="M624" s="254" t="s">
        <v>961</v>
      </c>
      <c r="N624" s="280"/>
    </row>
    <row r="625" spans="2:17" ht="12.75" customHeight="1" x14ac:dyDescent="0.3">
      <c r="B625" s="317">
        <v>15</v>
      </c>
      <c r="C625" s="317" t="s">
        <v>922</v>
      </c>
      <c r="D625" s="514">
        <v>4.1245200000000004</v>
      </c>
      <c r="E625" s="702" t="s">
        <v>730</v>
      </c>
      <c r="F625" s="702"/>
      <c r="G625" s="702"/>
      <c r="H625" s="702"/>
      <c r="I625" s="317" t="s">
        <v>906</v>
      </c>
      <c r="J625" s="317">
        <v>40</v>
      </c>
      <c r="K625" s="257" t="s">
        <v>933</v>
      </c>
      <c r="L625" s="290" t="s">
        <v>962</v>
      </c>
      <c r="M625" s="290" t="s">
        <v>963</v>
      </c>
      <c r="N625" s="280"/>
    </row>
    <row r="626" spans="2:17" ht="12.75" customHeight="1" x14ac:dyDescent="0.3">
      <c r="B626" s="279">
        <v>16</v>
      </c>
      <c r="C626" s="279" t="s">
        <v>840</v>
      </c>
      <c r="D626" s="507">
        <v>1.63961</v>
      </c>
      <c r="E626" s="709" t="s">
        <v>975</v>
      </c>
      <c r="F626" s="710"/>
      <c r="G626" s="710"/>
      <c r="H626" s="711"/>
      <c r="I626" s="279" t="s">
        <v>657</v>
      </c>
      <c r="J626" s="279">
        <v>45</v>
      </c>
      <c r="K626" s="306" t="s">
        <v>924</v>
      </c>
      <c r="L626" s="508"/>
      <c r="M626" s="610">
        <v>45907</v>
      </c>
      <c r="N626" s="280"/>
    </row>
    <row r="627" spans="2:17" ht="12.75" customHeight="1" x14ac:dyDescent="0.3">
      <c r="B627" s="279">
        <v>17</v>
      </c>
      <c r="C627" s="279" t="s">
        <v>904</v>
      </c>
      <c r="D627" s="507">
        <v>1.5640000000000001</v>
      </c>
      <c r="E627" s="709" t="s">
        <v>988</v>
      </c>
      <c r="F627" s="710"/>
      <c r="G627" s="710"/>
      <c r="H627" s="711"/>
      <c r="I627" s="279" t="s">
        <v>657</v>
      </c>
      <c r="J627" s="279">
        <v>45</v>
      </c>
      <c r="K627" s="306" t="s">
        <v>927</v>
      </c>
      <c r="L627" s="508" t="s">
        <v>536</v>
      </c>
      <c r="M627" s="610"/>
      <c r="N627" s="280"/>
    </row>
    <row r="628" spans="2:17" ht="12.75" customHeight="1" x14ac:dyDescent="0.3">
      <c r="B628" s="279">
        <v>18</v>
      </c>
      <c r="C628" s="279" t="s">
        <v>921</v>
      </c>
      <c r="D628" s="507">
        <v>1.5389999999999999</v>
      </c>
      <c r="E628" s="709" t="s">
        <v>923</v>
      </c>
      <c r="F628" s="710"/>
      <c r="G628" s="710"/>
      <c r="H628" s="711"/>
      <c r="I628" s="279" t="s">
        <v>657</v>
      </c>
      <c r="J628" s="279">
        <v>45</v>
      </c>
      <c r="K628" s="306"/>
      <c r="L628" s="508"/>
      <c r="M628" s="610"/>
      <c r="N628" s="280"/>
    </row>
    <row r="629" spans="2:17" ht="12.75" customHeight="1" x14ac:dyDescent="0.3">
      <c r="B629" s="279">
        <v>19</v>
      </c>
      <c r="C629" s="279" t="s">
        <v>934</v>
      </c>
      <c r="D629" s="507">
        <v>4.5979999999999999</v>
      </c>
      <c r="E629" s="709" t="s">
        <v>989</v>
      </c>
      <c r="F629" s="710"/>
      <c r="G629" s="710"/>
      <c r="H629" s="711"/>
      <c r="I629" s="279" t="s">
        <v>906</v>
      </c>
      <c r="J629" s="279">
        <v>40</v>
      </c>
      <c r="K629" s="306"/>
      <c r="L629" s="508"/>
      <c r="M629" s="610"/>
    </row>
    <row r="630" spans="2:17" ht="12.75" customHeight="1" x14ac:dyDescent="0.3">
      <c r="B630" s="505"/>
      <c r="C630" s="444"/>
      <c r="D630" s="445"/>
      <c r="E630" s="506"/>
      <c r="F630" s="506"/>
      <c r="G630" s="506"/>
      <c r="H630" s="506"/>
      <c r="I630" s="444"/>
      <c r="J630" s="444"/>
      <c r="K630" s="446"/>
    </row>
    <row r="631" spans="2:17" ht="16.5" customHeight="1" x14ac:dyDescent="0.3">
      <c r="B631" s="441" t="s">
        <v>73</v>
      </c>
      <c r="C631" s="442"/>
      <c r="D631" s="442"/>
      <c r="E631" s="442"/>
      <c r="F631" s="442"/>
      <c r="G631" s="442"/>
      <c r="H631" s="442"/>
      <c r="I631" s="442"/>
      <c r="J631" s="442"/>
      <c r="K631" s="443"/>
    </row>
    <row r="632" spans="2:17" ht="12.75" customHeight="1" x14ac:dyDescent="0.3">
      <c r="B632" s="455" t="s">
        <v>17</v>
      </c>
      <c r="C632" s="455" t="s">
        <v>71</v>
      </c>
      <c r="D632" s="455" t="s">
        <v>72</v>
      </c>
      <c r="E632" s="712" t="s">
        <v>23</v>
      </c>
      <c r="F632" s="713"/>
      <c r="G632" s="713"/>
      <c r="H632" s="714"/>
      <c r="I632" s="455" t="s">
        <v>25</v>
      </c>
      <c r="J632" s="455" t="s">
        <v>26</v>
      </c>
      <c r="K632" s="455" t="s">
        <v>4</v>
      </c>
    </row>
    <row r="633" spans="2:17" ht="12.75" customHeight="1" x14ac:dyDescent="0.3">
      <c r="B633" s="317">
        <v>1</v>
      </c>
      <c r="C633" s="317" t="s">
        <v>836</v>
      </c>
      <c r="D633" s="514">
        <v>5.0720000000000001</v>
      </c>
      <c r="E633" s="703" t="s">
        <v>974</v>
      </c>
      <c r="F633" s="704"/>
      <c r="G633" s="704"/>
      <c r="H633" s="705"/>
      <c r="I633" s="323" t="s">
        <v>837</v>
      </c>
      <c r="J633" s="317">
        <v>15</v>
      </c>
      <c r="K633" s="257">
        <v>45863</v>
      </c>
    </row>
    <row r="634" spans="2:17" ht="12.75" customHeight="1" x14ac:dyDescent="0.3">
      <c r="B634" s="317">
        <v>2</v>
      </c>
      <c r="C634" s="317" t="s">
        <v>841</v>
      </c>
      <c r="D634" s="514">
        <v>4.0629999999999997</v>
      </c>
      <c r="E634" s="703" t="s">
        <v>974</v>
      </c>
      <c r="F634" s="704"/>
      <c r="G634" s="704"/>
      <c r="H634" s="705"/>
      <c r="I634" s="323" t="s">
        <v>837</v>
      </c>
      <c r="J634" s="317">
        <v>15</v>
      </c>
      <c r="K634" s="257" t="s">
        <v>842</v>
      </c>
    </row>
    <row r="635" spans="2:17" ht="12.75" customHeight="1" x14ac:dyDescent="0.3">
      <c r="B635" s="317">
        <v>3</v>
      </c>
      <c r="C635" s="317" t="s">
        <v>843</v>
      </c>
      <c r="D635" s="514">
        <v>4.1639999999999997</v>
      </c>
      <c r="E635" s="703" t="s">
        <v>974</v>
      </c>
      <c r="F635" s="704"/>
      <c r="G635" s="704"/>
      <c r="H635" s="705"/>
      <c r="I635" s="323" t="s">
        <v>837</v>
      </c>
      <c r="J635" s="317">
        <v>15</v>
      </c>
      <c r="K635" s="257">
        <v>45871</v>
      </c>
    </row>
    <row r="636" spans="2:17" s="221" customFormat="1" ht="12.75" customHeight="1" x14ac:dyDescent="0.3">
      <c r="B636" s="317">
        <v>4</v>
      </c>
      <c r="C636" s="317" t="s">
        <v>611</v>
      </c>
      <c r="D636" s="514">
        <v>3.4060000000000001</v>
      </c>
      <c r="E636" s="703" t="s">
        <v>974</v>
      </c>
      <c r="F636" s="704"/>
      <c r="G636" s="704"/>
      <c r="H636" s="705"/>
      <c r="I636" s="323" t="s">
        <v>837</v>
      </c>
      <c r="J636" s="317">
        <v>15</v>
      </c>
      <c r="K636" s="257">
        <v>45873</v>
      </c>
      <c r="L636" s="222"/>
      <c r="M636" s="222"/>
      <c r="N636" s="222"/>
      <c r="O636" s="222"/>
    </row>
    <row r="637" spans="2:17" s="221" customFormat="1" ht="12.75" customHeight="1" x14ac:dyDescent="0.3">
      <c r="B637" s="317">
        <v>5</v>
      </c>
      <c r="C637" s="317" t="s">
        <v>845</v>
      </c>
      <c r="D637" s="514">
        <v>4.1929999999999996</v>
      </c>
      <c r="E637" s="703" t="s">
        <v>974</v>
      </c>
      <c r="F637" s="704"/>
      <c r="G637" s="704"/>
      <c r="H637" s="705"/>
      <c r="I637" s="323" t="s">
        <v>837</v>
      </c>
      <c r="J637" s="317">
        <v>15</v>
      </c>
      <c r="K637" s="257">
        <v>45875</v>
      </c>
      <c r="L637" s="222"/>
      <c r="M637" s="222"/>
      <c r="N637" s="222"/>
      <c r="O637" s="222"/>
    </row>
    <row r="638" spans="2:17" s="221" customFormat="1" ht="12.75" customHeight="1" x14ac:dyDescent="0.3">
      <c r="B638" s="317">
        <v>6</v>
      </c>
      <c r="C638" s="317" t="s">
        <v>970</v>
      </c>
      <c r="D638" s="514">
        <v>4.28</v>
      </c>
      <c r="E638" s="703" t="s">
        <v>974</v>
      </c>
      <c r="F638" s="704"/>
      <c r="G638" s="704"/>
      <c r="H638" s="705"/>
      <c r="I638" s="323"/>
      <c r="J638" s="317"/>
      <c r="K638" s="257" t="s">
        <v>977</v>
      </c>
      <c r="L638" s="222"/>
      <c r="M638" s="222"/>
      <c r="N638" s="222"/>
      <c r="O638" s="222"/>
    </row>
    <row r="639" spans="2:17" x14ac:dyDescent="0.3">
      <c r="B639" s="317">
        <v>7</v>
      </c>
      <c r="C639" s="317" t="s">
        <v>905</v>
      </c>
      <c r="D639" s="514">
        <v>4.9800000000000004</v>
      </c>
      <c r="E639" s="703" t="s">
        <v>986</v>
      </c>
      <c r="F639" s="704"/>
      <c r="G639" s="704"/>
      <c r="H639" s="705"/>
      <c r="I639" s="323"/>
      <c r="J639" s="317"/>
      <c r="K639" s="257" t="s">
        <v>987</v>
      </c>
    </row>
    <row r="640" spans="2:17" x14ac:dyDescent="0.3">
      <c r="B640" s="438" t="s">
        <v>186</v>
      </c>
      <c r="C640" s="439"/>
      <c r="D640" s="439"/>
      <c r="E640" s="439"/>
      <c r="F640" s="439"/>
      <c r="G640" s="439"/>
      <c r="H640" s="439"/>
      <c r="I640" s="439"/>
      <c r="J640" s="439"/>
      <c r="K640" s="439"/>
      <c r="L640" s="439"/>
      <c r="M640" s="439"/>
      <c r="N640" s="439"/>
      <c r="O640" s="440"/>
      <c r="P640" s="439"/>
      <c r="Q640" s="440"/>
    </row>
    <row r="641" spans="2:17" x14ac:dyDescent="0.3">
      <c r="B641" s="513" t="s">
        <v>68</v>
      </c>
      <c r="C641" s="513" t="s">
        <v>18</v>
      </c>
      <c r="D641" s="513" t="s">
        <v>19</v>
      </c>
      <c r="E641" s="513" t="s">
        <v>20</v>
      </c>
      <c r="F641" s="513" t="s">
        <v>21</v>
      </c>
      <c r="G641" s="513" t="s">
        <v>69</v>
      </c>
      <c r="H641" s="715" t="s">
        <v>23</v>
      </c>
      <c r="I641" s="715"/>
      <c r="J641" s="715"/>
      <c r="K641" s="715"/>
      <c r="L641" s="513" t="s">
        <v>24</v>
      </c>
      <c r="M641" s="513" t="s">
        <v>25</v>
      </c>
      <c r="N641" s="513" t="s">
        <v>26</v>
      </c>
      <c r="O641" s="513" t="s">
        <v>27</v>
      </c>
      <c r="P641" s="510" t="s">
        <v>774</v>
      </c>
      <c r="Q641" s="510" t="s">
        <v>775</v>
      </c>
    </row>
    <row r="642" spans="2:17" x14ac:dyDescent="0.3">
      <c r="B642" s="317">
        <v>1</v>
      </c>
      <c r="C642" s="332" t="s">
        <v>41</v>
      </c>
      <c r="D642" s="228" t="s">
        <v>29</v>
      </c>
      <c r="E642" s="228" t="s">
        <v>30</v>
      </c>
      <c r="F642" s="332" t="s">
        <v>121</v>
      </c>
      <c r="G642" s="228">
        <v>36.369999999999997</v>
      </c>
      <c r="H642" s="706" t="s">
        <v>172</v>
      </c>
      <c r="I642" s="706"/>
      <c r="J642" s="706"/>
      <c r="K642" s="706"/>
      <c r="L642" s="333">
        <v>45492</v>
      </c>
      <c r="M642" s="228" t="s">
        <v>122</v>
      </c>
      <c r="N642" s="228">
        <v>25</v>
      </c>
      <c r="O642" s="228" t="s">
        <v>173</v>
      </c>
      <c r="P642" s="512" t="s">
        <v>172</v>
      </c>
      <c r="Q642" s="512" t="s">
        <v>172</v>
      </c>
    </row>
    <row r="643" spans="2:17" x14ac:dyDescent="0.3">
      <c r="B643" s="317">
        <v>2</v>
      </c>
      <c r="C643" s="288" t="s">
        <v>56</v>
      </c>
      <c r="D643" s="317" t="s">
        <v>29</v>
      </c>
      <c r="E643" s="317" t="s">
        <v>30</v>
      </c>
      <c r="F643" s="260" t="s">
        <v>132</v>
      </c>
      <c r="G643" s="317">
        <v>36.369999999999997</v>
      </c>
      <c r="H643" s="702" t="s">
        <v>172</v>
      </c>
      <c r="I643" s="702"/>
      <c r="J643" s="702"/>
      <c r="K643" s="702"/>
      <c r="L643" s="257">
        <v>45501</v>
      </c>
      <c r="M643" s="317" t="s">
        <v>122</v>
      </c>
      <c r="N643" s="317">
        <v>25</v>
      </c>
      <c r="O643" s="280"/>
      <c r="P643" s="512" t="s">
        <v>172</v>
      </c>
      <c r="Q643" s="512" t="s">
        <v>172</v>
      </c>
    </row>
    <row r="644" spans="2:17" x14ac:dyDescent="0.3">
      <c r="B644" s="317">
        <v>3</v>
      </c>
      <c r="C644" s="291" t="s">
        <v>116</v>
      </c>
      <c r="D644" s="317" t="s">
        <v>29</v>
      </c>
      <c r="E644" s="317" t="s">
        <v>30</v>
      </c>
      <c r="F644" s="260" t="s">
        <v>157</v>
      </c>
      <c r="G644" s="317">
        <v>36.369999999999997</v>
      </c>
      <c r="H644" s="702" t="s">
        <v>172</v>
      </c>
      <c r="I644" s="702"/>
      <c r="J644" s="702"/>
      <c r="K644" s="702"/>
      <c r="L644" s="257">
        <v>45507</v>
      </c>
      <c r="M644" s="317" t="s">
        <v>122</v>
      </c>
      <c r="N644" s="317">
        <v>25</v>
      </c>
      <c r="O644" s="280"/>
      <c r="P644" s="512" t="s">
        <v>172</v>
      </c>
      <c r="Q644" s="512" t="s">
        <v>172</v>
      </c>
    </row>
    <row r="645" spans="2:17" x14ac:dyDescent="0.3">
      <c r="B645" s="317">
        <v>4</v>
      </c>
      <c r="C645" s="291" t="s">
        <v>45</v>
      </c>
      <c r="D645" s="317" t="s">
        <v>29</v>
      </c>
      <c r="E645" s="317" t="s">
        <v>30</v>
      </c>
      <c r="F645" s="260" t="s">
        <v>163</v>
      </c>
      <c r="G645" s="317">
        <v>36.369999999999997</v>
      </c>
      <c r="H645" s="702" t="s">
        <v>172</v>
      </c>
      <c r="I645" s="702"/>
      <c r="J645" s="702"/>
      <c r="K645" s="702"/>
      <c r="L645" s="257">
        <v>45513</v>
      </c>
      <c r="M645" s="317" t="s">
        <v>122</v>
      </c>
      <c r="N645" s="317">
        <v>25</v>
      </c>
      <c r="O645" s="280"/>
      <c r="P645" s="512" t="s">
        <v>172</v>
      </c>
      <c r="Q645" s="512" t="s">
        <v>172</v>
      </c>
    </row>
    <row r="646" spans="2:17" x14ac:dyDescent="0.3">
      <c r="B646" s="317">
        <v>5</v>
      </c>
      <c r="C646" s="291" t="s">
        <v>62</v>
      </c>
      <c r="D646" s="317" t="s">
        <v>29</v>
      </c>
      <c r="E646" s="317" t="s">
        <v>30</v>
      </c>
      <c r="F646" s="260" t="s">
        <v>174</v>
      </c>
      <c r="G646" s="317">
        <v>36.369999999999997</v>
      </c>
      <c r="H646" s="702" t="s">
        <v>172</v>
      </c>
      <c r="I646" s="702"/>
      <c r="J646" s="702"/>
      <c r="K646" s="702"/>
      <c r="L646" s="257">
        <v>45518</v>
      </c>
      <c r="M646" s="317" t="s">
        <v>122</v>
      </c>
      <c r="N646" s="317">
        <v>25</v>
      </c>
      <c r="O646" s="280"/>
      <c r="P646" s="512" t="s">
        <v>172</v>
      </c>
      <c r="Q646" s="512" t="s">
        <v>172</v>
      </c>
    </row>
    <row r="647" spans="2:17" x14ac:dyDescent="0.3">
      <c r="B647" s="317">
        <v>6</v>
      </c>
      <c r="C647" s="291" t="s">
        <v>66</v>
      </c>
      <c r="D647" s="317" t="s">
        <v>29</v>
      </c>
      <c r="E647" s="317" t="s">
        <v>30</v>
      </c>
      <c r="F647" s="257">
        <v>45520</v>
      </c>
      <c r="G647" s="317">
        <v>36.369999999999997</v>
      </c>
      <c r="H647" s="702" t="s">
        <v>172</v>
      </c>
      <c r="I647" s="702"/>
      <c r="J647" s="702"/>
      <c r="K647" s="702"/>
      <c r="L647" s="257">
        <v>45522</v>
      </c>
      <c r="M647" s="317" t="s">
        <v>122</v>
      </c>
      <c r="N647" s="317">
        <v>25</v>
      </c>
      <c r="O647" s="280"/>
      <c r="P647" s="512" t="s">
        <v>172</v>
      </c>
      <c r="Q647" s="512" t="s">
        <v>172</v>
      </c>
    </row>
    <row r="648" spans="2:17" ht="12.75" customHeight="1" x14ac:dyDescent="0.3">
      <c r="B648" s="317">
        <v>7</v>
      </c>
      <c r="C648" s="291" t="s">
        <v>117</v>
      </c>
      <c r="D648" s="317" t="s">
        <v>29</v>
      </c>
      <c r="E648" s="317" t="s">
        <v>30</v>
      </c>
      <c r="F648" s="257">
        <v>45523</v>
      </c>
      <c r="G648" s="317">
        <v>36.369999999999997</v>
      </c>
      <c r="H648" s="702" t="s">
        <v>172</v>
      </c>
      <c r="I648" s="702"/>
      <c r="J648" s="702"/>
      <c r="K648" s="702"/>
      <c r="L648" s="257">
        <v>45528</v>
      </c>
      <c r="M648" s="317" t="s">
        <v>122</v>
      </c>
      <c r="N648" s="317">
        <v>25</v>
      </c>
      <c r="O648" s="280"/>
      <c r="P648" s="512" t="s">
        <v>172</v>
      </c>
      <c r="Q648" s="512" t="s">
        <v>172</v>
      </c>
    </row>
    <row r="649" spans="2:17" x14ac:dyDescent="0.3">
      <c r="B649" s="317">
        <v>8</v>
      </c>
      <c r="C649" s="291" t="s">
        <v>183</v>
      </c>
      <c r="D649" s="317" t="s">
        <v>29</v>
      </c>
      <c r="E649" s="317" t="s">
        <v>30</v>
      </c>
      <c r="F649" s="257">
        <v>45526</v>
      </c>
      <c r="G649" s="317">
        <v>36.369999999999997</v>
      </c>
      <c r="H649" s="702" t="s">
        <v>172</v>
      </c>
      <c r="I649" s="702"/>
      <c r="J649" s="702"/>
      <c r="K649" s="702"/>
      <c r="L649" s="257">
        <v>45533</v>
      </c>
      <c r="M649" s="317" t="s">
        <v>122</v>
      </c>
      <c r="N649" s="317">
        <v>25</v>
      </c>
      <c r="O649" s="280"/>
      <c r="P649" s="512" t="s">
        <v>172</v>
      </c>
      <c r="Q649" s="512" t="s">
        <v>172</v>
      </c>
    </row>
    <row r="650" spans="2:17" x14ac:dyDescent="0.3">
      <c r="B650" s="317">
        <v>9</v>
      </c>
      <c r="C650" s="291" t="s">
        <v>28</v>
      </c>
      <c r="D650" s="317" t="s">
        <v>29</v>
      </c>
      <c r="E650" s="317" t="s">
        <v>30</v>
      </c>
      <c r="F650" s="257">
        <v>45533</v>
      </c>
      <c r="G650" s="317">
        <v>36.369999999999997</v>
      </c>
      <c r="H650" s="702" t="s">
        <v>172</v>
      </c>
      <c r="I650" s="702"/>
      <c r="J650" s="702"/>
      <c r="K650" s="702"/>
      <c r="L650" s="257">
        <v>45541</v>
      </c>
      <c r="M650" s="317" t="s">
        <v>122</v>
      </c>
      <c r="N650" s="317">
        <v>25</v>
      </c>
      <c r="O650" s="280"/>
      <c r="P650" s="512" t="s">
        <v>172</v>
      </c>
      <c r="Q650" s="512" t="s">
        <v>172</v>
      </c>
    </row>
    <row r="651" spans="2:17" x14ac:dyDescent="0.3">
      <c r="B651" s="317">
        <v>10</v>
      </c>
      <c r="C651" s="291" t="s">
        <v>59</v>
      </c>
      <c r="D651" s="317" t="s">
        <v>29</v>
      </c>
      <c r="E651" s="317" t="s">
        <v>30</v>
      </c>
      <c r="F651" s="257">
        <v>45527</v>
      </c>
      <c r="G651" s="317">
        <v>36.369999999999997</v>
      </c>
      <c r="H651" s="702" t="s">
        <v>172</v>
      </c>
      <c r="I651" s="702"/>
      <c r="J651" s="702"/>
      <c r="K651" s="702"/>
      <c r="L651" s="257">
        <v>45543</v>
      </c>
      <c r="M651" s="317" t="s">
        <v>433</v>
      </c>
      <c r="N651" s="317">
        <v>24</v>
      </c>
      <c r="O651" s="280"/>
      <c r="P651" s="512" t="s">
        <v>172</v>
      </c>
      <c r="Q651" s="512" t="s">
        <v>172</v>
      </c>
    </row>
    <row r="652" spans="2:17" x14ac:dyDescent="0.3">
      <c r="B652" s="317">
        <v>11</v>
      </c>
      <c r="C652" s="257" t="s">
        <v>35</v>
      </c>
      <c r="D652" s="257" t="s">
        <v>29</v>
      </c>
      <c r="E652" s="257" t="s">
        <v>30</v>
      </c>
      <c r="F652" s="257">
        <v>45533</v>
      </c>
      <c r="G652" s="317">
        <v>36.369999999999997</v>
      </c>
      <c r="H652" s="702" t="s">
        <v>172</v>
      </c>
      <c r="I652" s="702"/>
      <c r="J652" s="702"/>
      <c r="K652" s="702"/>
      <c r="L652" s="257">
        <v>45547</v>
      </c>
      <c r="M652" s="257" t="s">
        <v>122</v>
      </c>
      <c r="N652" s="317">
        <v>24</v>
      </c>
      <c r="O652" s="280"/>
      <c r="P652" s="512" t="s">
        <v>172</v>
      </c>
      <c r="Q652" s="512" t="s">
        <v>172</v>
      </c>
    </row>
    <row r="653" spans="2:17" ht="12.75" customHeight="1" x14ac:dyDescent="0.3">
      <c r="B653" s="317">
        <v>12</v>
      </c>
      <c r="C653" s="291" t="s">
        <v>136</v>
      </c>
      <c r="D653" s="317" t="s">
        <v>29</v>
      </c>
      <c r="E653" s="257" t="s">
        <v>30</v>
      </c>
      <c r="F653" s="257">
        <v>45549</v>
      </c>
      <c r="G653" s="317">
        <v>36.369999999999997</v>
      </c>
      <c r="H653" s="702" t="s">
        <v>172</v>
      </c>
      <c r="I653" s="702"/>
      <c r="J653" s="702"/>
      <c r="K653" s="702"/>
      <c r="L653" s="257">
        <v>45554</v>
      </c>
      <c r="M653" s="317" t="s">
        <v>122</v>
      </c>
      <c r="N653" s="317">
        <v>24</v>
      </c>
      <c r="O653" s="280"/>
      <c r="P653" s="512" t="s">
        <v>172</v>
      </c>
      <c r="Q653" s="512" t="s">
        <v>662</v>
      </c>
    </row>
    <row r="654" spans="2:17" x14ac:dyDescent="0.3">
      <c r="B654" s="317">
        <v>13</v>
      </c>
      <c r="C654" s="291" t="s">
        <v>434</v>
      </c>
      <c r="D654" s="317" t="s">
        <v>29</v>
      </c>
      <c r="E654" s="257" t="s">
        <v>30</v>
      </c>
      <c r="F654" s="257">
        <v>45544</v>
      </c>
      <c r="G654" s="317">
        <v>36.369999999999997</v>
      </c>
      <c r="H654" s="702" t="s">
        <v>172</v>
      </c>
      <c r="I654" s="702"/>
      <c r="J654" s="702"/>
      <c r="K654" s="702"/>
      <c r="L654" s="257">
        <v>45556</v>
      </c>
      <c r="M654" s="317" t="s">
        <v>436</v>
      </c>
      <c r="N654" s="317">
        <v>25</v>
      </c>
      <c r="O654" s="280"/>
      <c r="P654" s="512" t="s">
        <v>172</v>
      </c>
      <c r="Q654" s="512" t="s">
        <v>172</v>
      </c>
    </row>
    <row r="655" spans="2:17" ht="12.75" customHeight="1" x14ac:dyDescent="0.3">
      <c r="B655" s="317">
        <v>14</v>
      </c>
      <c r="C655" s="291" t="s">
        <v>119</v>
      </c>
      <c r="D655" s="257" t="s">
        <v>29</v>
      </c>
      <c r="E655" s="257" t="s">
        <v>30</v>
      </c>
      <c r="F655" s="257">
        <v>45554</v>
      </c>
      <c r="G655" s="334">
        <v>36.369999999999997</v>
      </c>
      <c r="H655" s="702" t="s">
        <v>172</v>
      </c>
      <c r="I655" s="702"/>
      <c r="J655" s="702"/>
      <c r="K655" s="702"/>
      <c r="L655" s="257">
        <v>45558</v>
      </c>
      <c r="M655" s="317" t="s">
        <v>122</v>
      </c>
      <c r="N655" s="317">
        <v>24</v>
      </c>
      <c r="O655" s="280"/>
      <c r="P655" s="512" t="s">
        <v>172</v>
      </c>
      <c r="Q655" s="512" t="s">
        <v>172</v>
      </c>
    </row>
    <row r="656" spans="2:17" ht="12.75" customHeight="1" x14ac:dyDescent="0.3">
      <c r="B656" s="317">
        <v>15</v>
      </c>
      <c r="C656" s="291" t="s">
        <v>180</v>
      </c>
      <c r="D656" s="257" t="s">
        <v>29</v>
      </c>
      <c r="E656" s="257" t="s">
        <v>30</v>
      </c>
      <c r="F656" s="257">
        <v>45559</v>
      </c>
      <c r="G656" s="334">
        <v>36.369999999999997</v>
      </c>
      <c r="H656" s="702" t="s">
        <v>172</v>
      </c>
      <c r="I656" s="702"/>
      <c r="J656" s="702"/>
      <c r="K656" s="702"/>
      <c r="L656" s="257">
        <v>45563</v>
      </c>
      <c r="M656" s="317" t="s">
        <v>122</v>
      </c>
      <c r="N656" s="317">
        <v>24</v>
      </c>
      <c r="O656" s="280"/>
      <c r="P656" s="512" t="s">
        <v>172</v>
      </c>
      <c r="Q656" s="512" t="s">
        <v>172</v>
      </c>
    </row>
    <row r="657" spans="2:17" x14ac:dyDescent="0.3">
      <c r="B657" s="317">
        <v>16</v>
      </c>
      <c r="C657" s="291" t="s">
        <v>133</v>
      </c>
      <c r="D657" s="317" t="s">
        <v>29</v>
      </c>
      <c r="E657" s="257" t="s">
        <v>30</v>
      </c>
      <c r="F657" s="257">
        <v>45547</v>
      </c>
      <c r="G657" s="317">
        <v>36.369999999999997</v>
      </c>
      <c r="H657" s="702" t="s">
        <v>172</v>
      </c>
      <c r="I657" s="702"/>
      <c r="J657" s="702"/>
      <c r="K657" s="702"/>
      <c r="L657" s="257">
        <v>45564</v>
      </c>
      <c r="M657" s="317" t="s">
        <v>438</v>
      </c>
      <c r="N657" s="317">
        <v>25</v>
      </c>
      <c r="O657" s="280"/>
      <c r="P657" s="512" t="s">
        <v>172</v>
      </c>
      <c r="Q657" s="512" t="s">
        <v>172</v>
      </c>
    </row>
    <row r="658" spans="2:17" ht="19.5" customHeight="1" x14ac:dyDescent="0.3">
      <c r="B658" s="317">
        <v>17</v>
      </c>
      <c r="C658" s="291" t="s">
        <v>51</v>
      </c>
      <c r="D658" s="317" t="s">
        <v>34</v>
      </c>
      <c r="E658" s="257" t="s">
        <v>30</v>
      </c>
      <c r="F658" s="257">
        <v>45549</v>
      </c>
      <c r="G658" s="334">
        <v>37.931292999999997</v>
      </c>
      <c r="H658" s="702" t="s">
        <v>172</v>
      </c>
      <c r="I658" s="702"/>
      <c r="J658" s="702"/>
      <c r="K658" s="702"/>
      <c r="L658" s="257">
        <v>45565</v>
      </c>
      <c r="M658" s="317" t="s">
        <v>437</v>
      </c>
      <c r="N658" s="317">
        <v>24</v>
      </c>
      <c r="O658" s="280"/>
      <c r="P658" s="512" t="s">
        <v>172</v>
      </c>
      <c r="Q658" s="512" t="s">
        <v>172</v>
      </c>
    </row>
    <row r="659" spans="2:17" ht="12.75" customHeight="1" x14ac:dyDescent="0.3">
      <c r="B659" s="317">
        <v>18</v>
      </c>
      <c r="C659" s="291" t="s">
        <v>120</v>
      </c>
      <c r="D659" s="257" t="s">
        <v>29</v>
      </c>
      <c r="E659" s="257" t="s">
        <v>30</v>
      </c>
      <c r="F659" s="257">
        <v>45564</v>
      </c>
      <c r="G659" s="334">
        <v>36.369999999999997</v>
      </c>
      <c r="H659" s="702" t="s">
        <v>172</v>
      </c>
      <c r="I659" s="702"/>
      <c r="J659" s="702"/>
      <c r="K659" s="702"/>
      <c r="L659" s="257">
        <v>45568</v>
      </c>
      <c r="M659" s="317" t="s">
        <v>122</v>
      </c>
      <c r="N659" s="317">
        <v>24</v>
      </c>
      <c r="O659" s="280"/>
      <c r="P659" s="512" t="s">
        <v>172</v>
      </c>
      <c r="Q659" s="512" t="s">
        <v>172</v>
      </c>
    </row>
    <row r="660" spans="2:17" x14ac:dyDescent="0.3">
      <c r="B660" s="317">
        <v>19</v>
      </c>
      <c r="C660" s="291" t="s">
        <v>53</v>
      </c>
      <c r="D660" s="317" t="s">
        <v>29</v>
      </c>
      <c r="E660" s="257" t="s">
        <v>30</v>
      </c>
      <c r="F660" s="257">
        <v>45561</v>
      </c>
      <c r="G660" s="317">
        <v>36.369999999999997</v>
      </c>
      <c r="H660" s="702" t="s">
        <v>172</v>
      </c>
      <c r="I660" s="702"/>
      <c r="J660" s="702"/>
      <c r="K660" s="702"/>
      <c r="L660" s="257">
        <v>45568</v>
      </c>
      <c r="M660" s="317" t="s">
        <v>436</v>
      </c>
      <c r="N660" s="317">
        <v>25</v>
      </c>
      <c r="O660" s="280"/>
      <c r="P660" s="512" t="s">
        <v>172</v>
      </c>
      <c r="Q660" s="512" t="s">
        <v>172</v>
      </c>
    </row>
    <row r="661" spans="2:17" x14ac:dyDescent="0.3">
      <c r="B661" s="317">
        <v>20</v>
      </c>
      <c r="C661" s="291" t="s">
        <v>170</v>
      </c>
      <c r="D661" s="257" t="s">
        <v>29</v>
      </c>
      <c r="E661" s="257" t="s">
        <v>30</v>
      </c>
      <c r="F661" s="257">
        <v>45556</v>
      </c>
      <c r="G661" s="334">
        <v>36.369999999999997</v>
      </c>
      <c r="H661" s="702" t="s">
        <v>172</v>
      </c>
      <c r="I661" s="702"/>
      <c r="J661" s="702"/>
      <c r="K661" s="702"/>
      <c r="L661" s="257">
        <v>45569</v>
      </c>
      <c r="M661" s="317" t="s">
        <v>648</v>
      </c>
      <c r="N661" s="317">
        <v>25</v>
      </c>
      <c r="O661" s="280"/>
      <c r="P661" s="512" t="s">
        <v>172</v>
      </c>
      <c r="Q661" s="512" t="s">
        <v>172</v>
      </c>
    </row>
    <row r="662" spans="2:17" ht="12.75" customHeight="1" x14ac:dyDescent="0.3">
      <c r="B662" s="317">
        <v>21</v>
      </c>
      <c r="C662" s="291" t="s">
        <v>57</v>
      </c>
      <c r="D662" s="257" t="s">
        <v>29</v>
      </c>
      <c r="E662" s="257" t="s">
        <v>30</v>
      </c>
      <c r="F662" s="257">
        <v>45568</v>
      </c>
      <c r="G662" s="334">
        <v>36.369999999999997</v>
      </c>
      <c r="H662" s="702" t="s">
        <v>172</v>
      </c>
      <c r="I662" s="702"/>
      <c r="J662" s="702"/>
      <c r="K662" s="702"/>
      <c r="L662" s="257">
        <v>45572</v>
      </c>
      <c r="M662" s="317" t="s">
        <v>122</v>
      </c>
      <c r="N662" s="317">
        <v>24</v>
      </c>
      <c r="O662" s="280"/>
      <c r="P662" s="512" t="s">
        <v>172</v>
      </c>
      <c r="Q662" s="512" t="s">
        <v>172</v>
      </c>
    </row>
    <row r="663" spans="2:17" x14ac:dyDescent="0.3">
      <c r="B663" s="317">
        <v>22</v>
      </c>
      <c r="C663" s="291" t="s">
        <v>181</v>
      </c>
      <c r="D663" s="257" t="s">
        <v>34</v>
      </c>
      <c r="E663" s="257" t="s">
        <v>30</v>
      </c>
      <c r="F663" s="257">
        <v>45570</v>
      </c>
      <c r="G663" s="334">
        <v>37.931292999999997</v>
      </c>
      <c r="H663" s="702" t="s">
        <v>172</v>
      </c>
      <c r="I663" s="702"/>
      <c r="J663" s="702"/>
      <c r="K663" s="702"/>
      <c r="L663" s="257">
        <v>45579</v>
      </c>
      <c r="M663" s="317" t="s">
        <v>122</v>
      </c>
      <c r="N663" s="317">
        <v>24</v>
      </c>
      <c r="O663" s="280"/>
      <c r="P663" s="512" t="s">
        <v>172</v>
      </c>
      <c r="Q663" s="512" t="s">
        <v>172</v>
      </c>
    </row>
    <row r="664" spans="2:17" x14ac:dyDescent="0.3">
      <c r="B664" s="317">
        <v>23</v>
      </c>
      <c r="C664" s="291" t="s">
        <v>444</v>
      </c>
      <c r="D664" s="257" t="s">
        <v>29</v>
      </c>
      <c r="E664" s="257" t="s">
        <v>30</v>
      </c>
      <c r="F664" s="257">
        <v>45570</v>
      </c>
      <c r="G664" s="334">
        <v>36.369999999999997</v>
      </c>
      <c r="H664" s="702" t="s">
        <v>172</v>
      </c>
      <c r="I664" s="702"/>
      <c r="J664" s="702"/>
      <c r="K664" s="702"/>
      <c r="L664" s="257">
        <v>45579</v>
      </c>
      <c r="M664" s="317" t="s">
        <v>436</v>
      </c>
      <c r="N664" s="317">
        <v>25</v>
      </c>
      <c r="O664" s="280"/>
      <c r="P664" s="512" t="s">
        <v>172</v>
      </c>
      <c r="Q664" s="512" t="s">
        <v>172</v>
      </c>
    </row>
    <row r="665" spans="2:17" x14ac:dyDescent="0.3">
      <c r="B665" s="317">
        <v>24</v>
      </c>
      <c r="C665" s="291" t="s">
        <v>138</v>
      </c>
      <c r="D665" s="257" t="s">
        <v>29</v>
      </c>
      <c r="E665" s="257" t="s">
        <v>30</v>
      </c>
      <c r="F665" s="257">
        <v>45566</v>
      </c>
      <c r="G665" s="334">
        <v>36.369999999999997</v>
      </c>
      <c r="H665" s="702" t="s">
        <v>172</v>
      </c>
      <c r="I665" s="702"/>
      <c r="J665" s="702"/>
      <c r="K665" s="702"/>
      <c r="L665" s="257">
        <v>45582</v>
      </c>
      <c r="M665" s="317" t="s">
        <v>451</v>
      </c>
      <c r="N665" s="317">
        <v>25</v>
      </c>
      <c r="O665" s="280"/>
      <c r="P665" s="512" t="s">
        <v>172</v>
      </c>
      <c r="Q665" s="512" t="s">
        <v>172</v>
      </c>
    </row>
    <row r="666" spans="2:17" ht="12.75" customHeight="1" x14ac:dyDescent="0.3">
      <c r="B666" s="317">
        <v>25</v>
      </c>
      <c r="C666" s="291" t="s">
        <v>54</v>
      </c>
      <c r="D666" s="257" t="s">
        <v>34</v>
      </c>
      <c r="E666" s="257" t="s">
        <v>30</v>
      </c>
      <c r="F666" s="257">
        <v>45566</v>
      </c>
      <c r="G666" s="334">
        <v>37.931292999999997</v>
      </c>
      <c r="H666" s="702" t="s">
        <v>172</v>
      </c>
      <c r="I666" s="702"/>
      <c r="J666" s="702"/>
      <c r="K666" s="702"/>
      <c r="L666" s="257">
        <v>45584</v>
      </c>
      <c r="M666" s="317" t="s">
        <v>437</v>
      </c>
      <c r="N666" s="317">
        <v>25</v>
      </c>
      <c r="O666" s="280"/>
      <c r="P666" s="512" t="s">
        <v>172</v>
      </c>
      <c r="Q666" s="512" t="s">
        <v>172</v>
      </c>
    </row>
    <row r="667" spans="2:17" x14ac:dyDescent="0.3">
      <c r="B667" s="317">
        <v>26</v>
      </c>
      <c r="C667" s="291" t="s">
        <v>356</v>
      </c>
      <c r="D667" s="257" t="s">
        <v>34</v>
      </c>
      <c r="E667" s="257" t="s">
        <v>432</v>
      </c>
      <c r="F667" s="257">
        <v>45581</v>
      </c>
      <c r="G667" s="334">
        <v>37.931292999999997</v>
      </c>
      <c r="H667" s="702" t="s">
        <v>172</v>
      </c>
      <c r="I667" s="702"/>
      <c r="J667" s="702"/>
      <c r="K667" s="702"/>
      <c r="L667" s="257">
        <v>45586</v>
      </c>
      <c r="M667" s="317" t="s">
        <v>476</v>
      </c>
      <c r="N667" s="317">
        <v>25</v>
      </c>
      <c r="O667" s="280"/>
      <c r="P667" s="512" t="s">
        <v>172</v>
      </c>
      <c r="Q667" s="512" t="s">
        <v>172</v>
      </c>
    </row>
    <row r="668" spans="2:17" x14ac:dyDescent="0.3">
      <c r="B668" s="317">
        <v>27</v>
      </c>
      <c r="C668" s="260" t="s">
        <v>49</v>
      </c>
      <c r="D668" s="317" t="s">
        <v>34</v>
      </c>
      <c r="E668" s="317" t="s">
        <v>30</v>
      </c>
      <c r="F668" s="257">
        <v>45586</v>
      </c>
      <c r="G668" s="334">
        <v>37.931292999999997</v>
      </c>
      <c r="H668" s="702" t="s">
        <v>172</v>
      </c>
      <c r="I668" s="702"/>
      <c r="J668" s="702"/>
      <c r="K668" s="702"/>
      <c r="L668" s="257">
        <v>45591</v>
      </c>
      <c r="M668" s="317" t="s">
        <v>122</v>
      </c>
      <c r="N668" s="317"/>
      <c r="O668" s="280"/>
      <c r="P668" s="512" t="s">
        <v>172</v>
      </c>
      <c r="Q668" s="512" t="s">
        <v>172</v>
      </c>
    </row>
    <row r="669" spans="2:17" ht="12.75" customHeight="1" x14ac:dyDescent="0.3">
      <c r="B669" s="317">
        <v>28</v>
      </c>
      <c r="C669" s="291" t="s">
        <v>125</v>
      </c>
      <c r="D669" s="257" t="s">
        <v>34</v>
      </c>
      <c r="E669" s="257" t="s">
        <v>30</v>
      </c>
      <c r="F669" s="257">
        <v>45566</v>
      </c>
      <c r="G669" s="334">
        <v>37.931292999999997</v>
      </c>
      <c r="H669" s="702" t="s">
        <v>172</v>
      </c>
      <c r="I669" s="702"/>
      <c r="J669" s="702"/>
      <c r="K669" s="702"/>
      <c r="L669" s="257">
        <v>45591</v>
      </c>
      <c r="M669" s="317" t="s">
        <v>443</v>
      </c>
      <c r="N669" s="317">
        <v>25</v>
      </c>
      <c r="O669" s="280"/>
      <c r="P669" s="512" t="s">
        <v>172</v>
      </c>
      <c r="Q669" s="512" t="s">
        <v>172</v>
      </c>
    </row>
    <row r="670" spans="2:17" x14ac:dyDescent="0.3">
      <c r="B670" s="317">
        <v>29</v>
      </c>
      <c r="C670" s="291" t="s">
        <v>50</v>
      </c>
      <c r="D670" s="257" t="s">
        <v>34</v>
      </c>
      <c r="E670" s="257" t="s">
        <v>432</v>
      </c>
      <c r="F670" s="257">
        <v>45582</v>
      </c>
      <c r="G670" s="334">
        <v>37.931292999999997</v>
      </c>
      <c r="H670" s="702" t="s">
        <v>172</v>
      </c>
      <c r="I670" s="702"/>
      <c r="J670" s="702"/>
      <c r="K670" s="702"/>
      <c r="L670" s="257">
        <v>45592</v>
      </c>
      <c r="M670" s="317" t="s">
        <v>453</v>
      </c>
      <c r="N670" s="317">
        <v>26</v>
      </c>
      <c r="O670" s="280"/>
      <c r="P670" s="512" t="s">
        <v>172</v>
      </c>
      <c r="Q670" s="512" t="s">
        <v>172</v>
      </c>
    </row>
    <row r="671" spans="2:17" x14ac:dyDescent="0.3">
      <c r="B671" s="317">
        <v>30</v>
      </c>
      <c r="C671" s="291" t="s">
        <v>113</v>
      </c>
      <c r="D671" s="257" t="s">
        <v>29</v>
      </c>
      <c r="E671" s="257" t="s">
        <v>432</v>
      </c>
      <c r="F671" s="257">
        <v>45583</v>
      </c>
      <c r="G671" s="334">
        <v>36.369999999999997</v>
      </c>
      <c r="H671" s="702" t="s">
        <v>172</v>
      </c>
      <c r="I671" s="702"/>
      <c r="J671" s="702"/>
      <c r="K671" s="702"/>
      <c r="L671" s="257">
        <v>45592</v>
      </c>
      <c r="M671" s="317" t="s">
        <v>451</v>
      </c>
      <c r="N671" s="317">
        <v>25</v>
      </c>
      <c r="O671" s="280"/>
      <c r="P671" s="512" t="s">
        <v>172</v>
      </c>
      <c r="Q671" s="512" t="s">
        <v>172</v>
      </c>
    </row>
    <row r="672" spans="2:17" ht="12.75" customHeight="1" x14ac:dyDescent="0.3">
      <c r="B672" s="317">
        <v>31</v>
      </c>
      <c r="C672" s="291" t="s">
        <v>55</v>
      </c>
      <c r="D672" s="257" t="s">
        <v>34</v>
      </c>
      <c r="E672" s="257" t="s">
        <v>30</v>
      </c>
      <c r="F672" s="257">
        <v>45584</v>
      </c>
      <c r="G672" s="334">
        <v>36.369999999999997</v>
      </c>
      <c r="H672" s="702" t="s">
        <v>172</v>
      </c>
      <c r="I672" s="702"/>
      <c r="J672" s="702"/>
      <c r="K672" s="702"/>
      <c r="L672" s="257">
        <v>45595</v>
      </c>
      <c r="M672" s="317" t="s">
        <v>437</v>
      </c>
      <c r="N672" s="317">
        <v>25</v>
      </c>
      <c r="O672" s="280"/>
      <c r="P672" s="512" t="s">
        <v>172</v>
      </c>
      <c r="Q672" s="512" t="s">
        <v>172</v>
      </c>
    </row>
    <row r="673" spans="2:17" x14ac:dyDescent="0.3">
      <c r="B673" s="317">
        <v>32</v>
      </c>
      <c r="C673" s="302" t="s">
        <v>38</v>
      </c>
      <c r="D673" s="257" t="s">
        <v>29</v>
      </c>
      <c r="E673" s="257" t="s">
        <v>30</v>
      </c>
      <c r="F673" s="257">
        <v>45592</v>
      </c>
      <c r="G673" s="334">
        <v>36.369999999999997</v>
      </c>
      <c r="H673" s="702" t="s">
        <v>172</v>
      </c>
      <c r="I673" s="702"/>
      <c r="J673" s="702"/>
      <c r="K673" s="702"/>
      <c r="L673" s="257">
        <v>45597</v>
      </c>
      <c r="M673" s="317" t="s">
        <v>458</v>
      </c>
      <c r="N673" s="317">
        <v>24</v>
      </c>
      <c r="O673" s="280"/>
      <c r="P673" s="512" t="s">
        <v>172</v>
      </c>
      <c r="Q673" s="512" t="s">
        <v>172</v>
      </c>
    </row>
    <row r="674" spans="2:17" x14ac:dyDescent="0.3">
      <c r="B674" s="317">
        <v>33</v>
      </c>
      <c r="C674" s="257" t="s">
        <v>44</v>
      </c>
      <c r="D674" s="257" t="s">
        <v>29</v>
      </c>
      <c r="E674" s="257" t="s">
        <v>30</v>
      </c>
      <c r="F674" s="257">
        <v>45581</v>
      </c>
      <c r="G674" s="334">
        <v>36.369999999999997</v>
      </c>
      <c r="H674" s="702" t="s">
        <v>172</v>
      </c>
      <c r="I674" s="702"/>
      <c r="J674" s="702"/>
      <c r="K674" s="702"/>
      <c r="L674" s="257">
        <v>45597</v>
      </c>
      <c r="M674" s="317" t="s">
        <v>453</v>
      </c>
      <c r="N674" s="317">
        <v>24</v>
      </c>
      <c r="O674" s="280"/>
      <c r="P674" s="512" t="s">
        <v>172</v>
      </c>
      <c r="Q674" s="512" t="s">
        <v>172</v>
      </c>
    </row>
    <row r="675" spans="2:17" x14ac:dyDescent="0.3">
      <c r="B675" s="317">
        <v>34</v>
      </c>
      <c r="C675" s="291" t="s">
        <v>114</v>
      </c>
      <c r="D675" s="257" t="s">
        <v>29</v>
      </c>
      <c r="E675" s="257" t="s">
        <v>30</v>
      </c>
      <c r="F675" s="257">
        <v>45594</v>
      </c>
      <c r="G675" s="334">
        <v>36.369999999999997</v>
      </c>
      <c r="H675" s="702" t="s">
        <v>172</v>
      </c>
      <c r="I675" s="702"/>
      <c r="J675" s="702"/>
      <c r="K675" s="702"/>
      <c r="L675" s="257">
        <v>45601</v>
      </c>
      <c r="M675" s="317" t="s">
        <v>459</v>
      </c>
      <c r="N675" s="317">
        <v>25</v>
      </c>
      <c r="O675" s="280"/>
      <c r="P675" s="512" t="s">
        <v>172</v>
      </c>
      <c r="Q675" s="512" t="s">
        <v>172</v>
      </c>
    </row>
    <row r="676" spans="2:17" ht="12.75" customHeight="1" x14ac:dyDescent="0.3">
      <c r="B676" s="317">
        <v>35</v>
      </c>
      <c r="C676" s="291" t="s">
        <v>126</v>
      </c>
      <c r="D676" s="257" t="s">
        <v>29</v>
      </c>
      <c r="E676" s="257" t="s">
        <v>30</v>
      </c>
      <c r="F676" s="257">
        <v>45597</v>
      </c>
      <c r="G676" s="334">
        <v>36.369999999999997</v>
      </c>
      <c r="H676" s="702" t="s">
        <v>172</v>
      </c>
      <c r="I676" s="702"/>
      <c r="J676" s="702"/>
      <c r="K676" s="702"/>
      <c r="L676" s="257">
        <v>45603</v>
      </c>
      <c r="M676" s="317" t="s">
        <v>437</v>
      </c>
      <c r="N676" s="317">
        <v>24</v>
      </c>
      <c r="O676" s="280"/>
      <c r="P676" s="512" t="s">
        <v>172</v>
      </c>
      <c r="Q676" s="512" t="s">
        <v>172</v>
      </c>
    </row>
    <row r="677" spans="2:17" x14ac:dyDescent="0.3">
      <c r="B677" s="317">
        <v>36</v>
      </c>
      <c r="C677" s="291" t="s">
        <v>158</v>
      </c>
      <c r="D677" s="335" t="s">
        <v>135</v>
      </c>
      <c r="E677" s="257" t="s">
        <v>30</v>
      </c>
      <c r="F677" s="257">
        <v>45598</v>
      </c>
      <c r="G677" s="334">
        <v>54.655000000000001</v>
      </c>
      <c r="H677" s="702" t="s">
        <v>172</v>
      </c>
      <c r="I677" s="702"/>
      <c r="J677" s="702"/>
      <c r="K677" s="702"/>
      <c r="L677" s="257">
        <v>45603</v>
      </c>
      <c r="M677" s="317" t="s">
        <v>453</v>
      </c>
      <c r="N677" s="317">
        <v>24</v>
      </c>
      <c r="O677" s="280"/>
      <c r="P677" s="512" t="s">
        <v>172</v>
      </c>
      <c r="Q677" s="512" t="s">
        <v>172</v>
      </c>
    </row>
    <row r="678" spans="2:17" x14ac:dyDescent="0.3">
      <c r="B678" s="317">
        <v>37</v>
      </c>
      <c r="C678" s="291" t="s">
        <v>130</v>
      </c>
      <c r="D678" s="335" t="s">
        <v>131</v>
      </c>
      <c r="E678" s="257" t="s">
        <v>30</v>
      </c>
      <c r="F678" s="257">
        <v>45598</v>
      </c>
      <c r="G678" s="334">
        <v>54.66</v>
      </c>
      <c r="H678" s="702" t="s">
        <v>172</v>
      </c>
      <c r="I678" s="702"/>
      <c r="J678" s="702"/>
      <c r="K678" s="702"/>
      <c r="L678" s="257">
        <v>45603</v>
      </c>
      <c r="M678" s="317" t="s">
        <v>458</v>
      </c>
      <c r="N678" s="317">
        <v>25</v>
      </c>
      <c r="O678" s="280"/>
      <c r="P678" s="512" t="s">
        <v>172</v>
      </c>
      <c r="Q678" s="512" t="s">
        <v>172</v>
      </c>
    </row>
    <row r="679" spans="2:17" ht="12.75" customHeight="1" x14ac:dyDescent="0.3">
      <c r="B679" s="317">
        <v>38</v>
      </c>
      <c r="C679" s="291" t="s">
        <v>287</v>
      </c>
      <c r="D679" s="257" t="s">
        <v>29</v>
      </c>
      <c r="E679" s="257" t="s">
        <v>30</v>
      </c>
      <c r="F679" s="257">
        <v>45592</v>
      </c>
      <c r="G679" s="334">
        <v>36.369999999999997</v>
      </c>
      <c r="H679" s="702" t="s">
        <v>172</v>
      </c>
      <c r="I679" s="702"/>
      <c r="J679" s="702"/>
      <c r="K679" s="702"/>
      <c r="L679" s="257">
        <v>45608</v>
      </c>
      <c r="M679" s="317" t="s">
        <v>443</v>
      </c>
      <c r="N679" s="317">
        <v>25</v>
      </c>
      <c r="O679" s="280"/>
      <c r="P679" s="512" t="s">
        <v>172</v>
      </c>
      <c r="Q679" s="512" t="s">
        <v>172</v>
      </c>
    </row>
    <row r="680" spans="2:17" x14ac:dyDescent="0.3">
      <c r="B680" s="317">
        <v>39</v>
      </c>
      <c r="C680" s="291" t="s">
        <v>338</v>
      </c>
      <c r="D680" s="257" t="s">
        <v>29</v>
      </c>
      <c r="E680" s="257" t="s">
        <v>336</v>
      </c>
      <c r="F680" s="257">
        <v>45604</v>
      </c>
      <c r="G680" s="334">
        <v>36.369999999999997</v>
      </c>
      <c r="H680" s="702" t="s">
        <v>172</v>
      </c>
      <c r="I680" s="702"/>
      <c r="J680" s="702"/>
      <c r="K680" s="702"/>
      <c r="L680" s="257">
        <v>45609</v>
      </c>
      <c r="M680" s="317" t="s">
        <v>471</v>
      </c>
      <c r="N680" s="317">
        <v>24</v>
      </c>
      <c r="O680" s="280"/>
      <c r="P680" s="512" t="s">
        <v>172</v>
      </c>
      <c r="Q680" s="512" t="s">
        <v>172</v>
      </c>
    </row>
    <row r="681" spans="2:17" ht="12.75" customHeight="1" x14ac:dyDescent="0.3">
      <c r="B681" s="317">
        <v>40</v>
      </c>
      <c r="C681" s="291" t="s">
        <v>115</v>
      </c>
      <c r="D681" s="257" t="s">
        <v>29</v>
      </c>
      <c r="E681" s="257" t="s">
        <v>337</v>
      </c>
      <c r="F681" s="257">
        <v>45603</v>
      </c>
      <c r="G681" s="334">
        <v>36.369999999999997</v>
      </c>
      <c r="H681" s="702" t="s">
        <v>172</v>
      </c>
      <c r="I681" s="702"/>
      <c r="J681" s="702"/>
      <c r="K681" s="702"/>
      <c r="L681" s="257">
        <v>45610</v>
      </c>
      <c r="M681" s="317" t="s">
        <v>437</v>
      </c>
      <c r="N681" s="317">
        <v>24</v>
      </c>
      <c r="O681" s="280"/>
      <c r="P681" s="512" t="s">
        <v>172</v>
      </c>
      <c r="Q681" s="512" t="s">
        <v>172</v>
      </c>
    </row>
    <row r="682" spans="2:17" x14ac:dyDescent="0.3">
      <c r="B682" s="317">
        <v>41</v>
      </c>
      <c r="C682" s="291" t="s">
        <v>63</v>
      </c>
      <c r="D682" s="257" t="s">
        <v>43</v>
      </c>
      <c r="E682" s="257" t="s">
        <v>336</v>
      </c>
      <c r="F682" s="257">
        <v>45605</v>
      </c>
      <c r="G682" s="334">
        <v>43.08</v>
      </c>
      <c r="H682" s="702" t="s">
        <v>172</v>
      </c>
      <c r="I682" s="702"/>
      <c r="J682" s="702"/>
      <c r="K682" s="702"/>
      <c r="L682" s="257">
        <v>45610</v>
      </c>
      <c r="M682" s="317" t="s">
        <v>453</v>
      </c>
      <c r="N682" s="317">
        <v>25</v>
      </c>
      <c r="O682" s="280"/>
      <c r="P682" s="512" t="s">
        <v>172</v>
      </c>
      <c r="Q682" s="512" t="s">
        <v>172</v>
      </c>
    </row>
    <row r="683" spans="2:17" x14ac:dyDescent="0.3">
      <c r="B683" s="317">
        <v>42</v>
      </c>
      <c r="C683" s="291" t="s">
        <v>177</v>
      </c>
      <c r="D683" s="335" t="s">
        <v>135</v>
      </c>
      <c r="E683" s="257" t="s">
        <v>30</v>
      </c>
      <c r="F683" s="257">
        <v>45601</v>
      </c>
      <c r="G683" s="334">
        <v>54.66</v>
      </c>
      <c r="H683" s="702" t="s">
        <v>172</v>
      </c>
      <c r="I683" s="702"/>
      <c r="J683" s="702"/>
      <c r="K683" s="702"/>
      <c r="L683" s="257">
        <v>45611</v>
      </c>
      <c r="M683" s="317" t="s">
        <v>451</v>
      </c>
      <c r="N683" s="317">
        <v>25</v>
      </c>
      <c r="O683" s="280"/>
      <c r="P683" s="512" t="s">
        <v>172</v>
      </c>
      <c r="Q683" s="512" t="s">
        <v>172</v>
      </c>
    </row>
    <row r="684" spans="2:17" x14ac:dyDescent="0.3">
      <c r="B684" s="317">
        <v>43</v>
      </c>
      <c r="C684" s="291" t="s">
        <v>37</v>
      </c>
      <c r="D684" s="257" t="s">
        <v>29</v>
      </c>
      <c r="E684" s="257" t="s">
        <v>337</v>
      </c>
      <c r="F684" s="257">
        <v>45609</v>
      </c>
      <c r="G684" s="334">
        <v>36.369999999999997</v>
      </c>
      <c r="H684" s="702" t="s">
        <v>172</v>
      </c>
      <c r="I684" s="702"/>
      <c r="J684" s="702"/>
      <c r="K684" s="702"/>
      <c r="L684" s="257">
        <v>45614</v>
      </c>
      <c r="M684" s="317" t="s">
        <v>471</v>
      </c>
      <c r="N684" s="317">
        <v>22</v>
      </c>
      <c r="O684" s="280"/>
      <c r="P684" s="512" t="s">
        <v>172</v>
      </c>
      <c r="Q684" s="512" t="s">
        <v>172</v>
      </c>
    </row>
    <row r="685" spans="2:17" x14ac:dyDescent="0.3">
      <c r="B685" s="317">
        <v>44</v>
      </c>
      <c r="C685" s="291" t="s">
        <v>118</v>
      </c>
      <c r="D685" s="257" t="s">
        <v>43</v>
      </c>
      <c r="E685" s="257" t="s">
        <v>337</v>
      </c>
      <c r="F685" s="257">
        <v>45611</v>
      </c>
      <c r="G685" s="334">
        <v>43.08</v>
      </c>
      <c r="H685" s="702" t="s">
        <v>172</v>
      </c>
      <c r="I685" s="702"/>
      <c r="J685" s="702"/>
      <c r="K685" s="702"/>
      <c r="L685" s="257">
        <v>45616</v>
      </c>
      <c r="M685" s="317" t="s">
        <v>453</v>
      </c>
      <c r="N685" s="317">
        <v>25</v>
      </c>
      <c r="O685" s="280"/>
      <c r="P685" s="512" t="s">
        <v>172</v>
      </c>
      <c r="Q685" s="512" t="s">
        <v>172</v>
      </c>
    </row>
    <row r="686" spans="2:17" ht="12.75" customHeight="1" x14ac:dyDescent="0.3">
      <c r="B686" s="317">
        <v>45</v>
      </c>
      <c r="C686" s="291" t="s">
        <v>64</v>
      </c>
      <c r="D686" s="257" t="s">
        <v>29</v>
      </c>
      <c r="E686" s="257" t="s">
        <v>337</v>
      </c>
      <c r="F686" s="257">
        <v>45610</v>
      </c>
      <c r="G686" s="334">
        <v>36.369999999999997</v>
      </c>
      <c r="H686" s="702" t="s">
        <v>172</v>
      </c>
      <c r="I686" s="702"/>
      <c r="J686" s="702"/>
      <c r="K686" s="702"/>
      <c r="L686" s="257">
        <v>45617</v>
      </c>
      <c r="M686" s="317" t="s">
        <v>437</v>
      </c>
      <c r="N686" s="317">
        <v>23</v>
      </c>
      <c r="O686" s="280"/>
      <c r="P686" s="512" t="s">
        <v>172</v>
      </c>
      <c r="Q686" s="512" t="s">
        <v>172</v>
      </c>
    </row>
    <row r="687" spans="2:17" x14ac:dyDescent="0.3">
      <c r="B687" s="317">
        <v>46</v>
      </c>
      <c r="C687" s="291" t="s">
        <v>137</v>
      </c>
      <c r="D687" s="257" t="s">
        <v>131</v>
      </c>
      <c r="E687" s="257" t="s">
        <v>337</v>
      </c>
      <c r="F687" s="257">
        <v>45615</v>
      </c>
      <c r="G687" s="334">
        <v>54.66</v>
      </c>
      <c r="H687" s="702" t="s">
        <v>172</v>
      </c>
      <c r="I687" s="702"/>
      <c r="J687" s="702"/>
      <c r="K687" s="702"/>
      <c r="L687" s="257">
        <v>45620</v>
      </c>
      <c r="M687" s="317" t="s">
        <v>476</v>
      </c>
      <c r="N687" s="317">
        <v>22</v>
      </c>
      <c r="O687" s="280"/>
      <c r="P687" s="512" t="s">
        <v>172</v>
      </c>
      <c r="Q687" s="512" t="s">
        <v>172</v>
      </c>
    </row>
    <row r="688" spans="2:17" x14ac:dyDescent="0.3">
      <c r="B688" s="317">
        <v>47</v>
      </c>
      <c r="C688" s="291" t="s">
        <v>166</v>
      </c>
      <c r="D688" s="257" t="s">
        <v>167</v>
      </c>
      <c r="E688" s="257" t="s">
        <v>432</v>
      </c>
      <c r="F688" s="257">
        <v>45612</v>
      </c>
      <c r="G688" s="334">
        <v>37.93</v>
      </c>
      <c r="H688" s="702" t="s">
        <v>172</v>
      </c>
      <c r="I688" s="702"/>
      <c r="J688" s="702"/>
      <c r="K688" s="702"/>
      <c r="L688" s="257">
        <v>45621</v>
      </c>
      <c r="M688" s="317" t="s">
        <v>475</v>
      </c>
      <c r="N688" s="317">
        <v>25</v>
      </c>
      <c r="O688" s="280"/>
      <c r="P688" s="323"/>
      <c r="Q688" s="512" t="s">
        <v>172</v>
      </c>
    </row>
    <row r="689" spans="2:17" x14ac:dyDescent="0.3">
      <c r="B689" s="317">
        <v>48</v>
      </c>
      <c r="C689" s="291" t="s">
        <v>160</v>
      </c>
      <c r="D689" s="257" t="s">
        <v>131</v>
      </c>
      <c r="E689" s="257" t="s">
        <v>337</v>
      </c>
      <c r="F689" s="257">
        <v>45617</v>
      </c>
      <c r="G689" s="334">
        <v>54.66</v>
      </c>
      <c r="H689" s="702" t="s">
        <v>172</v>
      </c>
      <c r="I689" s="702"/>
      <c r="J689" s="702"/>
      <c r="K689" s="702"/>
      <c r="L689" s="257">
        <v>45622</v>
      </c>
      <c r="M689" s="317" t="s">
        <v>453</v>
      </c>
      <c r="N689" s="317">
        <v>25</v>
      </c>
      <c r="O689" s="280"/>
      <c r="P689" s="512" t="s">
        <v>172</v>
      </c>
      <c r="Q689" s="512" t="s">
        <v>172</v>
      </c>
    </row>
    <row r="690" spans="2:17" ht="12.75" customHeight="1" x14ac:dyDescent="0.3">
      <c r="B690" s="317">
        <v>49</v>
      </c>
      <c r="C690" s="291" t="s">
        <v>178</v>
      </c>
      <c r="D690" s="257" t="s">
        <v>131</v>
      </c>
      <c r="E690" s="257" t="s">
        <v>337</v>
      </c>
      <c r="F690" s="257">
        <v>45618</v>
      </c>
      <c r="G690" s="334">
        <v>54.66</v>
      </c>
      <c r="H690" s="702" t="s">
        <v>172</v>
      </c>
      <c r="I690" s="702"/>
      <c r="J690" s="702"/>
      <c r="K690" s="702"/>
      <c r="L690" s="257">
        <v>45626</v>
      </c>
      <c r="M690" s="317" t="s">
        <v>437</v>
      </c>
      <c r="N690" s="317">
        <v>23</v>
      </c>
      <c r="O690" s="280"/>
      <c r="P690" s="323"/>
      <c r="Q690" s="512" t="s">
        <v>172</v>
      </c>
    </row>
    <row r="691" spans="2:17" x14ac:dyDescent="0.3">
      <c r="B691" s="317">
        <v>50</v>
      </c>
      <c r="C691" s="291" t="s">
        <v>134</v>
      </c>
      <c r="D691" s="257" t="s">
        <v>135</v>
      </c>
      <c r="E691" s="257" t="s">
        <v>337</v>
      </c>
      <c r="F691" s="257">
        <v>45620</v>
      </c>
      <c r="G691" s="334">
        <v>54.66</v>
      </c>
      <c r="H691" s="702" t="s">
        <v>172</v>
      </c>
      <c r="I691" s="702"/>
      <c r="J691" s="702"/>
      <c r="K691" s="702"/>
      <c r="L691" s="257">
        <v>45626</v>
      </c>
      <c r="M691" s="317" t="s">
        <v>476</v>
      </c>
      <c r="N691" s="317">
        <v>22</v>
      </c>
      <c r="O691" s="280"/>
      <c r="P691" s="512" t="s">
        <v>172</v>
      </c>
      <c r="Q691" s="512" t="s">
        <v>172</v>
      </c>
    </row>
    <row r="692" spans="2:17" x14ac:dyDescent="0.3">
      <c r="B692" s="317">
        <v>51</v>
      </c>
      <c r="C692" s="291" t="s">
        <v>171</v>
      </c>
      <c r="D692" s="257" t="s">
        <v>29</v>
      </c>
      <c r="E692" s="257" t="s">
        <v>336</v>
      </c>
      <c r="F692" s="257">
        <v>45622</v>
      </c>
      <c r="G692" s="334">
        <v>36.369999999999997</v>
      </c>
      <c r="H692" s="702" t="s">
        <v>172</v>
      </c>
      <c r="I692" s="702"/>
      <c r="J692" s="702"/>
      <c r="K692" s="702"/>
      <c r="L692" s="254">
        <v>45628</v>
      </c>
      <c r="M692" s="317" t="s">
        <v>453</v>
      </c>
      <c r="N692" s="317">
        <v>25</v>
      </c>
      <c r="O692" s="280"/>
      <c r="P692" s="512" t="s">
        <v>172</v>
      </c>
      <c r="Q692" s="512" t="s">
        <v>172</v>
      </c>
    </row>
    <row r="693" spans="2:17" ht="12.75" customHeight="1" x14ac:dyDescent="0.3">
      <c r="B693" s="317">
        <v>52</v>
      </c>
      <c r="C693" s="291" t="s">
        <v>112</v>
      </c>
      <c r="D693" s="257" t="s">
        <v>34</v>
      </c>
      <c r="E693" s="257" t="s">
        <v>337</v>
      </c>
      <c r="F693" s="257">
        <v>45608</v>
      </c>
      <c r="G693" s="334">
        <v>37.93</v>
      </c>
      <c r="H693" s="702" t="s">
        <v>172</v>
      </c>
      <c r="I693" s="702"/>
      <c r="J693" s="702"/>
      <c r="K693" s="702"/>
      <c r="L693" s="254">
        <v>45631</v>
      </c>
      <c r="M693" s="317" t="s">
        <v>443</v>
      </c>
      <c r="N693" s="317">
        <v>23</v>
      </c>
      <c r="O693" s="280"/>
      <c r="P693" s="512" t="s">
        <v>172</v>
      </c>
      <c r="Q693" s="512" t="s">
        <v>172</v>
      </c>
    </row>
    <row r="694" spans="2:17" x14ac:dyDescent="0.3">
      <c r="B694" s="317">
        <v>53</v>
      </c>
      <c r="C694" s="291" t="s">
        <v>129</v>
      </c>
      <c r="D694" s="257" t="s">
        <v>29</v>
      </c>
      <c r="E694" s="257" t="s">
        <v>337</v>
      </c>
      <c r="F694" s="254">
        <v>45629</v>
      </c>
      <c r="G694" s="258">
        <v>36.369999999999997</v>
      </c>
      <c r="H694" s="702" t="s">
        <v>172</v>
      </c>
      <c r="I694" s="702"/>
      <c r="J694" s="702"/>
      <c r="K694" s="702"/>
      <c r="L694" s="254">
        <v>45632</v>
      </c>
      <c r="M694" s="317" t="s">
        <v>453</v>
      </c>
      <c r="N694" s="317">
        <v>25</v>
      </c>
      <c r="O694" s="280"/>
      <c r="P694" s="512" t="s">
        <v>172</v>
      </c>
      <c r="Q694" s="512" t="s">
        <v>172</v>
      </c>
    </row>
    <row r="695" spans="2:17" ht="12.75" customHeight="1" x14ac:dyDescent="0.3">
      <c r="B695" s="317">
        <v>54</v>
      </c>
      <c r="C695" s="291" t="s">
        <v>58</v>
      </c>
      <c r="D695" s="257" t="s">
        <v>29</v>
      </c>
      <c r="E695" s="257" t="s">
        <v>337</v>
      </c>
      <c r="F695" s="254">
        <v>45629</v>
      </c>
      <c r="G695" s="258">
        <v>36.369999999999997</v>
      </c>
      <c r="H695" s="702" t="s">
        <v>172</v>
      </c>
      <c r="I695" s="702"/>
      <c r="J695" s="702"/>
      <c r="K695" s="702"/>
      <c r="L695" s="254">
        <v>45634</v>
      </c>
      <c r="M695" s="317" t="s">
        <v>476</v>
      </c>
      <c r="N695" s="317">
        <v>22</v>
      </c>
      <c r="O695" s="280"/>
      <c r="P695" s="512" t="s">
        <v>172</v>
      </c>
      <c r="Q695" s="512" t="s">
        <v>172</v>
      </c>
    </row>
    <row r="696" spans="2:17" x14ac:dyDescent="0.3">
      <c r="B696" s="317">
        <v>55</v>
      </c>
      <c r="C696" s="291" t="s">
        <v>33</v>
      </c>
      <c r="D696" s="257" t="s">
        <v>34</v>
      </c>
      <c r="E696" s="257" t="s">
        <v>337</v>
      </c>
      <c r="F696" s="254">
        <v>45629</v>
      </c>
      <c r="G696" s="258">
        <v>37.93</v>
      </c>
      <c r="H696" s="702" t="s">
        <v>172</v>
      </c>
      <c r="I696" s="702"/>
      <c r="J696" s="702"/>
      <c r="K696" s="702"/>
      <c r="L696" s="254">
        <v>45637</v>
      </c>
      <c r="M696" s="317" t="s">
        <v>453</v>
      </c>
      <c r="N696" s="317">
        <v>25</v>
      </c>
      <c r="O696" s="280"/>
      <c r="P696" s="512" t="s">
        <v>172</v>
      </c>
      <c r="Q696" s="512" t="s">
        <v>172</v>
      </c>
    </row>
    <row r="697" spans="2:17" x14ac:dyDescent="0.3">
      <c r="B697" s="317">
        <v>56</v>
      </c>
      <c r="C697" s="291" t="s">
        <v>345</v>
      </c>
      <c r="D697" s="257" t="s">
        <v>29</v>
      </c>
      <c r="E697" s="257" t="s">
        <v>337</v>
      </c>
      <c r="F697" s="254">
        <v>45635</v>
      </c>
      <c r="G697" s="258">
        <v>36.369999999999997</v>
      </c>
      <c r="H697" s="702" t="s">
        <v>172</v>
      </c>
      <c r="I697" s="702"/>
      <c r="J697" s="702"/>
      <c r="K697" s="702"/>
      <c r="L697" s="254">
        <v>45639</v>
      </c>
      <c r="M697" s="317" t="s">
        <v>476</v>
      </c>
      <c r="N697" s="317">
        <v>22</v>
      </c>
      <c r="O697" s="280"/>
      <c r="P697" s="512" t="s">
        <v>172</v>
      </c>
      <c r="Q697" s="512" t="s">
        <v>172</v>
      </c>
    </row>
    <row r="698" spans="2:17" x14ac:dyDescent="0.3">
      <c r="B698" s="317">
        <v>57</v>
      </c>
      <c r="C698" s="291" t="s">
        <v>330</v>
      </c>
      <c r="D698" s="257" t="s">
        <v>34</v>
      </c>
      <c r="E698" s="257" t="s">
        <v>337</v>
      </c>
      <c r="F698" s="254">
        <v>45637</v>
      </c>
      <c r="G698" s="258">
        <v>37.93</v>
      </c>
      <c r="H698" s="702" t="s">
        <v>172</v>
      </c>
      <c r="I698" s="702"/>
      <c r="J698" s="702"/>
      <c r="K698" s="702"/>
      <c r="L698" s="254">
        <v>45641</v>
      </c>
      <c r="M698" s="317" t="s">
        <v>453</v>
      </c>
      <c r="N698" s="317">
        <v>25</v>
      </c>
      <c r="O698" s="280"/>
      <c r="P698" s="323" t="s">
        <v>172</v>
      </c>
      <c r="Q698" s="512" t="s">
        <v>172</v>
      </c>
    </row>
    <row r="699" spans="2:17" ht="12.75" customHeight="1" x14ac:dyDescent="0.3">
      <c r="B699" s="317">
        <v>58</v>
      </c>
      <c r="C699" s="291" t="s">
        <v>329</v>
      </c>
      <c r="D699" s="257" t="s">
        <v>29</v>
      </c>
      <c r="E699" s="257" t="s">
        <v>337</v>
      </c>
      <c r="F699" s="254">
        <v>45642</v>
      </c>
      <c r="G699" s="258">
        <v>36.369999999999997</v>
      </c>
      <c r="H699" s="702" t="s">
        <v>172</v>
      </c>
      <c r="I699" s="702"/>
      <c r="J699" s="702"/>
      <c r="K699" s="702"/>
      <c r="L699" s="254">
        <v>45644</v>
      </c>
      <c r="M699" s="317" t="s">
        <v>453</v>
      </c>
      <c r="N699" s="317">
        <v>23</v>
      </c>
      <c r="O699" s="280"/>
      <c r="P699" s="323" t="s">
        <v>172</v>
      </c>
      <c r="Q699" s="512" t="s">
        <v>172</v>
      </c>
    </row>
    <row r="700" spans="2:17" x14ac:dyDescent="0.3">
      <c r="B700" s="317">
        <v>59</v>
      </c>
      <c r="C700" s="291" t="s">
        <v>348</v>
      </c>
      <c r="D700" s="257" t="s">
        <v>29</v>
      </c>
      <c r="E700" s="257" t="s">
        <v>337</v>
      </c>
      <c r="F700" s="254">
        <v>45641</v>
      </c>
      <c r="G700" s="258">
        <v>36.369999999999997</v>
      </c>
      <c r="H700" s="702" t="s">
        <v>172</v>
      </c>
      <c r="I700" s="702"/>
      <c r="J700" s="702"/>
      <c r="K700" s="702"/>
      <c r="L700" s="254">
        <v>45645</v>
      </c>
      <c r="M700" s="317" t="s">
        <v>476</v>
      </c>
      <c r="N700" s="317">
        <v>25</v>
      </c>
      <c r="O700" s="280"/>
      <c r="P700" s="512" t="s">
        <v>172</v>
      </c>
      <c r="Q700" s="512" t="s">
        <v>172</v>
      </c>
    </row>
    <row r="701" spans="2:17" ht="14.25" customHeight="1" x14ac:dyDescent="0.3">
      <c r="B701" s="317">
        <v>60</v>
      </c>
      <c r="C701" s="291" t="s">
        <v>326</v>
      </c>
      <c r="D701" s="257" t="s">
        <v>29</v>
      </c>
      <c r="E701" s="280" t="s">
        <v>455</v>
      </c>
      <c r="F701" s="290">
        <v>45645</v>
      </c>
      <c r="G701" s="280">
        <v>36.369999999999997</v>
      </c>
      <c r="H701" s="702" t="s">
        <v>172</v>
      </c>
      <c r="I701" s="702"/>
      <c r="J701" s="702"/>
      <c r="K701" s="702"/>
      <c r="L701" s="254">
        <v>45648</v>
      </c>
      <c r="M701" s="317" t="s">
        <v>453</v>
      </c>
      <c r="N701" s="317">
        <v>22</v>
      </c>
      <c r="O701" s="280"/>
      <c r="P701" s="512" t="s">
        <v>172</v>
      </c>
      <c r="Q701" s="512" t="s">
        <v>172</v>
      </c>
    </row>
    <row r="702" spans="2:17" ht="12.75" customHeight="1" x14ac:dyDescent="0.3">
      <c r="B702" s="317">
        <v>61</v>
      </c>
      <c r="C702" s="335" t="s">
        <v>325</v>
      </c>
      <c r="D702" s="257" t="s">
        <v>29</v>
      </c>
      <c r="E702" s="257" t="s">
        <v>337</v>
      </c>
      <c r="F702" s="290">
        <v>45649</v>
      </c>
      <c r="G702" s="280">
        <v>36.369999999999997</v>
      </c>
      <c r="H702" s="702" t="s">
        <v>172</v>
      </c>
      <c r="I702" s="702"/>
      <c r="J702" s="702"/>
      <c r="K702" s="702"/>
      <c r="L702" s="254">
        <v>45651</v>
      </c>
      <c r="M702" s="317" t="s">
        <v>453</v>
      </c>
      <c r="N702" s="317">
        <v>25</v>
      </c>
      <c r="O702" s="280"/>
      <c r="P702" s="512" t="s">
        <v>172</v>
      </c>
      <c r="Q702" s="512" t="s">
        <v>172</v>
      </c>
    </row>
    <row r="703" spans="2:17" s="221" customFormat="1" x14ac:dyDescent="0.3">
      <c r="B703" s="317">
        <v>62</v>
      </c>
      <c r="C703" s="291" t="s">
        <v>46</v>
      </c>
      <c r="D703" s="257" t="s">
        <v>47</v>
      </c>
      <c r="E703" s="257" t="s">
        <v>337</v>
      </c>
      <c r="F703" s="290">
        <v>45646</v>
      </c>
      <c r="G703" s="280">
        <v>44.825000000000003</v>
      </c>
      <c r="H703" s="702" t="s">
        <v>172</v>
      </c>
      <c r="I703" s="702"/>
      <c r="J703" s="702"/>
      <c r="K703" s="702"/>
      <c r="L703" s="254">
        <v>45651</v>
      </c>
      <c r="M703" s="280" t="s">
        <v>471</v>
      </c>
      <c r="N703" s="317">
        <v>22</v>
      </c>
      <c r="O703" s="280"/>
      <c r="P703" s="512" t="s">
        <v>172</v>
      </c>
      <c r="Q703" s="512" t="s">
        <v>172</v>
      </c>
    </row>
    <row r="704" spans="2:17" s="221" customFormat="1" ht="12.75" customHeight="1" x14ac:dyDescent="0.3">
      <c r="B704" s="317">
        <v>63</v>
      </c>
      <c r="C704" s="291" t="s">
        <v>182</v>
      </c>
      <c r="D704" s="257" t="s">
        <v>34</v>
      </c>
      <c r="E704" s="257" t="s">
        <v>337</v>
      </c>
      <c r="F704" s="290">
        <v>45638</v>
      </c>
      <c r="G704" s="280">
        <v>37.93</v>
      </c>
      <c r="H704" s="702" t="s">
        <v>172</v>
      </c>
      <c r="I704" s="702"/>
      <c r="J704" s="702"/>
      <c r="K704" s="702"/>
      <c r="L704" s="290">
        <v>45654</v>
      </c>
      <c r="M704" s="280" t="s">
        <v>443</v>
      </c>
      <c r="N704" s="317">
        <v>23</v>
      </c>
      <c r="O704" s="280"/>
      <c r="P704" s="323"/>
      <c r="Q704" s="512"/>
    </row>
    <row r="705" spans="2:17" s="221" customFormat="1" ht="12.75" customHeight="1" x14ac:dyDescent="0.3">
      <c r="B705" s="317">
        <v>64</v>
      </c>
      <c r="C705" s="335" t="s">
        <v>324</v>
      </c>
      <c r="D705" s="257" t="s">
        <v>29</v>
      </c>
      <c r="E705" s="257" t="s">
        <v>337</v>
      </c>
      <c r="F705" s="290">
        <v>45652</v>
      </c>
      <c r="G705" s="280">
        <v>36.369999999999997</v>
      </c>
      <c r="H705" s="702" t="s">
        <v>172</v>
      </c>
      <c r="I705" s="702"/>
      <c r="J705" s="702"/>
      <c r="K705" s="702"/>
      <c r="L705" s="290">
        <v>45654</v>
      </c>
      <c r="M705" s="317" t="s">
        <v>453</v>
      </c>
      <c r="N705" s="317">
        <v>25</v>
      </c>
      <c r="O705" s="280"/>
      <c r="P705" s="512" t="s">
        <v>172</v>
      </c>
      <c r="Q705" s="512" t="s">
        <v>172</v>
      </c>
    </row>
    <row r="706" spans="2:17" s="221" customFormat="1" x14ac:dyDescent="0.3">
      <c r="B706" s="317">
        <v>65</v>
      </c>
      <c r="C706" s="291" t="s">
        <v>355</v>
      </c>
      <c r="D706" s="257" t="s">
        <v>34</v>
      </c>
      <c r="E706" s="257" t="s">
        <v>337</v>
      </c>
      <c r="F706" s="290">
        <v>45652</v>
      </c>
      <c r="G706" s="280">
        <v>37.93</v>
      </c>
      <c r="H706" s="702" t="s">
        <v>172</v>
      </c>
      <c r="I706" s="702"/>
      <c r="J706" s="702"/>
      <c r="K706" s="702"/>
      <c r="L706" s="290">
        <v>45657</v>
      </c>
      <c r="M706" s="280" t="s">
        <v>471</v>
      </c>
      <c r="N706" s="317">
        <v>22</v>
      </c>
      <c r="O706" s="280"/>
      <c r="P706" s="512" t="s">
        <v>172</v>
      </c>
      <c r="Q706" s="512" t="s">
        <v>172</v>
      </c>
    </row>
    <row r="707" spans="2:17" s="221" customFormat="1" ht="12.75" customHeight="1" x14ac:dyDescent="0.3">
      <c r="B707" s="317">
        <v>66</v>
      </c>
      <c r="C707" s="291" t="s">
        <v>323</v>
      </c>
      <c r="D707" s="257" t="s">
        <v>131</v>
      </c>
      <c r="E707" s="257" t="s">
        <v>337</v>
      </c>
      <c r="F707" s="290">
        <v>45653</v>
      </c>
      <c r="G707" s="280">
        <v>54.66</v>
      </c>
      <c r="H707" s="702" t="s">
        <v>172</v>
      </c>
      <c r="I707" s="702"/>
      <c r="J707" s="702"/>
      <c r="K707" s="702"/>
      <c r="L707" s="290">
        <v>45660</v>
      </c>
      <c r="M707" s="280" t="s">
        <v>453</v>
      </c>
      <c r="N707" s="317">
        <v>25</v>
      </c>
      <c r="O707" s="280"/>
      <c r="P707" s="512" t="s">
        <v>172</v>
      </c>
      <c r="Q707" s="512" t="s">
        <v>172</v>
      </c>
    </row>
    <row r="708" spans="2:17" s="221" customFormat="1" x14ac:dyDescent="0.3">
      <c r="B708" s="317">
        <v>67</v>
      </c>
      <c r="C708" s="291" t="s">
        <v>354</v>
      </c>
      <c r="D708" s="257" t="s">
        <v>34</v>
      </c>
      <c r="E708" s="257" t="s">
        <v>336</v>
      </c>
      <c r="F708" s="290">
        <v>45628</v>
      </c>
      <c r="G708" s="280">
        <v>37.93</v>
      </c>
      <c r="H708" s="702" t="s">
        <v>172</v>
      </c>
      <c r="I708" s="702"/>
      <c r="J708" s="702"/>
      <c r="K708" s="702"/>
      <c r="L708" s="290">
        <v>45663</v>
      </c>
      <c r="M708" s="280" t="s">
        <v>471</v>
      </c>
      <c r="N708" s="317">
        <v>26</v>
      </c>
      <c r="O708" s="280"/>
      <c r="P708" s="512" t="s">
        <v>172</v>
      </c>
      <c r="Q708" s="512" t="s">
        <v>172</v>
      </c>
    </row>
    <row r="709" spans="2:17" ht="12.75" customHeight="1" x14ac:dyDescent="0.3">
      <c r="B709" s="317">
        <v>68</v>
      </c>
      <c r="C709" s="291" t="s">
        <v>320</v>
      </c>
      <c r="D709" s="257" t="s">
        <v>34</v>
      </c>
      <c r="E709" s="257" t="s">
        <v>336</v>
      </c>
      <c r="F709" s="290">
        <v>45660</v>
      </c>
      <c r="G709" s="280">
        <v>37.93</v>
      </c>
      <c r="H709" s="702" t="s">
        <v>172</v>
      </c>
      <c r="I709" s="702"/>
      <c r="J709" s="702"/>
      <c r="K709" s="702"/>
      <c r="L709" s="290">
        <v>45665</v>
      </c>
      <c r="M709" s="280" t="s">
        <v>453</v>
      </c>
      <c r="N709" s="317">
        <v>27</v>
      </c>
      <c r="O709" s="280"/>
      <c r="P709" s="323"/>
      <c r="Q709" s="512"/>
    </row>
    <row r="710" spans="2:17" s="221" customFormat="1" x14ac:dyDescent="0.3">
      <c r="B710" s="317">
        <v>69</v>
      </c>
      <c r="C710" s="291" t="s">
        <v>334</v>
      </c>
      <c r="D710" s="317" t="s">
        <v>29</v>
      </c>
      <c r="E710" s="317" t="s">
        <v>30</v>
      </c>
      <c r="F710" s="290">
        <v>45654</v>
      </c>
      <c r="G710" s="280">
        <v>36.369999999999997</v>
      </c>
      <c r="H710" s="702" t="s">
        <v>172</v>
      </c>
      <c r="I710" s="702"/>
      <c r="J710" s="702"/>
      <c r="K710" s="702"/>
      <c r="L710" s="254">
        <v>45670</v>
      </c>
      <c r="M710" s="280" t="s">
        <v>453</v>
      </c>
      <c r="N710" s="317">
        <v>25</v>
      </c>
      <c r="O710" s="280"/>
      <c r="P710" s="512" t="s">
        <v>172</v>
      </c>
      <c r="Q710" s="512" t="s">
        <v>172</v>
      </c>
    </row>
    <row r="711" spans="2:17" s="221" customFormat="1" x14ac:dyDescent="0.3">
      <c r="B711" s="317">
        <v>70</v>
      </c>
      <c r="C711" s="291" t="s">
        <v>351</v>
      </c>
      <c r="D711" s="317" t="s">
        <v>34</v>
      </c>
      <c r="E711" s="317" t="s">
        <v>30</v>
      </c>
      <c r="F711" s="290">
        <v>45661</v>
      </c>
      <c r="G711" s="280">
        <v>37.93</v>
      </c>
      <c r="H711" s="702" t="s">
        <v>172</v>
      </c>
      <c r="I711" s="702"/>
      <c r="J711" s="702"/>
      <c r="K711" s="702"/>
      <c r="L711" s="254">
        <v>45672</v>
      </c>
      <c r="M711" s="280" t="s">
        <v>476</v>
      </c>
      <c r="N711" s="317">
        <v>28</v>
      </c>
      <c r="O711" s="280"/>
      <c r="P711" s="512" t="s">
        <v>172</v>
      </c>
      <c r="Q711" s="512" t="s">
        <v>172</v>
      </c>
    </row>
    <row r="712" spans="2:17" ht="12.75" customHeight="1" x14ac:dyDescent="0.3">
      <c r="B712" s="317">
        <v>71</v>
      </c>
      <c r="C712" s="291" t="s">
        <v>284</v>
      </c>
      <c r="D712" s="317" t="s">
        <v>165</v>
      </c>
      <c r="E712" s="317" t="s">
        <v>455</v>
      </c>
      <c r="F712" s="254">
        <v>45659</v>
      </c>
      <c r="G712" s="280">
        <v>36.369999999999997</v>
      </c>
      <c r="H712" s="702" t="s">
        <v>172</v>
      </c>
      <c r="I712" s="702"/>
      <c r="J712" s="702"/>
      <c r="K712" s="702"/>
      <c r="L712" s="254">
        <v>45672</v>
      </c>
      <c r="M712" s="280" t="s">
        <v>443</v>
      </c>
      <c r="N712" s="258">
        <v>25</v>
      </c>
      <c r="O712" s="280"/>
      <c r="P712" s="323"/>
      <c r="Q712" s="512"/>
    </row>
    <row r="713" spans="2:17" ht="12.75" customHeight="1" x14ac:dyDescent="0.3">
      <c r="B713" s="317">
        <v>72</v>
      </c>
      <c r="C713" s="335" t="s">
        <v>313</v>
      </c>
      <c r="D713" s="257" t="s">
        <v>29</v>
      </c>
      <c r="E713" s="258" t="s">
        <v>463</v>
      </c>
      <c r="F713" s="290">
        <v>45671</v>
      </c>
      <c r="G713" s="280">
        <v>36.369999999999997</v>
      </c>
      <c r="H713" s="702" t="s">
        <v>172</v>
      </c>
      <c r="I713" s="702"/>
      <c r="J713" s="702"/>
      <c r="K713" s="702"/>
      <c r="L713" s="254">
        <v>45675</v>
      </c>
      <c r="M713" s="258" t="s">
        <v>453</v>
      </c>
      <c r="N713" s="258">
        <v>30</v>
      </c>
      <c r="O713" s="280"/>
      <c r="P713" s="323"/>
      <c r="Q713" s="512"/>
    </row>
    <row r="714" spans="2:17" x14ac:dyDescent="0.3">
      <c r="B714" s="317">
        <v>73</v>
      </c>
      <c r="C714" s="284" t="s">
        <v>346</v>
      </c>
      <c r="D714" s="317" t="s">
        <v>29</v>
      </c>
      <c r="E714" s="317" t="s">
        <v>30</v>
      </c>
      <c r="F714" s="290">
        <v>45673</v>
      </c>
      <c r="G714" s="280">
        <v>36.369999999999997</v>
      </c>
      <c r="H714" s="702" t="s">
        <v>172</v>
      </c>
      <c r="I714" s="702"/>
      <c r="J714" s="702"/>
      <c r="K714" s="702"/>
      <c r="L714" s="254">
        <v>45676</v>
      </c>
      <c r="M714" s="280" t="s">
        <v>476</v>
      </c>
      <c r="N714" s="258">
        <v>27</v>
      </c>
      <c r="O714" s="280"/>
      <c r="P714" s="512" t="s">
        <v>172</v>
      </c>
      <c r="Q714" s="512" t="s">
        <v>172</v>
      </c>
    </row>
    <row r="715" spans="2:17" s="221" customFormat="1" ht="12.75" customHeight="1" x14ac:dyDescent="0.3">
      <c r="B715" s="317">
        <v>74</v>
      </c>
      <c r="C715" s="291" t="s">
        <v>315</v>
      </c>
      <c r="D715" s="317" t="s">
        <v>34</v>
      </c>
      <c r="E715" s="317" t="s">
        <v>455</v>
      </c>
      <c r="F715" s="290">
        <v>45675</v>
      </c>
      <c r="G715" s="280">
        <v>37.93</v>
      </c>
      <c r="H715" s="702" t="s">
        <v>172</v>
      </c>
      <c r="I715" s="702"/>
      <c r="J715" s="702"/>
      <c r="K715" s="702"/>
      <c r="L715" s="254">
        <v>45679</v>
      </c>
      <c r="M715" s="280" t="s">
        <v>453</v>
      </c>
      <c r="N715" s="280">
        <v>30</v>
      </c>
      <c r="O715" s="280"/>
      <c r="P715" s="323"/>
      <c r="Q715" s="512"/>
    </row>
    <row r="716" spans="2:17" x14ac:dyDescent="0.3">
      <c r="B716" s="317">
        <v>75</v>
      </c>
      <c r="C716" s="291" t="s">
        <v>344</v>
      </c>
      <c r="D716" s="317" t="s">
        <v>29</v>
      </c>
      <c r="E716" s="280" t="s">
        <v>432</v>
      </c>
      <c r="F716" s="290">
        <v>45676</v>
      </c>
      <c r="G716" s="280">
        <v>36.369999999999997</v>
      </c>
      <c r="H716" s="702" t="s">
        <v>172</v>
      </c>
      <c r="I716" s="702"/>
      <c r="J716" s="702"/>
      <c r="K716" s="702"/>
      <c r="L716" s="254">
        <v>45680</v>
      </c>
      <c r="M716" s="280" t="s">
        <v>476</v>
      </c>
      <c r="N716" s="280">
        <v>27</v>
      </c>
      <c r="O716" s="280"/>
      <c r="P716" s="512" t="s">
        <v>172</v>
      </c>
      <c r="Q716" s="512" t="s">
        <v>172</v>
      </c>
    </row>
    <row r="717" spans="2:17" s="221" customFormat="1" ht="12.75" customHeight="1" x14ac:dyDescent="0.3">
      <c r="B717" s="317">
        <v>76</v>
      </c>
      <c r="C717" s="291" t="s">
        <v>317</v>
      </c>
      <c r="D717" s="317" t="s">
        <v>34</v>
      </c>
      <c r="E717" s="317" t="s">
        <v>456</v>
      </c>
      <c r="F717" s="290">
        <v>45679</v>
      </c>
      <c r="G717" s="280">
        <v>37.93</v>
      </c>
      <c r="H717" s="702" t="s">
        <v>172</v>
      </c>
      <c r="I717" s="702"/>
      <c r="J717" s="702"/>
      <c r="K717" s="702"/>
      <c r="L717" s="290">
        <v>45684</v>
      </c>
      <c r="M717" s="280" t="s">
        <v>453</v>
      </c>
      <c r="N717" s="280">
        <v>30</v>
      </c>
      <c r="O717" s="280"/>
      <c r="P717" s="323"/>
      <c r="Q717" s="512"/>
    </row>
    <row r="718" spans="2:17" x14ac:dyDescent="0.3">
      <c r="B718" s="317">
        <v>77</v>
      </c>
      <c r="C718" s="291" t="s">
        <v>357</v>
      </c>
      <c r="D718" s="317" t="s">
        <v>29</v>
      </c>
      <c r="E718" s="317" t="s">
        <v>30</v>
      </c>
      <c r="F718" s="290">
        <v>45680</v>
      </c>
      <c r="G718" s="280">
        <v>36.369999999999997</v>
      </c>
      <c r="H718" s="702" t="s">
        <v>172</v>
      </c>
      <c r="I718" s="702"/>
      <c r="J718" s="702"/>
      <c r="K718" s="702"/>
      <c r="L718" s="290">
        <v>45685</v>
      </c>
      <c r="M718" s="280" t="s">
        <v>476</v>
      </c>
      <c r="N718" s="280">
        <v>27</v>
      </c>
      <c r="O718" s="280"/>
      <c r="P718" s="512" t="s">
        <v>172</v>
      </c>
      <c r="Q718" s="512" t="s">
        <v>172</v>
      </c>
    </row>
    <row r="719" spans="2:17" ht="12.75" customHeight="1" x14ac:dyDescent="0.3">
      <c r="B719" s="317">
        <v>78</v>
      </c>
      <c r="C719" s="291" t="s">
        <v>280</v>
      </c>
      <c r="D719" s="317" t="s">
        <v>29</v>
      </c>
      <c r="E719" s="317" t="s">
        <v>30</v>
      </c>
      <c r="F719" s="290">
        <v>45673</v>
      </c>
      <c r="G719" s="280">
        <v>36.369999999999997</v>
      </c>
      <c r="H719" s="702" t="s">
        <v>172</v>
      </c>
      <c r="I719" s="702"/>
      <c r="J719" s="702"/>
      <c r="K719" s="702"/>
      <c r="L719" s="290">
        <v>45687</v>
      </c>
      <c r="M719" s="280" t="s">
        <v>443</v>
      </c>
      <c r="N719" s="280">
        <v>25</v>
      </c>
      <c r="O719" s="280"/>
      <c r="P719" s="323"/>
      <c r="Q719" s="512"/>
    </row>
    <row r="720" spans="2:17" ht="12.75" customHeight="1" x14ac:dyDescent="0.3">
      <c r="B720" s="317">
        <v>79</v>
      </c>
      <c r="C720" s="291" t="s">
        <v>316</v>
      </c>
      <c r="D720" s="317" t="s">
        <v>29</v>
      </c>
      <c r="E720" s="317" t="s">
        <v>456</v>
      </c>
      <c r="F720" s="290">
        <v>45679</v>
      </c>
      <c r="G720" s="280">
        <v>36.369999999999997</v>
      </c>
      <c r="H720" s="702" t="s">
        <v>172</v>
      </c>
      <c r="I720" s="702"/>
      <c r="J720" s="702"/>
      <c r="K720" s="702"/>
      <c r="L720" s="290">
        <v>45687</v>
      </c>
      <c r="M720" s="280" t="s">
        <v>453</v>
      </c>
      <c r="N720" s="280">
        <v>30</v>
      </c>
      <c r="O720" s="280"/>
      <c r="P720" s="323"/>
      <c r="Q720" s="512"/>
    </row>
    <row r="721" spans="2:17" x14ac:dyDescent="0.3">
      <c r="B721" s="317">
        <v>80</v>
      </c>
      <c r="C721" s="291" t="s">
        <v>359</v>
      </c>
      <c r="D721" s="317" t="s">
        <v>34</v>
      </c>
      <c r="E721" s="317" t="s">
        <v>30</v>
      </c>
      <c r="F721" s="290">
        <v>45685</v>
      </c>
      <c r="G721" s="280">
        <v>37.93</v>
      </c>
      <c r="H721" s="702" t="s">
        <v>172</v>
      </c>
      <c r="I721" s="702"/>
      <c r="J721" s="702"/>
      <c r="K721" s="702"/>
      <c r="L721" s="290">
        <v>45691</v>
      </c>
      <c r="M721" s="280" t="s">
        <v>476</v>
      </c>
      <c r="N721" s="280">
        <v>27</v>
      </c>
      <c r="O721" s="280"/>
      <c r="P721" s="512" t="s">
        <v>172</v>
      </c>
      <c r="Q721" s="512" t="s">
        <v>172</v>
      </c>
    </row>
    <row r="722" spans="2:17" ht="12.75" customHeight="1" x14ac:dyDescent="0.3">
      <c r="B722" s="317">
        <v>81</v>
      </c>
      <c r="C722" s="291" t="s">
        <v>308</v>
      </c>
      <c r="D722" s="317" t="s">
        <v>29</v>
      </c>
      <c r="E722" s="317" t="s">
        <v>462</v>
      </c>
      <c r="F722" s="290">
        <v>45687</v>
      </c>
      <c r="G722" s="280">
        <v>36.369999999999997</v>
      </c>
      <c r="H722" s="702" t="s">
        <v>172</v>
      </c>
      <c r="I722" s="702"/>
      <c r="J722" s="702"/>
      <c r="K722" s="702"/>
      <c r="L722" s="290">
        <v>45691</v>
      </c>
      <c r="M722" s="280" t="s">
        <v>453</v>
      </c>
      <c r="N722" s="280">
        <v>25</v>
      </c>
      <c r="O722" s="280"/>
      <c r="P722" s="323"/>
      <c r="Q722" s="512"/>
    </row>
    <row r="723" spans="2:17" ht="12.75" customHeight="1" x14ac:dyDescent="0.3">
      <c r="B723" s="317">
        <v>82</v>
      </c>
      <c r="C723" s="291" t="s">
        <v>290</v>
      </c>
      <c r="D723" s="317" t="s">
        <v>29</v>
      </c>
      <c r="E723" s="317" t="s">
        <v>456</v>
      </c>
      <c r="F723" s="290">
        <v>45692</v>
      </c>
      <c r="G723" s="280">
        <v>36.369999999999997</v>
      </c>
      <c r="H723" s="702" t="s">
        <v>172</v>
      </c>
      <c r="I723" s="702"/>
      <c r="J723" s="702"/>
      <c r="K723" s="702"/>
      <c r="L723" s="290">
        <v>45696</v>
      </c>
      <c r="M723" s="280" t="s">
        <v>453</v>
      </c>
      <c r="N723" s="280">
        <v>30</v>
      </c>
      <c r="O723" s="280"/>
      <c r="P723" s="323"/>
      <c r="Q723" s="512"/>
    </row>
    <row r="724" spans="2:17" x14ac:dyDescent="0.3">
      <c r="B724" s="317">
        <v>83</v>
      </c>
      <c r="C724" s="291" t="s">
        <v>362</v>
      </c>
      <c r="D724" s="317" t="s">
        <v>29</v>
      </c>
      <c r="E724" s="317" t="s">
        <v>337</v>
      </c>
      <c r="F724" s="290">
        <v>45692</v>
      </c>
      <c r="G724" s="280">
        <v>36.369999999999997</v>
      </c>
      <c r="H724" s="702" t="s">
        <v>172</v>
      </c>
      <c r="I724" s="702"/>
      <c r="J724" s="702"/>
      <c r="K724" s="702"/>
      <c r="L724" s="290">
        <v>45697</v>
      </c>
      <c r="M724" s="280" t="s">
        <v>476</v>
      </c>
      <c r="N724" s="280">
        <v>25</v>
      </c>
      <c r="O724" s="280"/>
      <c r="P724" s="512" t="s">
        <v>172</v>
      </c>
      <c r="Q724" s="512" t="s">
        <v>172</v>
      </c>
    </row>
    <row r="725" spans="2:17" ht="12.75" customHeight="1" x14ac:dyDescent="0.3">
      <c r="B725" s="317">
        <v>84</v>
      </c>
      <c r="C725" s="291" t="s">
        <v>169</v>
      </c>
      <c r="D725" s="317" t="s">
        <v>29</v>
      </c>
      <c r="E725" s="317" t="s">
        <v>337</v>
      </c>
      <c r="F725" s="290">
        <v>45687</v>
      </c>
      <c r="G725" s="280">
        <v>36.369999999999997</v>
      </c>
      <c r="H725" s="702" t="s">
        <v>172</v>
      </c>
      <c r="I725" s="702"/>
      <c r="J725" s="702"/>
      <c r="K725" s="702"/>
      <c r="L725" s="290">
        <v>45698</v>
      </c>
      <c r="M725" s="280" t="s">
        <v>443</v>
      </c>
      <c r="N725" s="280">
        <v>30</v>
      </c>
      <c r="O725" s="280"/>
      <c r="P725" s="323"/>
      <c r="Q725" s="512"/>
    </row>
    <row r="726" spans="2:17" ht="12.75" customHeight="1" x14ac:dyDescent="0.3">
      <c r="B726" s="317">
        <v>85</v>
      </c>
      <c r="C726" s="291" t="s">
        <v>289</v>
      </c>
      <c r="D726" s="317" t="s">
        <v>34</v>
      </c>
      <c r="E726" s="317" t="s">
        <v>455</v>
      </c>
      <c r="F726" s="254">
        <v>45697</v>
      </c>
      <c r="G726" s="280">
        <v>37.93</v>
      </c>
      <c r="H726" s="702" t="s">
        <v>172</v>
      </c>
      <c r="I726" s="702"/>
      <c r="J726" s="702"/>
      <c r="K726" s="702"/>
      <c r="L726" s="290">
        <v>45700</v>
      </c>
      <c r="M726" s="280" t="s">
        <v>453</v>
      </c>
      <c r="N726" s="280">
        <v>27</v>
      </c>
      <c r="O726" s="280"/>
      <c r="P726" s="323"/>
      <c r="Q726" s="512"/>
    </row>
    <row r="727" spans="2:17" x14ac:dyDescent="0.3">
      <c r="B727" s="317">
        <v>86</v>
      </c>
      <c r="C727" s="284" t="s">
        <v>363</v>
      </c>
      <c r="D727" s="317" t="s">
        <v>29</v>
      </c>
      <c r="E727" s="317" t="s">
        <v>432</v>
      </c>
      <c r="F727" s="254">
        <v>45698</v>
      </c>
      <c r="G727" s="280">
        <v>36.369999999999997</v>
      </c>
      <c r="H727" s="702" t="s">
        <v>172</v>
      </c>
      <c r="I727" s="702"/>
      <c r="J727" s="702"/>
      <c r="K727" s="702"/>
      <c r="L727" s="290">
        <v>45702</v>
      </c>
      <c r="M727" s="280" t="s">
        <v>476</v>
      </c>
      <c r="N727" s="280">
        <v>27</v>
      </c>
      <c r="O727" s="280"/>
      <c r="P727" s="512" t="s">
        <v>172</v>
      </c>
      <c r="Q727" s="512" t="s">
        <v>172</v>
      </c>
    </row>
    <row r="728" spans="2:17" x14ac:dyDescent="0.3">
      <c r="B728" s="317">
        <v>87</v>
      </c>
      <c r="C728" s="284" t="s">
        <v>339</v>
      </c>
      <c r="D728" s="317" t="s">
        <v>29</v>
      </c>
      <c r="E728" s="317" t="s">
        <v>30</v>
      </c>
      <c r="F728" s="254">
        <v>45698</v>
      </c>
      <c r="G728" s="280">
        <v>36.369999999999997</v>
      </c>
      <c r="H728" s="702" t="s">
        <v>172</v>
      </c>
      <c r="I728" s="702"/>
      <c r="J728" s="702"/>
      <c r="K728" s="702"/>
      <c r="L728" s="290">
        <v>45706</v>
      </c>
      <c r="M728" s="258" t="s">
        <v>614</v>
      </c>
      <c r="N728" s="280">
        <v>25</v>
      </c>
      <c r="O728" s="280"/>
      <c r="P728" s="512" t="s">
        <v>172</v>
      </c>
      <c r="Q728" s="512" t="s">
        <v>172</v>
      </c>
    </row>
    <row r="729" spans="2:17" ht="12.75" customHeight="1" x14ac:dyDescent="0.3">
      <c r="B729" s="317">
        <v>88</v>
      </c>
      <c r="C729" s="284" t="s">
        <v>291</v>
      </c>
      <c r="D729" s="317" t="s">
        <v>43</v>
      </c>
      <c r="E729" s="317" t="s">
        <v>456</v>
      </c>
      <c r="F729" s="254">
        <v>45701</v>
      </c>
      <c r="G729" s="258">
        <v>43.08</v>
      </c>
      <c r="H729" s="702" t="s">
        <v>172</v>
      </c>
      <c r="I729" s="702"/>
      <c r="J729" s="702"/>
      <c r="K729" s="702"/>
      <c r="L729" s="290">
        <v>45707</v>
      </c>
      <c r="M729" s="280" t="s">
        <v>453</v>
      </c>
      <c r="N729" s="280">
        <v>30</v>
      </c>
      <c r="O729" s="280"/>
      <c r="P729" s="323"/>
      <c r="Q729" s="512"/>
    </row>
    <row r="730" spans="2:17" x14ac:dyDescent="0.3">
      <c r="B730" s="317">
        <v>89</v>
      </c>
      <c r="C730" s="284" t="s">
        <v>364</v>
      </c>
      <c r="D730" s="317" t="s">
        <v>34</v>
      </c>
      <c r="E730" s="317" t="s">
        <v>30</v>
      </c>
      <c r="F730" s="254">
        <v>45703</v>
      </c>
      <c r="G730" s="258">
        <v>37.93</v>
      </c>
      <c r="H730" s="702" t="s">
        <v>172</v>
      </c>
      <c r="I730" s="702"/>
      <c r="J730" s="702"/>
      <c r="K730" s="702"/>
      <c r="L730" s="290">
        <v>45708</v>
      </c>
      <c r="M730" s="280" t="s">
        <v>476</v>
      </c>
      <c r="N730" s="280">
        <v>27</v>
      </c>
      <c r="O730" s="280"/>
      <c r="P730" s="512" t="s">
        <v>172</v>
      </c>
      <c r="Q730" s="512" t="s">
        <v>172</v>
      </c>
    </row>
    <row r="731" spans="2:17" ht="12.75" customHeight="1" x14ac:dyDescent="0.3">
      <c r="B731" s="317">
        <v>90</v>
      </c>
      <c r="C731" s="284" t="s">
        <v>60</v>
      </c>
      <c r="D731" s="317" t="s">
        <v>43</v>
      </c>
      <c r="E731" s="317" t="s">
        <v>30</v>
      </c>
      <c r="F731" s="254">
        <v>45699</v>
      </c>
      <c r="G731" s="258">
        <v>43.08</v>
      </c>
      <c r="H731" s="702" t="s">
        <v>172</v>
      </c>
      <c r="I731" s="702"/>
      <c r="J731" s="702"/>
      <c r="K731" s="702"/>
      <c r="L731" s="254">
        <v>45709</v>
      </c>
      <c r="M731" s="280" t="s">
        <v>443</v>
      </c>
      <c r="N731" s="280">
        <v>25</v>
      </c>
      <c r="O731" s="280"/>
      <c r="P731" s="512" t="s">
        <v>172</v>
      </c>
      <c r="Q731" s="512" t="s">
        <v>172</v>
      </c>
    </row>
    <row r="732" spans="2:17" ht="12.75" customHeight="1" x14ac:dyDescent="0.3">
      <c r="B732" s="317">
        <v>91</v>
      </c>
      <c r="C732" s="284" t="s">
        <v>292</v>
      </c>
      <c r="D732" s="317" t="s">
        <v>34</v>
      </c>
      <c r="E732" s="317" t="s">
        <v>456</v>
      </c>
      <c r="F732" s="254">
        <v>45707</v>
      </c>
      <c r="G732" s="258">
        <v>37.93</v>
      </c>
      <c r="H732" s="702" t="s">
        <v>172</v>
      </c>
      <c r="I732" s="702"/>
      <c r="J732" s="702"/>
      <c r="K732" s="702"/>
      <c r="L732" s="254">
        <v>45711</v>
      </c>
      <c r="M732" s="258" t="s">
        <v>453</v>
      </c>
      <c r="N732" s="280">
        <v>30</v>
      </c>
      <c r="O732" s="280"/>
      <c r="P732" s="323"/>
      <c r="Q732" s="512"/>
    </row>
    <row r="733" spans="2:17" x14ac:dyDescent="0.3">
      <c r="B733" s="317">
        <v>92</v>
      </c>
      <c r="C733" s="284" t="s">
        <v>42</v>
      </c>
      <c r="D733" s="317" t="s">
        <v>43</v>
      </c>
      <c r="E733" s="317" t="s">
        <v>30</v>
      </c>
      <c r="F733" s="254">
        <v>45707</v>
      </c>
      <c r="G733" s="258">
        <v>43.08</v>
      </c>
      <c r="H733" s="702" t="s">
        <v>172</v>
      </c>
      <c r="I733" s="702"/>
      <c r="J733" s="702"/>
      <c r="K733" s="702"/>
      <c r="L733" s="254">
        <v>45713</v>
      </c>
      <c r="M733" s="258" t="s">
        <v>614</v>
      </c>
      <c r="N733" s="280">
        <v>27</v>
      </c>
      <c r="O733" s="280"/>
      <c r="P733" s="512" t="s">
        <v>172</v>
      </c>
      <c r="Q733" s="512" t="s">
        <v>172</v>
      </c>
    </row>
    <row r="734" spans="2:17" x14ac:dyDescent="0.3">
      <c r="B734" s="317">
        <v>93</v>
      </c>
      <c r="C734" s="284" t="s">
        <v>360</v>
      </c>
      <c r="D734" s="317" t="s">
        <v>29</v>
      </c>
      <c r="E734" s="317" t="s">
        <v>432</v>
      </c>
      <c r="F734" s="254">
        <v>45709</v>
      </c>
      <c r="G734" s="258">
        <v>36.369999999999997</v>
      </c>
      <c r="H734" s="702" t="s">
        <v>172</v>
      </c>
      <c r="I734" s="702"/>
      <c r="J734" s="702"/>
      <c r="K734" s="702"/>
      <c r="L734" s="254">
        <v>45713</v>
      </c>
      <c r="M734" s="280" t="s">
        <v>476</v>
      </c>
      <c r="N734" s="280">
        <v>25</v>
      </c>
      <c r="O734" s="280"/>
      <c r="P734" s="512" t="s">
        <v>172</v>
      </c>
      <c r="Q734" s="512" t="s">
        <v>172</v>
      </c>
    </row>
    <row r="735" spans="2:17" ht="12.75" customHeight="1" x14ac:dyDescent="0.3">
      <c r="B735" s="317">
        <v>94</v>
      </c>
      <c r="C735" s="291" t="s">
        <v>294</v>
      </c>
      <c r="D735" s="280" t="s">
        <v>159</v>
      </c>
      <c r="E735" s="280" t="s">
        <v>463</v>
      </c>
      <c r="F735" s="290">
        <v>45712</v>
      </c>
      <c r="G735" s="280">
        <v>43.08</v>
      </c>
      <c r="H735" s="702" t="s">
        <v>172</v>
      </c>
      <c r="I735" s="702"/>
      <c r="J735" s="702"/>
      <c r="K735" s="702"/>
      <c r="L735" s="290">
        <v>45715</v>
      </c>
      <c r="M735" s="280" t="s">
        <v>453</v>
      </c>
      <c r="N735" s="280">
        <v>27</v>
      </c>
      <c r="O735" s="280"/>
      <c r="P735" s="323"/>
      <c r="Q735" s="512"/>
    </row>
    <row r="736" spans="2:17" s="221" customFormat="1" ht="12.75" customHeight="1" x14ac:dyDescent="0.3">
      <c r="B736" s="317">
        <v>95</v>
      </c>
      <c r="C736" s="291" t="s">
        <v>283</v>
      </c>
      <c r="D736" s="317" t="s">
        <v>29</v>
      </c>
      <c r="E736" s="317" t="s">
        <v>455</v>
      </c>
      <c r="F736" s="290">
        <v>45710</v>
      </c>
      <c r="G736" s="280">
        <v>36.369999999999997</v>
      </c>
      <c r="H736" s="702" t="s">
        <v>172</v>
      </c>
      <c r="I736" s="702"/>
      <c r="J736" s="702"/>
      <c r="K736" s="702"/>
      <c r="L736" s="290">
        <v>45717</v>
      </c>
      <c r="M736" s="280" t="s">
        <v>443</v>
      </c>
      <c r="N736" s="280">
        <v>25</v>
      </c>
      <c r="O736" s="280"/>
      <c r="P736" s="323"/>
      <c r="Q736" s="512"/>
    </row>
    <row r="737" spans="2:17" x14ac:dyDescent="0.3">
      <c r="B737" s="317">
        <v>96</v>
      </c>
      <c r="C737" s="284" t="s">
        <v>347</v>
      </c>
      <c r="D737" s="317" t="s">
        <v>167</v>
      </c>
      <c r="E737" s="317" t="s">
        <v>432</v>
      </c>
      <c r="F737" s="254">
        <v>45714</v>
      </c>
      <c r="G737" s="258">
        <v>37.93</v>
      </c>
      <c r="H737" s="702" t="s">
        <v>172</v>
      </c>
      <c r="I737" s="702"/>
      <c r="J737" s="702"/>
      <c r="K737" s="702"/>
      <c r="L737" s="290">
        <v>45717</v>
      </c>
      <c r="M737" s="280" t="s">
        <v>476</v>
      </c>
      <c r="N737" s="280">
        <v>23</v>
      </c>
      <c r="O737" s="280"/>
      <c r="P737" s="512" t="s">
        <v>172</v>
      </c>
      <c r="Q737" s="512" t="s">
        <v>172</v>
      </c>
    </row>
    <row r="738" spans="2:17" ht="12.75" customHeight="1" x14ac:dyDescent="0.3">
      <c r="B738" s="317">
        <v>97</v>
      </c>
      <c r="C738" s="284" t="s">
        <v>293</v>
      </c>
      <c r="D738" s="317" t="s">
        <v>29</v>
      </c>
      <c r="E738" s="317" t="s">
        <v>462</v>
      </c>
      <c r="F738" s="254">
        <v>45716</v>
      </c>
      <c r="G738" s="280">
        <v>36.369999999999997</v>
      </c>
      <c r="H738" s="702" t="s">
        <v>172</v>
      </c>
      <c r="I738" s="702"/>
      <c r="J738" s="702"/>
      <c r="K738" s="702"/>
      <c r="L738" s="254">
        <v>45718</v>
      </c>
      <c r="M738" s="258" t="s">
        <v>453</v>
      </c>
      <c r="N738" s="280">
        <v>25</v>
      </c>
      <c r="O738" s="280"/>
      <c r="P738" s="323"/>
      <c r="Q738" s="512"/>
    </row>
    <row r="739" spans="2:17" ht="12.75" customHeight="1" x14ac:dyDescent="0.3">
      <c r="B739" s="317">
        <v>98</v>
      </c>
      <c r="C739" s="284" t="s">
        <v>396</v>
      </c>
      <c r="D739" s="317" t="s">
        <v>29</v>
      </c>
      <c r="E739" s="317" t="s">
        <v>432</v>
      </c>
      <c r="F739" s="254">
        <v>45714</v>
      </c>
      <c r="G739" s="280">
        <v>36.369999999999997</v>
      </c>
      <c r="H739" s="702" t="s">
        <v>172</v>
      </c>
      <c r="I739" s="702"/>
      <c r="J739" s="702"/>
      <c r="K739" s="702"/>
      <c r="L739" s="254">
        <v>45718</v>
      </c>
      <c r="M739" s="258" t="s">
        <v>614</v>
      </c>
      <c r="N739" s="280">
        <v>27</v>
      </c>
      <c r="O739" s="280"/>
      <c r="P739" s="323"/>
      <c r="Q739" s="512"/>
    </row>
    <row r="740" spans="2:17" ht="12.75" customHeight="1" x14ac:dyDescent="0.3">
      <c r="B740" s="317">
        <v>99</v>
      </c>
      <c r="C740" s="291" t="s">
        <v>295</v>
      </c>
      <c r="D740" s="280" t="s">
        <v>43</v>
      </c>
      <c r="E740" s="280" t="s">
        <v>462</v>
      </c>
      <c r="F740" s="290">
        <v>45719</v>
      </c>
      <c r="G740" s="280">
        <v>43.08</v>
      </c>
      <c r="H740" s="702" t="s">
        <v>172</v>
      </c>
      <c r="I740" s="702"/>
      <c r="J740" s="702"/>
      <c r="K740" s="702"/>
      <c r="L740" s="254">
        <v>45723</v>
      </c>
      <c r="M740" s="280" t="s">
        <v>453</v>
      </c>
      <c r="N740" s="280">
        <v>25</v>
      </c>
      <c r="O740" s="280"/>
      <c r="P740" s="323"/>
      <c r="Q740" s="512"/>
    </row>
    <row r="741" spans="2:17" x14ac:dyDescent="0.3">
      <c r="B741" s="317">
        <v>100</v>
      </c>
      <c r="C741" s="291" t="s">
        <v>358</v>
      </c>
      <c r="D741" s="280" t="s">
        <v>131</v>
      </c>
      <c r="E741" s="280" t="s">
        <v>336</v>
      </c>
      <c r="F741" s="290">
        <v>45718</v>
      </c>
      <c r="G741" s="280">
        <v>54.66</v>
      </c>
      <c r="H741" s="702" t="s">
        <v>172</v>
      </c>
      <c r="I741" s="702"/>
      <c r="J741" s="702"/>
      <c r="K741" s="702"/>
      <c r="L741" s="254">
        <v>45723</v>
      </c>
      <c r="M741" s="280" t="s">
        <v>476</v>
      </c>
      <c r="N741" s="280">
        <v>27</v>
      </c>
      <c r="O741" s="280"/>
      <c r="P741" s="512" t="s">
        <v>172</v>
      </c>
      <c r="Q741" s="512" t="s">
        <v>172</v>
      </c>
    </row>
    <row r="742" spans="2:17" ht="12.75" customHeight="1" x14ac:dyDescent="0.3">
      <c r="B742" s="317">
        <v>101</v>
      </c>
      <c r="C742" s="291" t="s">
        <v>398</v>
      </c>
      <c r="D742" s="317" t="s">
        <v>34</v>
      </c>
      <c r="E742" s="317" t="s">
        <v>462</v>
      </c>
      <c r="F742" s="290">
        <v>45719</v>
      </c>
      <c r="G742" s="280">
        <v>37.93</v>
      </c>
      <c r="H742" s="702" t="s">
        <v>172</v>
      </c>
      <c r="I742" s="702"/>
      <c r="J742" s="702"/>
      <c r="K742" s="702"/>
      <c r="L742" s="290">
        <v>45725</v>
      </c>
      <c r="M742" s="280" t="s">
        <v>614</v>
      </c>
      <c r="N742" s="280">
        <v>30</v>
      </c>
      <c r="O742" s="280"/>
      <c r="P742" s="323"/>
      <c r="Q742" s="512"/>
    </row>
    <row r="743" spans="2:17" s="221" customFormat="1" ht="12.75" customHeight="1" x14ac:dyDescent="0.3">
      <c r="B743" s="317">
        <v>102</v>
      </c>
      <c r="C743" s="291" t="s">
        <v>288</v>
      </c>
      <c r="D743" s="280" t="s">
        <v>135</v>
      </c>
      <c r="E743" s="280" t="s">
        <v>30</v>
      </c>
      <c r="F743" s="290">
        <v>45724</v>
      </c>
      <c r="G743" s="280">
        <v>54.66</v>
      </c>
      <c r="H743" s="702" t="s">
        <v>172</v>
      </c>
      <c r="I743" s="702"/>
      <c r="J743" s="702"/>
      <c r="K743" s="702"/>
      <c r="L743" s="290">
        <v>45727</v>
      </c>
      <c r="M743" s="280" t="s">
        <v>453</v>
      </c>
      <c r="N743" s="280">
        <v>27</v>
      </c>
      <c r="O743" s="280"/>
      <c r="P743" s="323"/>
      <c r="Q743" s="512" t="s">
        <v>172</v>
      </c>
    </row>
    <row r="744" spans="2:17" x14ac:dyDescent="0.3">
      <c r="B744" s="317">
        <v>103</v>
      </c>
      <c r="C744" s="291" t="s">
        <v>65</v>
      </c>
      <c r="D744" s="280" t="s">
        <v>43</v>
      </c>
      <c r="E744" s="280" t="s">
        <v>30</v>
      </c>
      <c r="F744" s="290">
        <v>45719</v>
      </c>
      <c r="G744" s="280">
        <v>43.08</v>
      </c>
      <c r="H744" s="702" t="s">
        <v>172</v>
      </c>
      <c r="I744" s="702"/>
      <c r="J744" s="702"/>
      <c r="K744" s="702"/>
      <c r="L744" s="290">
        <v>45728</v>
      </c>
      <c r="M744" s="280" t="s">
        <v>443</v>
      </c>
      <c r="N744" s="280">
        <v>25</v>
      </c>
      <c r="O744" s="280"/>
      <c r="P744" s="512" t="s">
        <v>172</v>
      </c>
      <c r="Q744" s="512" t="s">
        <v>172</v>
      </c>
    </row>
    <row r="745" spans="2:17" x14ac:dyDescent="0.3">
      <c r="B745" s="317">
        <v>104</v>
      </c>
      <c r="C745" s="291" t="s">
        <v>366</v>
      </c>
      <c r="D745" s="317" t="s">
        <v>29</v>
      </c>
      <c r="E745" s="317" t="s">
        <v>432</v>
      </c>
      <c r="F745" s="290">
        <v>45724</v>
      </c>
      <c r="G745" s="280">
        <v>36.369999999999997</v>
      </c>
      <c r="H745" s="702" t="s">
        <v>172</v>
      </c>
      <c r="I745" s="702"/>
      <c r="J745" s="702"/>
      <c r="K745" s="702"/>
      <c r="L745" s="290">
        <v>45728</v>
      </c>
      <c r="M745" s="280" t="s">
        <v>476</v>
      </c>
      <c r="N745" s="280">
        <v>23</v>
      </c>
      <c r="O745" s="280"/>
      <c r="P745" s="512" t="s">
        <v>172</v>
      </c>
      <c r="Q745" s="512" t="s">
        <v>172</v>
      </c>
    </row>
    <row r="746" spans="2:17" ht="12.75" customHeight="1" x14ac:dyDescent="0.3">
      <c r="B746" s="317">
        <v>105</v>
      </c>
      <c r="C746" s="291" t="s">
        <v>399</v>
      </c>
      <c r="D746" s="280" t="s">
        <v>29</v>
      </c>
      <c r="E746" s="280" t="s">
        <v>30</v>
      </c>
      <c r="F746" s="290">
        <v>45726</v>
      </c>
      <c r="G746" s="280">
        <v>36.369999999999997</v>
      </c>
      <c r="H746" s="702" t="s">
        <v>172</v>
      </c>
      <c r="I746" s="702"/>
      <c r="J746" s="702"/>
      <c r="K746" s="702"/>
      <c r="L746" s="290">
        <v>45729</v>
      </c>
      <c r="M746" s="280" t="s">
        <v>614</v>
      </c>
      <c r="N746" s="280">
        <v>25</v>
      </c>
      <c r="O746" s="280"/>
      <c r="P746" s="323"/>
      <c r="Q746" s="512"/>
    </row>
    <row r="747" spans="2:17" ht="12.75" customHeight="1" x14ac:dyDescent="0.3">
      <c r="B747" s="317">
        <v>106</v>
      </c>
      <c r="C747" s="291" t="s">
        <v>296</v>
      </c>
      <c r="D747" s="317" t="s">
        <v>29</v>
      </c>
      <c r="E747" s="317" t="s">
        <v>455</v>
      </c>
      <c r="F747" s="290">
        <v>45728</v>
      </c>
      <c r="G747" s="280">
        <v>36.369999999999997</v>
      </c>
      <c r="H747" s="702" t="s">
        <v>172</v>
      </c>
      <c r="I747" s="702"/>
      <c r="J747" s="702"/>
      <c r="K747" s="702"/>
      <c r="L747" s="290">
        <v>45732</v>
      </c>
      <c r="M747" s="280" t="s">
        <v>453</v>
      </c>
      <c r="N747" s="280">
        <v>25</v>
      </c>
      <c r="O747" s="280"/>
      <c r="P747" s="323"/>
      <c r="Q747" s="512"/>
    </row>
    <row r="748" spans="2:17" ht="12.75" customHeight="1" x14ac:dyDescent="0.3">
      <c r="B748" s="280">
        <v>107</v>
      </c>
      <c r="C748" s="291" t="s">
        <v>370</v>
      </c>
      <c r="D748" s="317" t="s">
        <v>29</v>
      </c>
      <c r="E748" s="317" t="s">
        <v>30</v>
      </c>
      <c r="F748" s="290">
        <v>45729</v>
      </c>
      <c r="G748" s="280">
        <v>36.369999999999997</v>
      </c>
      <c r="H748" s="702" t="s">
        <v>172</v>
      </c>
      <c r="I748" s="702"/>
      <c r="J748" s="702"/>
      <c r="K748" s="702"/>
      <c r="L748" s="290">
        <v>45733</v>
      </c>
      <c r="M748" s="280" t="s">
        <v>476</v>
      </c>
      <c r="N748" s="280">
        <v>27</v>
      </c>
      <c r="O748" s="280"/>
      <c r="P748" s="323"/>
      <c r="Q748" s="512"/>
    </row>
    <row r="749" spans="2:17" ht="12.75" customHeight="1" x14ac:dyDescent="0.3">
      <c r="B749" s="280">
        <v>108</v>
      </c>
      <c r="C749" s="291" t="s">
        <v>297</v>
      </c>
      <c r="D749" s="317" t="s">
        <v>34</v>
      </c>
      <c r="E749" s="317" t="s">
        <v>456</v>
      </c>
      <c r="F749" s="290">
        <v>45732</v>
      </c>
      <c r="G749" s="280">
        <v>37.93</v>
      </c>
      <c r="H749" s="702" t="s">
        <v>172</v>
      </c>
      <c r="I749" s="702"/>
      <c r="J749" s="702"/>
      <c r="K749" s="702"/>
      <c r="L749" s="290">
        <v>45735</v>
      </c>
      <c r="M749" s="280" t="s">
        <v>453</v>
      </c>
      <c r="N749" s="280">
        <v>25</v>
      </c>
      <c r="O749" s="280"/>
      <c r="P749" s="323"/>
      <c r="Q749" s="512"/>
    </row>
    <row r="750" spans="2:17" ht="12.75" customHeight="1" x14ac:dyDescent="0.3">
      <c r="B750" s="280">
        <v>109</v>
      </c>
      <c r="C750" s="291" t="s">
        <v>400</v>
      </c>
      <c r="D750" s="317" t="s">
        <v>29</v>
      </c>
      <c r="E750" s="317" t="s">
        <v>462</v>
      </c>
      <c r="F750" s="290">
        <v>45731</v>
      </c>
      <c r="G750" s="280">
        <v>36.369999999999997</v>
      </c>
      <c r="H750" s="702" t="s">
        <v>172</v>
      </c>
      <c r="I750" s="702"/>
      <c r="J750" s="702"/>
      <c r="K750" s="702"/>
      <c r="L750" s="290">
        <v>45735</v>
      </c>
      <c r="M750" s="280" t="s">
        <v>614</v>
      </c>
      <c r="N750" s="280">
        <v>25</v>
      </c>
      <c r="O750" s="280"/>
      <c r="P750" s="323"/>
      <c r="Q750" s="512"/>
    </row>
    <row r="751" spans="2:17" s="221" customFormat="1" ht="12.75" customHeight="1" x14ac:dyDescent="0.3">
      <c r="B751" s="280">
        <v>110</v>
      </c>
      <c r="C751" s="291" t="s">
        <v>298</v>
      </c>
      <c r="D751" s="317" t="str">
        <f t="shared" ref="D751:D779" si="15">VLOOKUP(C751,$C$9:$D$222,2,FALSE)</f>
        <v>3DA+0</v>
      </c>
      <c r="E751" s="317" t="s">
        <v>456</v>
      </c>
      <c r="F751" s="290">
        <v>45736</v>
      </c>
      <c r="G751" s="280">
        <v>36.369999999999997</v>
      </c>
      <c r="H751" s="702" t="s">
        <v>172</v>
      </c>
      <c r="I751" s="702"/>
      <c r="J751" s="702"/>
      <c r="K751" s="702"/>
      <c r="L751" s="290">
        <v>45738</v>
      </c>
      <c r="M751" s="280" t="s">
        <v>453</v>
      </c>
      <c r="N751" s="280">
        <v>25</v>
      </c>
      <c r="O751" s="280"/>
      <c r="P751" s="323" t="s">
        <v>172</v>
      </c>
      <c r="Q751" s="512" t="s">
        <v>172</v>
      </c>
    </row>
    <row r="752" spans="2:17" s="221" customFormat="1" ht="12.75" customHeight="1" x14ac:dyDescent="0.3">
      <c r="B752" s="280">
        <v>111</v>
      </c>
      <c r="C752" s="291" t="s">
        <v>401</v>
      </c>
      <c r="D752" s="317" t="str">
        <f t="shared" si="15"/>
        <v>3DA+0</v>
      </c>
      <c r="E752" s="317" t="s">
        <v>456</v>
      </c>
      <c r="F752" s="290">
        <v>45736</v>
      </c>
      <c r="G752" s="280">
        <v>36.369999999999997</v>
      </c>
      <c r="H752" s="702" t="s">
        <v>172</v>
      </c>
      <c r="I752" s="702"/>
      <c r="J752" s="702"/>
      <c r="K752" s="702"/>
      <c r="L752" s="290">
        <v>45739</v>
      </c>
      <c r="M752" s="280" t="s">
        <v>614</v>
      </c>
      <c r="N752" s="280">
        <v>27</v>
      </c>
      <c r="O752" s="280"/>
      <c r="P752" s="323"/>
      <c r="Q752" s="512"/>
    </row>
    <row r="753" spans="2:17" s="221" customFormat="1" ht="14.25" customHeight="1" x14ac:dyDescent="0.3">
      <c r="B753" s="280">
        <v>112</v>
      </c>
      <c r="C753" s="291" t="s">
        <v>365</v>
      </c>
      <c r="D753" s="317" t="str">
        <f t="shared" si="15"/>
        <v xml:space="preserve">3DC1+0 </v>
      </c>
      <c r="E753" s="317" t="s">
        <v>30</v>
      </c>
      <c r="F753" s="290">
        <v>45733</v>
      </c>
      <c r="G753" s="305">
        <v>62.535277999999998</v>
      </c>
      <c r="H753" s="702" t="s">
        <v>172</v>
      </c>
      <c r="I753" s="702"/>
      <c r="J753" s="702"/>
      <c r="K753" s="702"/>
      <c r="L753" s="290">
        <v>45739</v>
      </c>
      <c r="M753" s="280" t="s">
        <v>476</v>
      </c>
      <c r="N753" s="280">
        <v>27</v>
      </c>
      <c r="O753" s="280"/>
      <c r="P753" s="512" t="s">
        <v>172</v>
      </c>
      <c r="Q753" s="512" t="s">
        <v>172</v>
      </c>
    </row>
    <row r="754" spans="2:17" ht="12.75" customHeight="1" x14ac:dyDescent="0.3">
      <c r="B754" s="280">
        <v>113</v>
      </c>
      <c r="C754" s="291" t="s">
        <v>302</v>
      </c>
      <c r="D754" s="317" t="str">
        <f t="shared" si="15"/>
        <v>3DA+0</v>
      </c>
      <c r="E754" s="317" t="str">
        <f>VLOOKUP(C754,$C$9:$E$273,3,FALSE)</f>
        <v xml:space="preserve">WBC </v>
      </c>
      <c r="F754" s="290">
        <v>45739</v>
      </c>
      <c r="G754" s="280">
        <v>36.369999999999997</v>
      </c>
      <c r="H754" s="702" t="s">
        <v>172</v>
      </c>
      <c r="I754" s="702"/>
      <c r="J754" s="702"/>
      <c r="K754" s="702"/>
      <c r="L754" s="290">
        <v>45742</v>
      </c>
      <c r="M754" s="280" t="s">
        <v>453</v>
      </c>
      <c r="N754" s="280">
        <v>27</v>
      </c>
      <c r="O754" s="280"/>
      <c r="P754" s="323"/>
      <c r="Q754" s="512"/>
    </row>
    <row r="755" spans="2:17" x14ac:dyDescent="0.3">
      <c r="B755" s="280">
        <v>114</v>
      </c>
      <c r="C755" s="291" t="s">
        <v>128</v>
      </c>
      <c r="D755" s="317" t="str">
        <f t="shared" si="15"/>
        <v>3DA+6</v>
      </c>
      <c r="E755" s="317" t="str">
        <f>VLOOKUP(C755,$C$9:$E$273,3,FALSE)</f>
        <v xml:space="preserve">WBC </v>
      </c>
      <c r="F755" s="290">
        <v>45729</v>
      </c>
      <c r="G755" s="280">
        <v>43.08</v>
      </c>
      <c r="H755" s="702" t="s">
        <v>172</v>
      </c>
      <c r="I755" s="702"/>
      <c r="J755" s="702"/>
      <c r="K755" s="702"/>
      <c r="L755" s="290">
        <v>45743</v>
      </c>
      <c r="M755" s="280" t="s">
        <v>443</v>
      </c>
      <c r="N755" s="280">
        <v>25</v>
      </c>
      <c r="O755" s="280"/>
      <c r="P755" s="512" t="s">
        <v>172</v>
      </c>
      <c r="Q755" s="512" t="s">
        <v>172</v>
      </c>
    </row>
    <row r="756" spans="2:17" ht="12" customHeight="1" x14ac:dyDescent="0.3">
      <c r="B756" s="280">
        <v>115</v>
      </c>
      <c r="C756" s="291" t="s">
        <v>367</v>
      </c>
      <c r="D756" s="317" t="str">
        <f t="shared" si="15"/>
        <v>3DA+3</v>
      </c>
      <c r="E756" s="317" t="str">
        <f>VLOOKUP(C756,$C$9:$E$273,3,FALSE)</f>
        <v>DFR</v>
      </c>
      <c r="F756" s="290">
        <v>45739</v>
      </c>
      <c r="G756" s="280">
        <v>37.93</v>
      </c>
      <c r="H756" s="702" t="s">
        <v>172</v>
      </c>
      <c r="I756" s="702"/>
      <c r="J756" s="702"/>
      <c r="K756" s="702"/>
      <c r="L756" s="290">
        <v>45743</v>
      </c>
      <c r="M756" s="280" t="s">
        <v>476</v>
      </c>
      <c r="N756" s="280">
        <v>25</v>
      </c>
      <c r="O756" s="280"/>
      <c r="P756" s="512" t="s">
        <v>172</v>
      </c>
      <c r="Q756" s="512" t="s">
        <v>172</v>
      </c>
    </row>
    <row r="757" spans="2:17" ht="12.75" customHeight="1" x14ac:dyDescent="0.3">
      <c r="B757" s="280">
        <v>116</v>
      </c>
      <c r="C757" s="291" t="s">
        <v>303</v>
      </c>
      <c r="D757" s="317" t="str">
        <f>VLOOKUP(C757,$C$9:$D$222,2,FALSE)</f>
        <v>3DA+3</v>
      </c>
      <c r="E757" s="317" t="str">
        <f>VLOOKUP(C757,$C$9:$E$273,3,FALSE)</f>
        <v xml:space="preserve">WET </v>
      </c>
      <c r="F757" s="290">
        <v>45743</v>
      </c>
      <c r="G757" s="280">
        <v>37.93</v>
      </c>
      <c r="H757" s="702" t="s">
        <v>172</v>
      </c>
      <c r="I757" s="702"/>
      <c r="J757" s="702"/>
      <c r="K757" s="702"/>
      <c r="L757" s="290">
        <v>45745</v>
      </c>
      <c r="M757" s="280" t="s">
        <v>453</v>
      </c>
      <c r="N757" s="280">
        <v>27</v>
      </c>
      <c r="O757" s="280"/>
      <c r="P757" s="323"/>
      <c r="Q757" s="512"/>
    </row>
    <row r="758" spans="2:17" ht="12.75" customHeight="1" x14ac:dyDescent="0.3">
      <c r="B758" s="280">
        <v>117</v>
      </c>
      <c r="C758" s="291" t="s">
        <v>496</v>
      </c>
      <c r="D758" s="317" t="str">
        <f>VLOOKUP(C758,$C$9:$D$222,2,FALSE)</f>
        <v>3DA+0</v>
      </c>
      <c r="E758" s="317" t="str">
        <f>VLOOKUP(C758,$C$9:$E$273,3,FALSE)</f>
        <v>WFR</v>
      </c>
      <c r="F758" s="290">
        <v>45740</v>
      </c>
      <c r="G758" s="280">
        <v>36.369999999999997</v>
      </c>
      <c r="H758" s="702" t="s">
        <v>172</v>
      </c>
      <c r="I758" s="702"/>
      <c r="J758" s="702"/>
      <c r="K758" s="702"/>
      <c r="L758" s="290">
        <v>45745</v>
      </c>
      <c r="M758" s="280" t="s">
        <v>658</v>
      </c>
      <c r="N758" s="280">
        <v>25</v>
      </c>
      <c r="O758" s="280"/>
      <c r="P758" s="323"/>
      <c r="Q758" s="512"/>
    </row>
    <row r="759" spans="2:17" ht="12.75" customHeight="1" x14ac:dyDescent="0.3">
      <c r="B759" s="280">
        <v>118</v>
      </c>
      <c r="C759" s="291" t="s">
        <v>382</v>
      </c>
      <c r="D759" s="317" t="str">
        <f t="shared" si="15"/>
        <v>3DA+3</v>
      </c>
      <c r="E759" s="317" t="s">
        <v>30</v>
      </c>
      <c r="F759" s="290">
        <v>45717</v>
      </c>
      <c r="G759" s="280">
        <v>37.93</v>
      </c>
      <c r="H759" s="702" t="s">
        <v>172</v>
      </c>
      <c r="I759" s="702"/>
      <c r="J759" s="702"/>
      <c r="K759" s="702"/>
      <c r="L759" s="290">
        <v>45746</v>
      </c>
      <c r="M759" s="280" t="s">
        <v>659</v>
      </c>
      <c r="N759" s="280">
        <v>27</v>
      </c>
      <c r="O759" s="280"/>
      <c r="P759" s="323"/>
      <c r="Q759" s="512"/>
    </row>
    <row r="760" spans="2:17" ht="12" customHeight="1" x14ac:dyDescent="0.3">
      <c r="B760" s="280">
        <v>119</v>
      </c>
      <c r="C760" s="291" t="s">
        <v>368</v>
      </c>
      <c r="D760" s="317" t="str">
        <f t="shared" si="15"/>
        <v>3DA+6</v>
      </c>
      <c r="E760" s="317" t="str">
        <f t="shared" ref="E760:E790" si="16">VLOOKUP(C760,$C$9:$E$273,3,FALSE)</f>
        <v>DFR</v>
      </c>
      <c r="F760" s="290">
        <v>45744</v>
      </c>
      <c r="G760" s="280">
        <v>43.08</v>
      </c>
      <c r="H760" s="702" t="s">
        <v>172</v>
      </c>
      <c r="I760" s="702"/>
      <c r="J760" s="702"/>
      <c r="K760" s="702"/>
      <c r="L760" s="290">
        <v>45748</v>
      </c>
      <c r="M760" s="280" t="s">
        <v>476</v>
      </c>
      <c r="N760" s="280">
        <v>27</v>
      </c>
      <c r="O760" s="280"/>
      <c r="P760" s="512" t="s">
        <v>172</v>
      </c>
      <c r="Q760" s="512" t="s">
        <v>172</v>
      </c>
    </row>
    <row r="761" spans="2:17" ht="12.75" customHeight="1" x14ac:dyDescent="0.3">
      <c r="B761" s="280">
        <v>120</v>
      </c>
      <c r="C761" s="302" t="s">
        <v>305</v>
      </c>
      <c r="D761" s="317" t="str">
        <f t="shared" si="15"/>
        <v>3DA+3</v>
      </c>
      <c r="E761" s="317" t="str">
        <f t="shared" si="16"/>
        <v xml:space="preserve">WBC </v>
      </c>
      <c r="F761" s="290">
        <v>45745</v>
      </c>
      <c r="G761" s="280">
        <v>37.93</v>
      </c>
      <c r="H761" s="702" t="s">
        <v>172</v>
      </c>
      <c r="I761" s="702"/>
      <c r="J761" s="702"/>
      <c r="K761" s="702"/>
      <c r="L761" s="290">
        <v>45749</v>
      </c>
      <c r="M761" s="280" t="s">
        <v>453</v>
      </c>
      <c r="N761" s="280">
        <v>27</v>
      </c>
      <c r="O761" s="280"/>
      <c r="P761" s="323"/>
      <c r="Q761" s="512"/>
    </row>
    <row r="762" spans="2:17" ht="12.75" customHeight="1" x14ac:dyDescent="0.3">
      <c r="B762" s="280">
        <v>121</v>
      </c>
      <c r="C762" s="291" t="s">
        <v>393</v>
      </c>
      <c r="D762" s="317" t="str">
        <f t="shared" si="15"/>
        <v>3DA+0</v>
      </c>
      <c r="E762" s="317" t="str">
        <f t="shared" si="16"/>
        <v>DFR</v>
      </c>
      <c r="F762" s="290">
        <v>45745</v>
      </c>
      <c r="G762" s="280">
        <v>36.369999999999997</v>
      </c>
      <c r="H762" s="702" t="s">
        <v>172</v>
      </c>
      <c r="I762" s="702"/>
      <c r="J762" s="702"/>
      <c r="K762" s="702"/>
      <c r="L762" s="290">
        <v>45751</v>
      </c>
      <c r="M762" s="280" t="s">
        <v>658</v>
      </c>
      <c r="N762" s="280">
        <v>25</v>
      </c>
      <c r="O762" s="280"/>
      <c r="P762" s="323"/>
      <c r="Q762" s="512"/>
    </row>
    <row r="763" spans="2:17" ht="12.75" customHeight="1" x14ac:dyDescent="0.3">
      <c r="B763" s="280">
        <v>122</v>
      </c>
      <c r="C763" s="291" t="s">
        <v>380</v>
      </c>
      <c r="D763" s="317" t="str">
        <f t="shared" si="15"/>
        <v>3DA+0</v>
      </c>
      <c r="E763" s="317" t="str">
        <f t="shared" si="16"/>
        <v>DFR</v>
      </c>
      <c r="F763" s="290">
        <v>45746</v>
      </c>
      <c r="G763" s="280">
        <v>36.369999999999997</v>
      </c>
      <c r="H763" s="702" t="s">
        <v>172</v>
      </c>
      <c r="I763" s="702"/>
      <c r="J763" s="702"/>
      <c r="K763" s="702"/>
      <c r="L763" s="290">
        <v>45752</v>
      </c>
      <c r="M763" s="280" t="s">
        <v>659</v>
      </c>
      <c r="N763" s="280">
        <v>25</v>
      </c>
      <c r="O763" s="280"/>
      <c r="P763" s="323"/>
      <c r="Q763" s="512"/>
    </row>
    <row r="764" spans="2:17" ht="12.75" customHeight="1" x14ac:dyDescent="0.3">
      <c r="B764" s="280">
        <v>123</v>
      </c>
      <c r="C764" s="291" t="s">
        <v>369</v>
      </c>
      <c r="D764" s="280" t="str">
        <f t="shared" si="15"/>
        <v>3DD45+6</v>
      </c>
      <c r="E764" s="280" t="str">
        <f t="shared" si="16"/>
        <v>WFR</v>
      </c>
      <c r="F764" s="290">
        <v>45749</v>
      </c>
      <c r="G764" s="305">
        <v>84.248000000000005</v>
      </c>
      <c r="H764" s="702" t="s">
        <v>172</v>
      </c>
      <c r="I764" s="702"/>
      <c r="J764" s="702"/>
      <c r="K764" s="702"/>
      <c r="L764" s="290">
        <v>45756</v>
      </c>
      <c r="M764" s="280" t="s">
        <v>476</v>
      </c>
      <c r="N764" s="280">
        <v>25</v>
      </c>
      <c r="O764" s="258"/>
      <c r="P764" s="512" t="s">
        <v>172</v>
      </c>
      <c r="Q764" s="512" t="s">
        <v>172</v>
      </c>
    </row>
    <row r="765" spans="2:17" ht="12.75" customHeight="1" x14ac:dyDescent="0.3">
      <c r="B765" s="280">
        <v>124</v>
      </c>
      <c r="C765" s="291" t="s">
        <v>306</v>
      </c>
      <c r="D765" s="280" t="str">
        <f t="shared" si="15"/>
        <v xml:space="preserve">3DD45+0 </v>
      </c>
      <c r="E765" s="280" t="str">
        <f t="shared" si="16"/>
        <v>WET</v>
      </c>
      <c r="F765" s="290">
        <v>45750</v>
      </c>
      <c r="G765" s="305">
        <v>72.721000000000004</v>
      </c>
      <c r="H765" s="702" t="s">
        <v>172</v>
      </c>
      <c r="I765" s="702"/>
      <c r="J765" s="702"/>
      <c r="K765" s="702"/>
      <c r="L765" s="290">
        <v>45757</v>
      </c>
      <c r="M765" s="280" t="s">
        <v>453</v>
      </c>
      <c r="N765" s="280">
        <v>27</v>
      </c>
      <c r="O765" s="258"/>
      <c r="P765" s="323"/>
      <c r="Q765" s="512"/>
    </row>
    <row r="766" spans="2:17" x14ac:dyDescent="0.3">
      <c r="B766" s="280">
        <v>125</v>
      </c>
      <c r="C766" s="291" t="s">
        <v>328</v>
      </c>
      <c r="D766" s="317" t="str">
        <f t="shared" si="15"/>
        <v>3DA+6</v>
      </c>
      <c r="E766" s="317" t="str">
        <f t="shared" si="16"/>
        <v xml:space="preserve">WBC </v>
      </c>
      <c r="F766" s="290">
        <v>45744</v>
      </c>
      <c r="G766" s="280">
        <v>43.08</v>
      </c>
      <c r="H766" s="702" t="s">
        <v>172</v>
      </c>
      <c r="I766" s="702"/>
      <c r="J766" s="702"/>
      <c r="K766" s="702"/>
      <c r="L766" s="290">
        <v>45758</v>
      </c>
      <c r="M766" s="280" t="s">
        <v>443</v>
      </c>
      <c r="N766" s="280">
        <v>27</v>
      </c>
      <c r="O766" s="258"/>
      <c r="P766" s="323" t="s">
        <v>172</v>
      </c>
      <c r="Q766" s="512" t="s">
        <v>172</v>
      </c>
    </row>
    <row r="767" spans="2:17" ht="12.75" customHeight="1" x14ac:dyDescent="0.3">
      <c r="B767" s="280">
        <v>126</v>
      </c>
      <c r="C767" s="291" t="s">
        <v>381</v>
      </c>
      <c r="D767" s="317" t="str">
        <f t="shared" si="15"/>
        <v>3DA+3</v>
      </c>
      <c r="E767" s="317" t="str">
        <f t="shared" si="16"/>
        <v>DFR</v>
      </c>
      <c r="F767" s="290">
        <v>45753</v>
      </c>
      <c r="G767" s="280">
        <v>37.93</v>
      </c>
      <c r="H767" s="702" t="s">
        <v>172</v>
      </c>
      <c r="I767" s="702"/>
      <c r="J767" s="702"/>
      <c r="K767" s="702"/>
      <c r="L767" s="290">
        <v>45760</v>
      </c>
      <c r="M767" s="280" t="s">
        <v>659</v>
      </c>
      <c r="N767" s="280">
        <v>25</v>
      </c>
      <c r="O767" s="258"/>
      <c r="P767" s="323"/>
      <c r="Q767" s="512"/>
    </row>
    <row r="768" spans="2:17" ht="12.75" customHeight="1" x14ac:dyDescent="0.3">
      <c r="B768" s="280">
        <v>127</v>
      </c>
      <c r="C768" s="291" t="s">
        <v>500</v>
      </c>
      <c r="D768" s="317" t="str">
        <f t="shared" si="15"/>
        <v>3DA+6</v>
      </c>
      <c r="E768" s="317" t="str">
        <f t="shared" si="16"/>
        <v>DFR</v>
      </c>
      <c r="F768" s="290">
        <v>45757</v>
      </c>
      <c r="G768" s="280">
        <v>43.08</v>
      </c>
      <c r="H768" s="702" t="s">
        <v>172</v>
      </c>
      <c r="I768" s="702"/>
      <c r="J768" s="702"/>
      <c r="K768" s="702"/>
      <c r="L768" s="290">
        <v>45761</v>
      </c>
      <c r="M768" s="258" t="s">
        <v>476</v>
      </c>
      <c r="N768" s="280">
        <v>27</v>
      </c>
      <c r="O768" s="258"/>
      <c r="P768" s="323"/>
      <c r="Q768" s="512"/>
    </row>
    <row r="769" spans="2:17" ht="12.75" customHeight="1" x14ac:dyDescent="0.3">
      <c r="B769" s="280">
        <v>128</v>
      </c>
      <c r="C769" s="284" t="s">
        <v>307</v>
      </c>
      <c r="D769" s="258" t="str">
        <f t="shared" si="15"/>
        <v>3DA+0</v>
      </c>
      <c r="E769" s="258" t="str">
        <f t="shared" si="16"/>
        <v>WET</v>
      </c>
      <c r="F769" s="290">
        <v>45758</v>
      </c>
      <c r="G769" s="258">
        <v>36.369999999999997</v>
      </c>
      <c r="H769" s="702" t="s">
        <v>172</v>
      </c>
      <c r="I769" s="702"/>
      <c r="J769" s="702"/>
      <c r="K769" s="702"/>
      <c r="L769" s="290">
        <v>45762</v>
      </c>
      <c r="M769" s="258" t="s">
        <v>453</v>
      </c>
      <c r="N769" s="280">
        <v>27</v>
      </c>
      <c r="O769" s="258"/>
      <c r="P769" s="323"/>
      <c r="Q769" s="512"/>
    </row>
    <row r="770" spans="2:17" ht="12.75" customHeight="1" x14ac:dyDescent="0.3">
      <c r="B770" s="280">
        <v>129</v>
      </c>
      <c r="C770" s="291" t="s">
        <v>395</v>
      </c>
      <c r="D770" s="317" t="str">
        <f t="shared" si="15"/>
        <v xml:space="preserve">3DC1+0 </v>
      </c>
      <c r="E770" s="317" t="str">
        <f t="shared" si="16"/>
        <v>DFR</v>
      </c>
      <c r="F770" s="290">
        <v>45752</v>
      </c>
      <c r="G770" s="280">
        <v>62.54</v>
      </c>
      <c r="H770" s="702" t="s">
        <v>172</v>
      </c>
      <c r="I770" s="702"/>
      <c r="J770" s="702"/>
      <c r="K770" s="702"/>
      <c r="L770" s="290">
        <v>45764</v>
      </c>
      <c r="M770" s="280" t="s">
        <v>658</v>
      </c>
      <c r="N770" s="280">
        <v>27</v>
      </c>
      <c r="O770" s="258"/>
      <c r="P770" s="323"/>
      <c r="Q770" s="512"/>
    </row>
    <row r="771" spans="2:17" ht="12.75" customHeight="1" x14ac:dyDescent="0.3">
      <c r="B771" s="280">
        <v>130</v>
      </c>
      <c r="C771" s="291" t="s">
        <v>378</v>
      </c>
      <c r="D771" s="317" t="str">
        <f>VLOOKUP(C771,$C$9:$D$222,2,FALSE)</f>
        <v>3DA+0</v>
      </c>
      <c r="E771" s="317" t="str">
        <f t="shared" si="16"/>
        <v>DFR</v>
      </c>
      <c r="F771" s="290">
        <v>45762</v>
      </c>
      <c r="G771" s="280">
        <v>36.369999999999997</v>
      </c>
      <c r="H771" s="702" t="s">
        <v>172</v>
      </c>
      <c r="I771" s="702"/>
      <c r="J771" s="702"/>
      <c r="K771" s="702"/>
      <c r="L771" s="290">
        <v>45765</v>
      </c>
      <c r="M771" s="280" t="s">
        <v>476</v>
      </c>
      <c r="N771" s="280">
        <v>25</v>
      </c>
      <c r="O771" s="280"/>
      <c r="P771" s="323"/>
      <c r="Q771" s="512"/>
    </row>
    <row r="772" spans="2:17" ht="12.75" customHeight="1" x14ac:dyDescent="0.3">
      <c r="B772" s="280">
        <v>131</v>
      </c>
      <c r="C772" s="291" t="s">
        <v>310</v>
      </c>
      <c r="D772" s="317" t="str">
        <f t="shared" si="15"/>
        <v>3DA+3</v>
      </c>
      <c r="E772" s="317" t="str">
        <f t="shared" si="16"/>
        <v>WET</v>
      </c>
      <c r="F772" s="290">
        <v>45763</v>
      </c>
      <c r="G772" s="280">
        <v>37.93</v>
      </c>
      <c r="H772" s="702" t="s">
        <v>172</v>
      </c>
      <c r="I772" s="702"/>
      <c r="J772" s="702"/>
      <c r="K772" s="702"/>
      <c r="L772" s="290">
        <v>45766</v>
      </c>
      <c r="M772" s="280" t="s">
        <v>453</v>
      </c>
      <c r="N772" s="280">
        <v>25</v>
      </c>
      <c r="O772" s="280"/>
      <c r="P772" s="323"/>
      <c r="Q772" s="512"/>
    </row>
    <row r="773" spans="2:17" ht="12.75" customHeight="1" x14ac:dyDescent="0.3">
      <c r="B773" s="280">
        <v>132</v>
      </c>
      <c r="C773" s="291" t="s">
        <v>311</v>
      </c>
      <c r="D773" s="280" t="str">
        <f t="shared" si="15"/>
        <v>3DA+0</v>
      </c>
      <c r="E773" s="280" t="str">
        <f t="shared" si="16"/>
        <v>WET</v>
      </c>
      <c r="F773" s="290">
        <v>45766</v>
      </c>
      <c r="G773" s="280">
        <v>36.369999999999997</v>
      </c>
      <c r="H773" s="702" t="s">
        <v>172</v>
      </c>
      <c r="I773" s="702"/>
      <c r="J773" s="702"/>
      <c r="K773" s="702"/>
      <c r="L773" s="290">
        <v>45768</v>
      </c>
      <c r="M773" s="280" t="s">
        <v>453</v>
      </c>
      <c r="N773" s="280">
        <v>25</v>
      </c>
      <c r="O773" s="258"/>
      <c r="P773" s="323"/>
      <c r="Q773" s="512"/>
    </row>
    <row r="774" spans="2:17" ht="12.75" customHeight="1" x14ac:dyDescent="0.3">
      <c r="B774" s="280">
        <v>133</v>
      </c>
      <c r="C774" s="291" t="s">
        <v>384</v>
      </c>
      <c r="D774" s="317" t="str">
        <f t="shared" si="15"/>
        <v>3DA+0</v>
      </c>
      <c r="E774" s="317" t="str">
        <f t="shared" si="16"/>
        <v>DFR</v>
      </c>
      <c r="F774" s="290">
        <v>45761</v>
      </c>
      <c r="G774" s="280">
        <v>36.369999999999997</v>
      </c>
      <c r="H774" s="702" t="s">
        <v>172</v>
      </c>
      <c r="I774" s="702"/>
      <c r="J774" s="702"/>
      <c r="K774" s="702"/>
      <c r="L774" s="290">
        <v>45768</v>
      </c>
      <c r="M774" s="280" t="s">
        <v>659</v>
      </c>
      <c r="N774" s="280">
        <v>27</v>
      </c>
      <c r="O774" s="258"/>
      <c r="P774" s="323"/>
      <c r="Q774" s="512"/>
    </row>
    <row r="775" spans="2:17" x14ac:dyDescent="0.3">
      <c r="B775" s="280">
        <v>134</v>
      </c>
      <c r="C775" s="291" t="s">
        <v>343</v>
      </c>
      <c r="D775" s="280" t="str">
        <f t="shared" si="15"/>
        <v>3DC1+0</v>
      </c>
      <c r="E775" s="280" t="str">
        <f t="shared" si="16"/>
        <v>DFR</v>
      </c>
      <c r="F775" s="290">
        <v>45766</v>
      </c>
      <c r="G775" s="280">
        <v>62.54</v>
      </c>
      <c r="H775" s="702" t="s">
        <v>172</v>
      </c>
      <c r="I775" s="702"/>
      <c r="J775" s="702"/>
      <c r="K775" s="702"/>
      <c r="L775" s="290">
        <v>45770</v>
      </c>
      <c r="M775" s="280" t="s">
        <v>476</v>
      </c>
      <c r="N775" s="280">
        <v>28</v>
      </c>
      <c r="O775" s="280"/>
      <c r="P775" s="512" t="s">
        <v>172</v>
      </c>
      <c r="Q775" s="512" t="s">
        <v>172</v>
      </c>
    </row>
    <row r="776" spans="2:17" ht="12.75" customHeight="1" x14ac:dyDescent="0.3">
      <c r="B776" s="280">
        <v>135</v>
      </c>
      <c r="C776" s="291" t="s">
        <v>392</v>
      </c>
      <c r="D776" s="280" t="str">
        <f t="shared" si="15"/>
        <v>3DA+6</v>
      </c>
      <c r="E776" s="280" t="str">
        <f t="shared" si="16"/>
        <v>DFR</v>
      </c>
      <c r="F776" s="290">
        <v>45765</v>
      </c>
      <c r="G776" s="280">
        <v>43.08</v>
      </c>
      <c r="H776" s="702" t="s">
        <v>172</v>
      </c>
      <c r="I776" s="702"/>
      <c r="J776" s="702"/>
      <c r="K776" s="702"/>
      <c r="L776" s="290">
        <v>45770</v>
      </c>
      <c r="M776" s="280" t="s">
        <v>658</v>
      </c>
      <c r="N776" s="280">
        <v>29</v>
      </c>
      <c r="O776" s="280"/>
      <c r="P776" s="323"/>
      <c r="Q776" s="512"/>
    </row>
    <row r="777" spans="2:17" ht="12.75" customHeight="1" x14ac:dyDescent="0.3">
      <c r="B777" s="280">
        <v>136</v>
      </c>
      <c r="C777" s="284" t="s">
        <v>312</v>
      </c>
      <c r="D777" s="280" t="str">
        <f t="shared" si="15"/>
        <v>3DA+0</v>
      </c>
      <c r="E777" s="280" t="str">
        <f t="shared" si="16"/>
        <v>WET</v>
      </c>
      <c r="F777" s="254">
        <v>45769</v>
      </c>
      <c r="G777" s="258">
        <v>36.369999999999997</v>
      </c>
      <c r="H777" s="702" t="s">
        <v>172</v>
      </c>
      <c r="I777" s="702"/>
      <c r="J777" s="702"/>
      <c r="K777" s="702"/>
      <c r="L777" s="254">
        <v>45771</v>
      </c>
      <c r="M777" s="280" t="s">
        <v>453</v>
      </c>
      <c r="N777" s="258">
        <v>26</v>
      </c>
      <c r="O777" s="258"/>
      <c r="P777" s="323"/>
      <c r="Q777" s="512"/>
    </row>
    <row r="778" spans="2:17" ht="12.75" customHeight="1" x14ac:dyDescent="0.3">
      <c r="B778" s="280">
        <v>137</v>
      </c>
      <c r="C778" s="291" t="s">
        <v>322</v>
      </c>
      <c r="D778" s="317" t="str">
        <f t="shared" si="15"/>
        <v>3DA+6</v>
      </c>
      <c r="E778" s="317" t="str">
        <f t="shared" si="16"/>
        <v>DFR</v>
      </c>
      <c r="F778" s="290">
        <v>45759</v>
      </c>
      <c r="G778" s="280">
        <v>43.08</v>
      </c>
      <c r="H778" s="702" t="s">
        <v>172</v>
      </c>
      <c r="I778" s="702"/>
      <c r="J778" s="702"/>
      <c r="K778" s="702"/>
      <c r="L778" s="254">
        <v>45773</v>
      </c>
      <c r="M778" s="280" t="s">
        <v>443</v>
      </c>
      <c r="N778" s="280">
        <v>27</v>
      </c>
      <c r="O778" s="280"/>
      <c r="P778" s="512" t="s">
        <v>172</v>
      </c>
      <c r="Q778" s="512" t="s">
        <v>172</v>
      </c>
    </row>
    <row r="779" spans="2:17" ht="12.75" customHeight="1" x14ac:dyDescent="0.3">
      <c r="B779" s="280">
        <v>138</v>
      </c>
      <c r="C779" s="291" t="s">
        <v>383</v>
      </c>
      <c r="D779" s="280" t="str">
        <f t="shared" si="15"/>
        <v>3DA+3</v>
      </c>
      <c r="E779" s="280" t="str">
        <f t="shared" si="16"/>
        <v>DFR</v>
      </c>
      <c r="F779" s="290">
        <v>45769</v>
      </c>
      <c r="G779" s="280">
        <v>37.93</v>
      </c>
      <c r="H779" s="702" t="s">
        <v>172</v>
      </c>
      <c r="I779" s="702"/>
      <c r="J779" s="702"/>
      <c r="K779" s="702"/>
      <c r="L779" s="254">
        <v>45774</v>
      </c>
      <c r="M779" s="280" t="s">
        <v>659</v>
      </c>
      <c r="N779" s="280">
        <v>25</v>
      </c>
      <c r="O779" s="280"/>
      <c r="P779" s="323"/>
      <c r="Q779" s="512"/>
    </row>
    <row r="780" spans="2:17" ht="12.75" customHeight="1" x14ac:dyDescent="0.3">
      <c r="B780" s="280">
        <v>139</v>
      </c>
      <c r="C780" s="291" t="s">
        <v>304</v>
      </c>
      <c r="D780" s="280" t="s">
        <v>29</v>
      </c>
      <c r="E780" s="280" t="str">
        <f t="shared" si="16"/>
        <v xml:space="preserve">WBC </v>
      </c>
      <c r="F780" s="290">
        <v>45772</v>
      </c>
      <c r="G780" s="280">
        <v>36.369999999999997</v>
      </c>
      <c r="H780" s="702" t="s">
        <v>172</v>
      </c>
      <c r="I780" s="702"/>
      <c r="J780" s="702"/>
      <c r="K780" s="702"/>
      <c r="L780" s="254">
        <v>45774</v>
      </c>
      <c r="M780" s="280" t="s">
        <v>453</v>
      </c>
      <c r="N780" s="280">
        <v>27</v>
      </c>
      <c r="O780" s="280"/>
      <c r="P780" s="323"/>
      <c r="Q780" s="512"/>
    </row>
    <row r="781" spans="2:17" ht="12.75" customHeight="1" x14ac:dyDescent="0.3">
      <c r="B781" s="280">
        <v>140</v>
      </c>
      <c r="C781" s="280" t="s">
        <v>341</v>
      </c>
      <c r="D781" s="280" t="str">
        <f>VLOOKUP(C781,$C$9:$D$222,2,FALSE)</f>
        <v>3DC1+0</v>
      </c>
      <c r="E781" s="280" t="str">
        <f t="shared" si="16"/>
        <v>DFR</v>
      </c>
      <c r="F781" s="290">
        <v>45771</v>
      </c>
      <c r="G781" s="280">
        <v>62.534999999999997</v>
      </c>
      <c r="H781" s="702" t="s">
        <v>172</v>
      </c>
      <c r="I781" s="702"/>
      <c r="J781" s="702"/>
      <c r="K781" s="702"/>
      <c r="L781" s="254">
        <v>45775</v>
      </c>
      <c r="M781" s="280" t="s">
        <v>476</v>
      </c>
      <c r="N781" s="280">
        <v>28</v>
      </c>
      <c r="O781" s="258"/>
      <c r="P781" s="323"/>
      <c r="Q781" s="512"/>
    </row>
    <row r="782" spans="2:17" ht="12.75" customHeight="1" x14ac:dyDescent="0.3">
      <c r="B782" s="280">
        <v>141</v>
      </c>
      <c r="C782" s="291" t="s">
        <v>390</v>
      </c>
      <c r="D782" s="280" t="str">
        <f>VLOOKUP(C782,$C$9:$D$222,2,FALSE)</f>
        <v>3DA+0</v>
      </c>
      <c r="E782" s="280" t="str">
        <f t="shared" si="16"/>
        <v xml:space="preserve">DFR </v>
      </c>
      <c r="F782" s="290">
        <v>45771</v>
      </c>
      <c r="G782" s="280">
        <v>36.369999999999997</v>
      </c>
      <c r="H782" s="702" t="s">
        <v>172</v>
      </c>
      <c r="I782" s="702"/>
      <c r="J782" s="702"/>
      <c r="K782" s="702"/>
      <c r="L782" s="254">
        <v>45777</v>
      </c>
      <c r="M782" s="280" t="s">
        <v>658</v>
      </c>
      <c r="N782" s="280">
        <v>29</v>
      </c>
      <c r="O782" s="258"/>
      <c r="P782" s="323"/>
      <c r="Q782" s="512"/>
    </row>
    <row r="783" spans="2:17" ht="12.75" customHeight="1" x14ac:dyDescent="0.3">
      <c r="B783" s="280">
        <v>142</v>
      </c>
      <c r="C783" s="291" t="s">
        <v>299</v>
      </c>
      <c r="D783" s="280" t="str">
        <f>VLOOKUP(C783,$C$9:$D$277,2,FALSE)</f>
        <v>3DA+0</v>
      </c>
      <c r="E783" s="280" t="str">
        <f t="shared" si="16"/>
        <v>WET</v>
      </c>
      <c r="F783" s="290">
        <v>45775</v>
      </c>
      <c r="G783" s="280">
        <v>36.369999999999997</v>
      </c>
      <c r="H783" s="702" t="s">
        <v>172</v>
      </c>
      <c r="I783" s="702"/>
      <c r="J783" s="702"/>
      <c r="K783" s="702"/>
      <c r="L783" s="254">
        <v>45777</v>
      </c>
      <c r="M783" s="280" t="s">
        <v>453</v>
      </c>
      <c r="N783" s="280">
        <v>28</v>
      </c>
      <c r="O783" s="280"/>
      <c r="P783" s="323"/>
      <c r="Q783" s="512"/>
    </row>
    <row r="784" spans="2:17" ht="12.75" customHeight="1" x14ac:dyDescent="0.3">
      <c r="B784" s="280">
        <v>143</v>
      </c>
      <c r="C784" s="291" t="s">
        <v>176</v>
      </c>
      <c r="D784" s="280" t="str">
        <f t="shared" ref="D784:D790" si="17">VLOOKUP(C784,$C$9:$D$222,2,FALSE)</f>
        <v xml:space="preserve">3DA+3 </v>
      </c>
      <c r="E784" s="280" t="str">
        <f t="shared" si="16"/>
        <v>DFR</v>
      </c>
      <c r="F784" s="290">
        <v>45776</v>
      </c>
      <c r="G784" s="280">
        <v>37.93</v>
      </c>
      <c r="H784" s="702" t="s">
        <v>172</v>
      </c>
      <c r="I784" s="702"/>
      <c r="J784" s="702"/>
      <c r="K784" s="702"/>
      <c r="L784" s="290">
        <v>45779</v>
      </c>
      <c r="M784" s="280" t="s">
        <v>476</v>
      </c>
      <c r="N784" s="280">
        <v>25</v>
      </c>
      <c r="O784" s="280"/>
      <c r="P784" s="323"/>
      <c r="Q784" s="512"/>
    </row>
    <row r="785" spans="2:17" ht="12.75" customHeight="1" x14ac:dyDescent="0.3">
      <c r="B785" s="280">
        <v>144</v>
      </c>
      <c r="C785" s="291" t="s">
        <v>271</v>
      </c>
      <c r="D785" s="280" t="str">
        <f t="shared" si="17"/>
        <v>3DA+3</v>
      </c>
      <c r="E785" s="280" t="str">
        <f t="shared" si="16"/>
        <v>DFR</v>
      </c>
      <c r="F785" s="290">
        <v>45778</v>
      </c>
      <c r="G785" s="280">
        <v>37.93</v>
      </c>
      <c r="H785" s="702" t="s">
        <v>172</v>
      </c>
      <c r="I785" s="702"/>
      <c r="J785" s="702"/>
      <c r="K785" s="702"/>
      <c r="L785" s="290">
        <v>45781</v>
      </c>
      <c r="M785" s="280" t="s">
        <v>453</v>
      </c>
      <c r="N785" s="258">
        <v>26</v>
      </c>
      <c r="O785" s="258"/>
      <c r="P785" s="512" t="s">
        <v>172</v>
      </c>
      <c r="Q785" s="512" t="s">
        <v>172</v>
      </c>
    </row>
    <row r="786" spans="2:17" ht="12.75" customHeight="1" x14ac:dyDescent="0.3">
      <c r="B786" s="280">
        <v>145</v>
      </c>
      <c r="C786" s="291" t="s">
        <v>397</v>
      </c>
      <c r="D786" s="280" t="str">
        <f t="shared" si="17"/>
        <v>3DA+0</v>
      </c>
      <c r="E786" s="280" t="str">
        <f t="shared" si="16"/>
        <v xml:space="preserve">DFR </v>
      </c>
      <c r="F786" s="290">
        <v>45779</v>
      </c>
      <c r="G786" s="280">
        <v>36.369999999999997</v>
      </c>
      <c r="H786" s="702" t="s">
        <v>172</v>
      </c>
      <c r="I786" s="702"/>
      <c r="J786" s="702"/>
      <c r="K786" s="702"/>
      <c r="L786" s="290">
        <v>45782</v>
      </c>
      <c r="M786" s="280" t="s">
        <v>658</v>
      </c>
      <c r="N786" s="418">
        <v>26</v>
      </c>
      <c r="O786" s="418"/>
      <c r="P786" s="323"/>
      <c r="Q786" s="512"/>
    </row>
    <row r="787" spans="2:17" ht="12.75" customHeight="1" x14ac:dyDescent="0.3">
      <c r="B787" s="280">
        <v>146</v>
      </c>
      <c r="C787" s="417" t="s">
        <v>276</v>
      </c>
      <c r="D787" s="418" t="str">
        <f t="shared" si="17"/>
        <v>3DA+0</v>
      </c>
      <c r="E787" s="418" t="str">
        <f t="shared" si="16"/>
        <v xml:space="preserve">WBC </v>
      </c>
      <c r="F787" s="419">
        <v>45782</v>
      </c>
      <c r="G787" s="418">
        <v>36.369999999999997</v>
      </c>
      <c r="H787" s="702" t="s">
        <v>172</v>
      </c>
      <c r="I787" s="702"/>
      <c r="J787" s="702"/>
      <c r="K787" s="702"/>
      <c r="L787" s="254">
        <v>45783</v>
      </c>
      <c r="M787" s="280" t="s">
        <v>453</v>
      </c>
      <c r="N787" s="258">
        <v>26</v>
      </c>
      <c r="O787" s="258"/>
      <c r="P787" s="323"/>
      <c r="Q787" s="512"/>
    </row>
    <row r="788" spans="2:17" ht="12.75" customHeight="1" x14ac:dyDescent="0.3">
      <c r="B788" s="280">
        <v>147</v>
      </c>
      <c r="C788" s="291" t="s">
        <v>333</v>
      </c>
      <c r="D788" s="280" t="str">
        <f t="shared" si="17"/>
        <v xml:space="preserve">3DD45+0 </v>
      </c>
      <c r="E788" s="280" t="str">
        <f t="shared" si="16"/>
        <v xml:space="preserve">DFR </v>
      </c>
      <c r="F788" s="290">
        <v>45780</v>
      </c>
      <c r="G788" s="280">
        <v>72.72</v>
      </c>
      <c r="H788" s="702" t="s">
        <v>172</v>
      </c>
      <c r="I788" s="702"/>
      <c r="J788" s="702"/>
      <c r="K788" s="702"/>
      <c r="L788" s="254">
        <v>45785</v>
      </c>
      <c r="M788" s="280" t="s">
        <v>476</v>
      </c>
      <c r="N788" s="280">
        <v>25</v>
      </c>
      <c r="O788" s="258"/>
      <c r="P788" s="323" t="s">
        <v>172</v>
      </c>
      <c r="Q788" s="512" t="s">
        <v>172</v>
      </c>
    </row>
    <row r="789" spans="2:17" ht="12.75" customHeight="1" x14ac:dyDescent="0.3">
      <c r="B789" s="280">
        <v>148</v>
      </c>
      <c r="C789" s="291" t="s">
        <v>321</v>
      </c>
      <c r="D789" s="280" t="str">
        <f t="shared" si="17"/>
        <v xml:space="preserve">3DA+3 </v>
      </c>
      <c r="E789" s="280" t="str">
        <f t="shared" si="16"/>
        <v>WET</v>
      </c>
      <c r="F789" s="290">
        <v>45774</v>
      </c>
      <c r="G789" s="280">
        <v>37.93</v>
      </c>
      <c r="H789" s="702" t="s">
        <v>172</v>
      </c>
      <c r="I789" s="702"/>
      <c r="J789" s="702"/>
      <c r="K789" s="702"/>
      <c r="L789" s="254">
        <v>45786</v>
      </c>
      <c r="M789" s="280" t="s">
        <v>443</v>
      </c>
      <c r="N789" s="280">
        <v>27</v>
      </c>
      <c r="O789" s="258"/>
      <c r="P789" s="323"/>
      <c r="Q789" s="512" t="s">
        <v>172</v>
      </c>
    </row>
    <row r="790" spans="2:17" ht="12.75" customHeight="1" x14ac:dyDescent="0.3">
      <c r="B790" s="280">
        <v>149</v>
      </c>
      <c r="C790" s="291" t="s">
        <v>273</v>
      </c>
      <c r="D790" s="280" t="str">
        <f t="shared" si="17"/>
        <v>3DA+6</v>
      </c>
      <c r="E790" s="280" t="str">
        <f t="shared" si="16"/>
        <v>DFR</v>
      </c>
      <c r="F790" s="290">
        <v>45784</v>
      </c>
      <c r="G790" s="280">
        <v>43.08</v>
      </c>
      <c r="H790" s="702" t="s">
        <v>172</v>
      </c>
      <c r="I790" s="702"/>
      <c r="J790" s="702"/>
      <c r="K790" s="702"/>
      <c r="L790" s="290">
        <v>45787</v>
      </c>
      <c r="M790" s="280" t="s">
        <v>453</v>
      </c>
      <c r="N790" s="280">
        <v>28</v>
      </c>
      <c r="O790" s="280"/>
      <c r="P790" s="512" t="s">
        <v>172</v>
      </c>
      <c r="Q790" s="512" t="s">
        <v>172</v>
      </c>
    </row>
    <row r="791" spans="2:17" ht="12.75" customHeight="1" x14ac:dyDescent="0.3">
      <c r="B791" s="280">
        <v>150</v>
      </c>
      <c r="C791" s="291" t="s">
        <v>391</v>
      </c>
      <c r="D791" s="223" t="s">
        <v>29</v>
      </c>
      <c r="E791" s="317" t="s">
        <v>30</v>
      </c>
      <c r="F791" s="290">
        <v>45783</v>
      </c>
      <c r="G791" s="280">
        <v>36.369999999999997</v>
      </c>
      <c r="H791" s="702" t="s">
        <v>172</v>
      </c>
      <c r="I791" s="702"/>
      <c r="J791" s="702"/>
      <c r="K791" s="702"/>
      <c r="L791" s="290">
        <v>45787</v>
      </c>
      <c r="M791" s="280" t="s">
        <v>708</v>
      </c>
      <c r="N791" s="280">
        <v>29</v>
      </c>
      <c r="O791" s="280"/>
      <c r="P791" s="323"/>
      <c r="Q791" s="512"/>
    </row>
    <row r="792" spans="2:17" ht="12.75" customHeight="1" x14ac:dyDescent="0.3">
      <c r="B792" s="280">
        <v>151</v>
      </c>
      <c r="C792" s="291" t="s">
        <v>268</v>
      </c>
      <c r="D792" s="331" t="s">
        <v>34</v>
      </c>
      <c r="E792" s="317" t="s">
        <v>30</v>
      </c>
      <c r="F792" s="290">
        <v>45787</v>
      </c>
      <c r="G792" s="280">
        <v>37.93</v>
      </c>
      <c r="H792" s="702" t="s">
        <v>172</v>
      </c>
      <c r="I792" s="702"/>
      <c r="J792" s="702"/>
      <c r="K792" s="702"/>
      <c r="L792" s="290">
        <v>45790</v>
      </c>
      <c r="M792" s="280" t="s">
        <v>453</v>
      </c>
      <c r="N792" s="280">
        <v>25</v>
      </c>
      <c r="O792" s="280"/>
      <c r="P792" s="512" t="s">
        <v>172</v>
      </c>
      <c r="Q792" s="512" t="s">
        <v>172</v>
      </c>
    </row>
    <row r="793" spans="2:17" ht="12.75" customHeight="1" x14ac:dyDescent="0.3">
      <c r="B793" s="280">
        <v>152</v>
      </c>
      <c r="C793" s="291" t="s">
        <v>331</v>
      </c>
      <c r="D793" s="331" t="s">
        <v>135</v>
      </c>
      <c r="E793" s="317" t="s">
        <v>30</v>
      </c>
      <c r="F793" s="290">
        <v>45787</v>
      </c>
      <c r="G793" s="280">
        <v>54.66</v>
      </c>
      <c r="H793" s="702" t="s">
        <v>172</v>
      </c>
      <c r="I793" s="702"/>
      <c r="J793" s="702"/>
      <c r="K793" s="702"/>
      <c r="L793" s="290">
        <v>45791</v>
      </c>
      <c r="M793" s="280" t="s">
        <v>476</v>
      </c>
      <c r="N793" s="280">
        <v>29</v>
      </c>
      <c r="O793" s="280"/>
      <c r="P793" s="323" t="s">
        <v>172</v>
      </c>
      <c r="Q793" s="512" t="s">
        <v>172</v>
      </c>
    </row>
    <row r="794" spans="2:17" ht="12.75" customHeight="1" x14ac:dyDescent="0.3">
      <c r="B794" s="280">
        <v>153</v>
      </c>
      <c r="C794" s="291" t="s">
        <v>394</v>
      </c>
      <c r="D794" s="331" t="s">
        <v>29</v>
      </c>
      <c r="E794" s="317" t="s">
        <v>30</v>
      </c>
      <c r="F794" s="290">
        <v>45788</v>
      </c>
      <c r="G794" s="280">
        <v>36.369999999999997</v>
      </c>
      <c r="H794" s="702" t="s">
        <v>172</v>
      </c>
      <c r="I794" s="702"/>
      <c r="J794" s="702"/>
      <c r="K794" s="702"/>
      <c r="L794" s="290">
        <v>45793</v>
      </c>
      <c r="M794" s="280" t="s">
        <v>708</v>
      </c>
      <c r="N794" s="280">
        <v>28</v>
      </c>
      <c r="O794" s="280"/>
      <c r="P794" s="323"/>
      <c r="Q794" s="512"/>
    </row>
    <row r="795" spans="2:17" ht="12.75" customHeight="1" x14ac:dyDescent="0.3">
      <c r="B795" s="280">
        <v>154</v>
      </c>
      <c r="C795" s="291" t="s">
        <v>266</v>
      </c>
      <c r="D795" s="331" t="s">
        <v>29</v>
      </c>
      <c r="E795" s="317" t="s">
        <v>337</v>
      </c>
      <c r="F795" s="290">
        <v>45791</v>
      </c>
      <c r="G795" s="280">
        <v>36.369999999999997</v>
      </c>
      <c r="H795" s="702" t="s">
        <v>172</v>
      </c>
      <c r="I795" s="702"/>
      <c r="J795" s="702"/>
      <c r="K795" s="702"/>
      <c r="L795" s="290">
        <v>45794</v>
      </c>
      <c r="M795" s="280" t="s">
        <v>453</v>
      </c>
      <c r="N795" s="280">
        <v>30</v>
      </c>
      <c r="O795" s="280"/>
      <c r="P795" s="512" t="s">
        <v>172</v>
      </c>
      <c r="Q795" s="512" t="s">
        <v>172</v>
      </c>
    </row>
    <row r="796" spans="2:17" ht="12.75" customHeight="1" x14ac:dyDescent="0.3">
      <c r="B796" s="280">
        <v>155</v>
      </c>
      <c r="C796" s="291" t="s">
        <v>265</v>
      </c>
      <c r="D796" s="259" t="s">
        <v>34</v>
      </c>
      <c r="E796" s="259" t="s">
        <v>337</v>
      </c>
      <c r="F796" s="290">
        <v>45795</v>
      </c>
      <c r="G796" s="280">
        <v>37.93</v>
      </c>
      <c r="H796" s="702" t="s">
        <v>172</v>
      </c>
      <c r="I796" s="702"/>
      <c r="J796" s="702"/>
      <c r="K796" s="702"/>
      <c r="L796" s="290">
        <v>45797</v>
      </c>
      <c r="M796" s="280" t="s">
        <v>453</v>
      </c>
      <c r="N796" s="280">
        <v>28</v>
      </c>
      <c r="O796" s="280"/>
      <c r="P796" s="512" t="s">
        <v>662</v>
      </c>
      <c r="Q796" s="512" t="s">
        <v>662</v>
      </c>
    </row>
    <row r="797" spans="2:17" ht="12.75" customHeight="1" x14ac:dyDescent="0.3">
      <c r="B797" s="280">
        <v>156</v>
      </c>
      <c r="C797" s="291" t="s">
        <v>327</v>
      </c>
      <c r="D797" s="331" t="s">
        <v>502</v>
      </c>
      <c r="E797" s="317" t="s">
        <v>462</v>
      </c>
      <c r="F797" s="290">
        <v>45792</v>
      </c>
      <c r="G797" s="280">
        <v>72.72</v>
      </c>
      <c r="H797" s="702" t="s">
        <v>172</v>
      </c>
      <c r="I797" s="702"/>
      <c r="J797" s="702"/>
      <c r="K797" s="702"/>
      <c r="L797" s="290">
        <v>45799</v>
      </c>
      <c r="M797" s="280" t="s">
        <v>476</v>
      </c>
      <c r="N797" s="280">
        <v>27</v>
      </c>
      <c r="O797" s="280"/>
      <c r="P797" s="323" t="s">
        <v>494</v>
      </c>
      <c r="Q797" s="512" t="s">
        <v>172</v>
      </c>
    </row>
    <row r="798" spans="2:17" ht="12.75" customHeight="1" x14ac:dyDescent="0.3">
      <c r="B798" s="280">
        <v>157</v>
      </c>
      <c r="C798" s="291" t="s">
        <v>385</v>
      </c>
      <c r="D798" s="280" t="str">
        <f>VLOOKUP(C798,$C$9:$D$222,2,FALSE)</f>
        <v>3DA+3</v>
      </c>
      <c r="E798" s="280" t="str">
        <f>VLOOKUP(C798,$C$9:$E$273,3,FALSE)</f>
        <v xml:space="preserve">DFR </v>
      </c>
      <c r="F798" s="290">
        <v>45788</v>
      </c>
      <c r="G798" s="280">
        <v>37.93</v>
      </c>
      <c r="H798" s="702" t="s">
        <v>172</v>
      </c>
      <c r="I798" s="702"/>
      <c r="J798" s="702"/>
      <c r="K798" s="702"/>
      <c r="L798" s="290">
        <v>45801</v>
      </c>
      <c r="M798" s="280" t="s">
        <v>707</v>
      </c>
      <c r="N798" s="280">
        <v>28</v>
      </c>
      <c r="O798" s="280"/>
      <c r="P798" s="323"/>
      <c r="Q798" s="512"/>
    </row>
    <row r="799" spans="2:17" ht="12.75" customHeight="1" x14ac:dyDescent="0.3">
      <c r="B799" s="280">
        <v>158</v>
      </c>
      <c r="C799" s="291" t="s">
        <v>267</v>
      </c>
      <c r="D799" s="259" t="s">
        <v>34</v>
      </c>
      <c r="E799" s="259" t="s">
        <v>30</v>
      </c>
      <c r="F799" s="290">
        <v>45798</v>
      </c>
      <c r="G799" s="280">
        <v>37.93</v>
      </c>
      <c r="H799" s="702" t="s">
        <v>172</v>
      </c>
      <c r="I799" s="702"/>
      <c r="J799" s="702"/>
      <c r="K799" s="702"/>
      <c r="L799" s="290">
        <v>45805</v>
      </c>
      <c r="M799" s="280" t="s">
        <v>453</v>
      </c>
      <c r="N799" s="280">
        <v>28</v>
      </c>
      <c r="O799" s="280"/>
      <c r="P799" s="512" t="s">
        <v>172</v>
      </c>
      <c r="Q799" s="512" t="s">
        <v>662</v>
      </c>
    </row>
    <row r="800" spans="2:17" ht="12.75" customHeight="1" x14ac:dyDescent="0.3">
      <c r="B800" s="280">
        <v>159</v>
      </c>
      <c r="C800" s="291" t="s">
        <v>376</v>
      </c>
      <c r="D800" s="280" t="str">
        <f>VLOOKUP(C800,$C$9:$D$222,2,FALSE)</f>
        <v>3DA+0</v>
      </c>
      <c r="E800" s="280" t="str">
        <f>VLOOKUP(C800,$C$9:$E$273,3,FALSE)</f>
        <v>DFR</v>
      </c>
      <c r="F800" s="290">
        <v>45785</v>
      </c>
      <c r="G800" s="280">
        <v>36.369999999999997</v>
      </c>
      <c r="H800" s="702" t="s">
        <v>172</v>
      </c>
      <c r="I800" s="702"/>
      <c r="J800" s="702"/>
      <c r="K800" s="702"/>
      <c r="L800" s="290">
        <v>45808</v>
      </c>
      <c r="M800" s="280" t="s">
        <v>707</v>
      </c>
      <c r="N800" s="280">
        <v>25</v>
      </c>
      <c r="O800" s="258"/>
      <c r="P800" s="323"/>
      <c r="Q800" s="512"/>
    </row>
    <row r="801" spans="1:17" ht="12.75" customHeight="1" x14ac:dyDescent="0.3">
      <c r="B801" s="280">
        <v>160</v>
      </c>
      <c r="C801" s="291" t="s">
        <v>269</v>
      </c>
      <c r="D801" s="280" t="s">
        <v>34</v>
      </c>
      <c r="E801" s="280" t="s">
        <v>30</v>
      </c>
      <c r="F801" s="290">
        <v>45806</v>
      </c>
      <c r="G801" s="280">
        <v>37.93</v>
      </c>
      <c r="H801" s="702" t="s">
        <v>172</v>
      </c>
      <c r="I801" s="702"/>
      <c r="J801" s="702"/>
      <c r="K801" s="702"/>
      <c r="L801" s="290">
        <v>45810</v>
      </c>
      <c r="M801" s="280" t="s">
        <v>453</v>
      </c>
      <c r="N801" s="280">
        <v>25</v>
      </c>
      <c r="O801" s="280"/>
      <c r="P801" s="512" t="s">
        <v>172</v>
      </c>
      <c r="Q801" s="512" t="s">
        <v>172</v>
      </c>
    </row>
    <row r="802" spans="1:17" s="221" customFormat="1" ht="12.75" customHeight="1" x14ac:dyDescent="0.3">
      <c r="B802" s="280">
        <v>161</v>
      </c>
      <c r="C802" s="291" t="s">
        <v>319</v>
      </c>
      <c r="D802" s="280" t="str">
        <f>VLOOKUP(C802,$C$9:$D$222,2,FALSE)</f>
        <v xml:space="preserve">3DC1+0 </v>
      </c>
      <c r="E802" s="280" t="str">
        <f>VLOOKUP(C802,$C$9:$E$273,3,FALSE)</f>
        <v xml:space="preserve">WBC </v>
      </c>
      <c r="F802" s="290">
        <v>45787</v>
      </c>
      <c r="G802" s="280">
        <v>62.534999999999997</v>
      </c>
      <c r="H802" s="702" t="s">
        <v>172</v>
      </c>
      <c r="I802" s="702"/>
      <c r="J802" s="702"/>
      <c r="K802" s="702"/>
      <c r="L802" s="290">
        <v>45812</v>
      </c>
      <c r="M802" s="280" t="s">
        <v>443</v>
      </c>
      <c r="N802" s="280">
        <v>28</v>
      </c>
      <c r="O802" s="280"/>
      <c r="P802" s="323"/>
      <c r="Q802" s="512" t="s">
        <v>172</v>
      </c>
    </row>
    <row r="803" spans="1:17" ht="12" customHeight="1" x14ac:dyDescent="0.3">
      <c r="B803" s="280">
        <v>162</v>
      </c>
      <c r="C803" s="291" t="s">
        <v>361</v>
      </c>
      <c r="D803" s="280" t="s">
        <v>732</v>
      </c>
      <c r="E803" s="280" t="s">
        <v>336</v>
      </c>
      <c r="F803" s="290">
        <v>45809</v>
      </c>
      <c r="G803" s="280">
        <v>34.945999999999998</v>
      </c>
      <c r="H803" s="702" t="s">
        <v>172</v>
      </c>
      <c r="I803" s="702"/>
      <c r="J803" s="702"/>
      <c r="K803" s="702"/>
      <c r="L803" s="290">
        <v>45814</v>
      </c>
      <c r="M803" s="280" t="s">
        <v>707</v>
      </c>
      <c r="N803" s="280">
        <v>28</v>
      </c>
      <c r="O803" s="258"/>
      <c r="P803" s="512" t="s">
        <v>172</v>
      </c>
      <c r="Q803" s="512" t="s">
        <v>172</v>
      </c>
    </row>
    <row r="804" spans="1:17" s="221" customFormat="1" x14ac:dyDescent="0.3">
      <c r="B804" s="280">
        <v>163</v>
      </c>
      <c r="C804" s="291" t="s">
        <v>350</v>
      </c>
      <c r="D804" s="280" t="s">
        <v>353</v>
      </c>
      <c r="E804" s="280" t="s">
        <v>30</v>
      </c>
      <c r="F804" s="290">
        <v>45811</v>
      </c>
      <c r="G804" s="491">
        <v>71.705693999999994</v>
      </c>
      <c r="H804" s="702" t="s">
        <v>172</v>
      </c>
      <c r="I804" s="702"/>
      <c r="J804" s="702"/>
      <c r="K804" s="702"/>
      <c r="L804" s="290">
        <v>45819</v>
      </c>
      <c r="M804" s="280" t="s">
        <v>453</v>
      </c>
      <c r="N804" s="280">
        <v>30</v>
      </c>
      <c r="O804" s="280"/>
      <c r="P804" s="512" t="s">
        <v>494</v>
      </c>
      <c r="Q804" s="512" t="s">
        <v>172</v>
      </c>
    </row>
    <row r="805" spans="1:17" ht="12.75" customHeight="1" x14ac:dyDescent="0.3">
      <c r="B805" s="280">
        <v>164</v>
      </c>
      <c r="C805" s="291" t="s">
        <v>371</v>
      </c>
      <c r="D805" s="280" t="s">
        <v>285</v>
      </c>
      <c r="E805" s="280" t="s">
        <v>30</v>
      </c>
      <c r="F805" s="290">
        <v>45813</v>
      </c>
      <c r="G805" s="280">
        <v>34.945999999999998</v>
      </c>
      <c r="H805" s="702" t="s">
        <v>172</v>
      </c>
      <c r="I805" s="702"/>
      <c r="J805" s="702"/>
      <c r="K805" s="702"/>
      <c r="L805" s="290">
        <v>45824</v>
      </c>
      <c r="M805" s="280" t="s">
        <v>707</v>
      </c>
      <c r="N805" s="280">
        <v>27</v>
      </c>
      <c r="O805" s="258"/>
      <c r="P805" s="323"/>
      <c r="Q805" s="512"/>
    </row>
    <row r="806" spans="1:17" x14ac:dyDescent="0.3">
      <c r="A806" s="225" t="s">
        <v>636</v>
      </c>
      <c r="B806" s="280">
        <v>165</v>
      </c>
      <c r="C806" s="291" t="s">
        <v>349</v>
      </c>
      <c r="D806" s="280" t="s">
        <v>352</v>
      </c>
      <c r="E806" s="280" t="s">
        <v>30</v>
      </c>
      <c r="F806" s="290">
        <v>45814</v>
      </c>
      <c r="G806" s="280">
        <v>64.891000000000005</v>
      </c>
      <c r="H806" s="702" t="s">
        <v>172</v>
      </c>
      <c r="I806" s="702"/>
      <c r="J806" s="702"/>
      <c r="K806" s="702"/>
      <c r="L806" s="290">
        <v>45826</v>
      </c>
      <c r="M806" s="280" t="s">
        <v>453</v>
      </c>
      <c r="N806" s="280">
        <v>28</v>
      </c>
      <c r="O806" s="280"/>
      <c r="P806" s="323" t="s">
        <v>494</v>
      </c>
      <c r="Q806" s="512" t="s">
        <v>172</v>
      </c>
    </row>
    <row r="807" spans="1:17" x14ac:dyDescent="0.3">
      <c r="B807" s="280">
        <v>166</v>
      </c>
      <c r="C807" s="291" t="s">
        <v>335</v>
      </c>
      <c r="D807" s="280" t="s">
        <v>285</v>
      </c>
      <c r="E807" s="280" t="s">
        <v>432</v>
      </c>
      <c r="F807" s="290">
        <v>45813</v>
      </c>
      <c r="G807" s="280">
        <v>34.945999999999998</v>
      </c>
      <c r="H807" s="702" t="s">
        <v>172</v>
      </c>
      <c r="I807" s="702"/>
      <c r="J807" s="702"/>
      <c r="K807" s="702"/>
      <c r="L807" s="290">
        <v>45827</v>
      </c>
      <c r="M807" s="258" t="s">
        <v>443</v>
      </c>
      <c r="N807" s="280">
        <v>28</v>
      </c>
      <c r="O807" s="258"/>
      <c r="P807" s="323" t="s">
        <v>172</v>
      </c>
      <c r="Q807" s="512" t="s">
        <v>172</v>
      </c>
    </row>
    <row r="808" spans="1:17" ht="12.75" customHeight="1" x14ac:dyDescent="0.3">
      <c r="B808" s="280">
        <v>167</v>
      </c>
      <c r="C808" s="291" t="s">
        <v>270</v>
      </c>
      <c r="D808" s="342" t="s">
        <v>43</v>
      </c>
      <c r="E808" s="280" t="s">
        <v>30</v>
      </c>
      <c r="F808" s="290">
        <v>45827</v>
      </c>
      <c r="G808" s="280">
        <v>43.08</v>
      </c>
      <c r="H808" s="702" t="s">
        <v>172</v>
      </c>
      <c r="I808" s="702"/>
      <c r="J808" s="702"/>
      <c r="K808" s="702"/>
      <c r="L808" s="290">
        <v>45832</v>
      </c>
      <c r="M808" s="280" t="s">
        <v>453</v>
      </c>
      <c r="N808" s="280">
        <v>25</v>
      </c>
      <c r="O808" s="280"/>
      <c r="P808" s="323"/>
      <c r="Q808" s="512" t="s">
        <v>172</v>
      </c>
    </row>
    <row r="809" spans="1:17" ht="12.75" customHeight="1" x14ac:dyDescent="0.3">
      <c r="B809" s="280">
        <v>168</v>
      </c>
      <c r="C809" s="291" t="s">
        <v>372</v>
      </c>
      <c r="D809" s="342" t="s">
        <v>275</v>
      </c>
      <c r="E809" s="280" t="s">
        <v>30</v>
      </c>
      <c r="F809" s="290">
        <v>45825</v>
      </c>
      <c r="G809" s="280">
        <v>62.534999999999997</v>
      </c>
      <c r="H809" s="702" t="s">
        <v>172</v>
      </c>
      <c r="I809" s="702"/>
      <c r="J809" s="702"/>
      <c r="K809" s="702"/>
      <c r="L809" s="290">
        <v>45833</v>
      </c>
      <c r="M809" s="280" t="s">
        <v>707</v>
      </c>
      <c r="N809" s="280">
        <v>29</v>
      </c>
      <c r="O809" s="280"/>
      <c r="P809" s="323"/>
      <c r="Q809" s="512" t="s">
        <v>494</v>
      </c>
    </row>
    <row r="810" spans="1:17" ht="12.75" customHeight="1" x14ac:dyDescent="0.3">
      <c r="B810" s="280">
        <v>169</v>
      </c>
      <c r="C810" s="291" t="s">
        <v>277</v>
      </c>
      <c r="D810" s="280" t="s">
        <v>29</v>
      </c>
      <c r="E810" s="280" t="s">
        <v>463</v>
      </c>
      <c r="F810" s="290">
        <v>45833</v>
      </c>
      <c r="G810" s="280">
        <v>36.372</v>
      </c>
      <c r="H810" s="702" t="s">
        <v>172</v>
      </c>
      <c r="I810" s="702"/>
      <c r="J810" s="702"/>
      <c r="K810" s="702"/>
      <c r="L810" s="290">
        <v>45836</v>
      </c>
      <c r="M810" s="280" t="s">
        <v>453</v>
      </c>
      <c r="N810" s="280">
        <v>28</v>
      </c>
      <c r="O810" s="280"/>
      <c r="P810" s="323"/>
      <c r="Q810" s="323"/>
    </row>
    <row r="811" spans="1:17" s="221" customFormat="1" ht="12.75" customHeight="1" x14ac:dyDescent="0.3">
      <c r="B811" s="280">
        <v>170</v>
      </c>
      <c r="C811" s="291" t="s">
        <v>278</v>
      </c>
      <c r="D811" s="259" t="s">
        <v>285</v>
      </c>
      <c r="E811" s="259" t="s">
        <v>456</v>
      </c>
      <c r="F811" s="290">
        <v>45837</v>
      </c>
      <c r="G811" s="280">
        <v>34.945999999999998</v>
      </c>
      <c r="H811" s="702" t="s">
        <v>172</v>
      </c>
      <c r="I811" s="702"/>
      <c r="J811" s="702"/>
      <c r="K811" s="702"/>
      <c r="L811" s="290">
        <v>45840</v>
      </c>
      <c r="M811" s="280" t="s">
        <v>453</v>
      </c>
      <c r="N811" s="280">
        <v>27</v>
      </c>
      <c r="O811" s="280"/>
      <c r="P811" s="323"/>
      <c r="Q811" s="323"/>
    </row>
    <row r="812" spans="1:17" ht="12.75" customHeight="1" x14ac:dyDescent="0.3">
      <c r="B812" s="280">
        <v>171</v>
      </c>
      <c r="C812" s="291" t="s">
        <v>301</v>
      </c>
      <c r="D812" s="280" t="s">
        <v>612</v>
      </c>
      <c r="E812" s="280" t="s">
        <v>462</v>
      </c>
      <c r="F812" s="290">
        <v>45832</v>
      </c>
      <c r="G812" s="491">
        <v>76.192999999999998</v>
      </c>
      <c r="H812" s="702" t="s">
        <v>172</v>
      </c>
      <c r="I812" s="702"/>
      <c r="J812" s="702"/>
      <c r="K812" s="702"/>
      <c r="L812" s="290">
        <v>45842</v>
      </c>
      <c r="M812" s="258" t="s">
        <v>757</v>
      </c>
      <c r="N812" s="280">
        <v>30</v>
      </c>
      <c r="O812" s="280"/>
      <c r="P812" s="323"/>
      <c r="Q812" s="323"/>
    </row>
    <row r="813" spans="1:17" ht="12.75" customHeight="1" x14ac:dyDescent="0.3">
      <c r="B813" s="280">
        <v>172</v>
      </c>
      <c r="C813" s="291" t="s">
        <v>377</v>
      </c>
      <c r="D813" s="280" t="s">
        <v>29</v>
      </c>
      <c r="E813" s="280" t="s">
        <v>30</v>
      </c>
      <c r="F813" s="290">
        <v>45833</v>
      </c>
      <c r="G813" s="280">
        <v>36.372</v>
      </c>
      <c r="H813" s="702" t="s">
        <v>172</v>
      </c>
      <c r="I813" s="702"/>
      <c r="J813" s="702"/>
      <c r="K813" s="702"/>
      <c r="L813" s="290">
        <v>45842</v>
      </c>
      <c r="M813" s="258" t="s">
        <v>707</v>
      </c>
      <c r="N813" s="280">
        <v>28</v>
      </c>
      <c r="O813" s="280"/>
      <c r="P813" s="323"/>
      <c r="Q813" s="323"/>
    </row>
    <row r="814" spans="1:17" s="221" customFormat="1" ht="12.75" customHeight="1" x14ac:dyDescent="0.3">
      <c r="B814" s="280">
        <v>173</v>
      </c>
      <c r="C814" s="291" t="s">
        <v>406</v>
      </c>
      <c r="D814" s="280" t="s">
        <v>34</v>
      </c>
      <c r="E814" s="280" t="s">
        <v>30</v>
      </c>
      <c r="F814" s="290">
        <v>45832</v>
      </c>
      <c r="G814" s="280">
        <v>37.930999999999997</v>
      </c>
      <c r="H814" s="702" t="s">
        <v>172</v>
      </c>
      <c r="I814" s="702"/>
      <c r="J814" s="702"/>
      <c r="K814" s="702"/>
      <c r="L814" s="290">
        <v>45843</v>
      </c>
      <c r="M814" s="280" t="s">
        <v>758</v>
      </c>
      <c r="N814" s="280">
        <v>27</v>
      </c>
      <c r="O814" s="280"/>
      <c r="P814" s="323"/>
      <c r="Q814" s="323"/>
    </row>
    <row r="815" spans="1:17" s="221" customFormat="1" ht="12.75" customHeight="1" x14ac:dyDescent="0.3">
      <c r="B815" s="280">
        <v>174</v>
      </c>
      <c r="C815" s="291" t="s">
        <v>332</v>
      </c>
      <c r="D815" s="280" t="s">
        <v>131</v>
      </c>
      <c r="E815" s="280" t="s">
        <v>30</v>
      </c>
      <c r="F815" s="290">
        <v>45828</v>
      </c>
      <c r="G815" s="280">
        <v>54.66</v>
      </c>
      <c r="H815" s="702" t="s">
        <v>172</v>
      </c>
      <c r="I815" s="702"/>
      <c r="J815" s="702"/>
      <c r="K815" s="702"/>
      <c r="L815" s="290">
        <v>45845</v>
      </c>
      <c r="M815" s="280" t="s">
        <v>443</v>
      </c>
      <c r="N815" s="280">
        <v>28</v>
      </c>
      <c r="O815" s="280"/>
      <c r="P815" s="323" t="s">
        <v>172</v>
      </c>
      <c r="Q815" s="323" t="s">
        <v>172</v>
      </c>
    </row>
    <row r="816" spans="1:17" s="221" customFormat="1" ht="12.75" customHeight="1" x14ac:dyDescent="0.3">
      <c r="B816" s="280">
        <v>175</v>
      </c>
      <c r="C816" s="291" t="s">
        <v>264</v>
      </c>
      <c r="D816" s="280" t="s">
        <v>131</v>
      </c>
      <c r="E816" s="280" t="s">
        <v>30</v>
      </c>
      <c r="F816" s="290">
        <v>45841</v>
      </c>
      <c r="G816" s="280">
        <v>54.66</v>
      </c>
      <c r="H816" s="702" t="s">
        <v>172</v>
      </c>
      <c r="I816" s="702"/>
      <c r="J816" s="702"/>
      <c r="K816" s="702"/>
      <c r="L816" s="290">
        <v>45845</v>
      </c>
      <c r="M816" s="280" t="s">
        <v>453</v>
      </c>
      <c r="N816" s="280">
        <v>28</v>
      </c>
      <c r="O816" s="280"/>
      <c r="P816" s="512" t="s">
        <v>662</v>
      </c>
      <c r="Q816" s="512" t="s">
        <v>662</v>
      </c>
    </row>
    <row r="817" spans="2:17" ht="12.75" customHeight="1" x14ac:dyDescent="0.3">
      <c r="B817" s="280">
        <v>176</v>
      </c>
      <c r="C817" s="302" t="s">
        <v>231</v>
      </c>
      <c r="D817" s="488" t="s">
        <v>206</v>
      </c>
      <c r="E817" s="280" t="s">
        <v>30</v>
      </c>
      <c r="F817" s="290">
        <v>45842</v>
      </c>
      <c r="G817" s="280">
        <v>31.99</v>
      </c>
      <c r="H817" s="702" t="s">
        <v>172</v>
      </c>
      <c r="I817" s="702"/>
      <c r="J817" s="702"/>
      <c r="K817" s="702"/>
      <c r="L817" s="290">
        <v>45848</v>
      </c>
      <c r="M817" s="258" t="s">
        <v>471</v>
      </c>
      <c r="N817" s="258">
        <v>24</v>
      </c>
      <c r="O817" s="258"/>
      <c r="P817" s="323"/>
      <c r="Q817" s="323"/>
    </row>
    <row r="818" spans="2:17" s="221" customFormat="1" ht="12.75" customHeight="1" x14ac:dyDescent="0.3">
      <c r="B818" s="280">
        <v>177</v>
      </c>
      <c r="C818" s="280" t="s">
        <v>262</v>
      </c>
      <c r="D818" s="223" t="s">
        <v>205</v>
      </c>
      <c r="E818" s="259" t="s">
        <v>337</v>
      </c>
      <c r="F818" s="290" t="s">
        <v>772</v>
      </c>
      <c r="G818" s="280">
        <v>33.380000000000003</v>
      </c>
      <c r="H818" s="702" t="s">
        <v>172</v>
      </c>
      <c r="I818" s="702"/>
      <c r="J818" s="702"/>
      <c r="K818" s="702"/>
      <c r="L818" s="290">
        <v>45850</v>
      </c>
      <c r="M818" s="280" t="s">
        <v>453</v>
      </c>
      <c r="N818" s="280">
        <v>27</v>
      </c>
      <c r="O818" s="280"/>
      <c r="P818" s="511" t="s">
        <v>957</v>
      </c>
      <c r="Q818" s="511" t="s">
        <v>172</v>
      </c>
    </row>
    <row r="819" spans="2:17" s="221" customFormat="1" ht="12.75" customHeight="1" x14ac:dyDescent="0.3">
      <c r="B819" s="280">
        <v>178</v>
      </c>
      <c r="C819" s="280" t="s">
        <v>405</v>
      </c>
      <c r="D819" s="259" t="s">
        <v>34</v>
      </c>
      <c r="E819" s="259" t="s">
        <v>337</v>
      </c>
      <c r="F819" s="290">
        <v>45844</v>
      </c>
      <c r="G819" s="280">
        <v>37.930999999999997</v>
      </c>
      <c r="H819" s="702" t="s">
        <v>172</v>
      </c>
      <c r="I819" s="702"/>
      <c r="J819" s="702"/>
      <c r="K819" s="702"/>
      <c r="L819" s="290">
        <v>45850</v>
      </c>
      <c r="M819" s="280" t="s">
        <v>758</v>
      </c>
      <c r="N819" s="280">
        <v>24</v>
      </c>
      <c r="O819" s="280"/>
      <c r="P819" s="511"/>
      <c r="Q819" s="511"/>
    </row>
    <row r="820" spans="2:17" ht="12.75" customHeight="1" x14ac:dyDescent="0.3">
      <c r="B820" s="280">
        <v>179</v>
      </c>
      <c r="C820" s="280" t="s">
        <v>300</v>
      </c>
      <c r="D820" s="215" t="s">
        <v>309</v>
      </c>
      <c r="E820" s="215" t="s">
        <v>462</v>
      </c>
      <c r="F820" s="280" t="s">
        <v>769</v>
      </c>
      <c r="G820" s="280">
        <v>71.706000000000003</v>
      </c>
      <c r="H820" s="702" t="s">
        <v>172</v>
      </c>
      <c r="I820" s="702"/>
      <c r="J820" s="702"/>
      <c r="K820" s="702"/>
      <c r="L820" s="290">
        <v>45851</v>
      </c>
      <c r="M820" s="280" t="s">
        <v>757</v>
      </c>
      <c r="N820" s="280">
        <v>26</v>
      </c>
      <c r="O820" s="280"/>
      <c r="P820" s="511"/>
      <c r="Q820" s="511"/>
    </row>
    <row r="821" spans="2:17" ht="12.75" customHeight="1" x14ac:dyDescent="0.3">
      <c r="B821" s="280">
        <v>180</v>
      </c>
      <c r="C821" s="291" t="s">
        <v>230</v>
      </c>
      <c r="D821" s="283" t="s">
        <v>206</v>
      </c>
      <c r="E821" s="317" t="s">
        <v>30</v>
      </c>
      <c r="F821" s="290">
        <v>45849</v>
      </c>
      <c r="G821" s="280">
        <v>31.99</v>
      </c>
      <c r="H821" s="702" t="s">
        <v>172</v>
      </c>
      <c r="I821" s="702"/>
      <c r="J821" s="702"/>
      <c r="K821" s="702"/>
      <c r="L821" s="290">
        <v>45853</v>
      </c>
      <c r="M821" s="280" t="s">
        <v>471</v>
      </c>
      <c r="N821" s="280">
        <v>27</v>
      </c>
      <c r="O821" s="280"/>
      <c r="P821" s="511"/>
      <c r="Q821" s="511"/>
    </row>
    <row r="822" spans="2:17" ht="12.75" customHeight="1" x14ac:dyDescent="0.3">
      <c r="B822" s="280">
        <v>181</v>
      </c>
      <c r="C822" s="280" t="s">
        <v>374</v>
      </c>
      <c r="D822" s="283" t="s">
        <v>633</v>
      </c>
      <c r="E822" s="317" t="s">
        <v>30</v>
      </c>
      <c r="F822" s="290">
        <v>45843</v>
      </c>
      <c r="G822" s="280">
        <v>63.16</v>
      </c>
      <c r="H822" s="702" t="s">
        <v>172</v>
      </c>
      <c r="I822" s="702"/>
      <c r="J822" s="702"/>
      <c r="K822" s="702"/>
      <c r="L822" s="290">
        <v>45854</v>
      </c>
      <c r="M822" s="280" t="s">
        <v>707</v>
      </c>
      <c r="N822" s="258">
        <v>25</v>
      </c>
      <c r="O822" s="258"/>
      <c r="P822" s="511"/>
      <c r="Q822" s="280"/>
    </row>
    <row r="823" spans="2:17" ht="12.75" customHeight="1" x14ac:dyDescent="0.3">
      <c r="B823" s="280">
        <v>182</v>
      </c>
      <c r="C823" s="291" t="s">
        <v>260</v>
      </c>
      <c r="D823" s="317" t="s">
        <v>206</v>
      </c>
      <c r="E823" s="317" t="s">
        <v>337</v>
      </c>
      <c r="F823" s="290">
        <v>45851</v>
      </c>
      <c r="G823" s="280">
        <v>31.99</v>
      </c>
      <c r="H823" s="702" t="s">
        <v>172</v>
      </c>
      <c r="I823" s="702"/>
      <c r="J823" s="702"/>
      <c r="K823" s="702"/>
      <c r="L823" s="290">
        <v>45854</v>
      </c>
      <c r="M823" s="280" t="s">
        <v>453</v>
      </c>
      <c r="N823" s="280">
        <v>26</v>
      </c>
      <c r="O823" s="280"/>
      <c r="P823" s="511"/>
      <c r="Q823" s="511" t="s">
        <v>172</v>
      </c>
    </row>
    <row r="824" spans="2:17" ht="12.75" customHeight="1" x14ac:dyDescent="0.3">
      <c r="B824" s="280">
        <v>183</v>
      </c>
      <c r="C824" s="291" t="s">
        <v>229</v>
      </c>
      <c r="D824" s="317" t="s">
        <v>206</v>
      </c>
      <c r="E824" s="317" t="s">
        <v>30</v>
      </c>
      <c r="F824" s="290">
        <v>45853</v>
      </c>
      <c r="G824" s="280">
        <v>31.99</v>
      </c>
      <c r="H824" s="702" t="s">
        <v>172</v>
      </c>
      <c r="I824" s="702"/>
      <c r="J824" s="702"/>
      <c r="K824" s="702"/>
      <c r="L824" s="290">
        <v>45856</v>
      </c>
      <c r="M824" s="280" t="s">
        <v>476</v>
      </c>
      <c r="N824" s="511">
        <v>25</v>
      </c>
      <c r="O824" s="280"/>
      <c r="P824" s="511"/>
      <c r="Q824" s="280"/>
    </row>
    <row r="825" spans="2:17" ht="12.75" customHeight="1" x14ac:dyDescent="0.3">
      <c r="B825" s="280">
        <v>184</v>
      </c>
      <c r="C825" s="291" t="s">
        <v>259</v>
      </c>
      <c r="D825" s="317" t="s">
        <v>205</v>
      </c>
      <c r="E825" s="317" t="s">
        <v>30</v>
      </c>
      <c r="F825" s="290">
        <v>45855</v>
      </c>
      <c r="G825" s="305">
        <v>33.375579000000002</v>
      </c>
      <c r="H825" s="702" t="s">
        <v>172</v>
      </c>
      <c r="I825" s="702"/>
      <c r="J825" s="702"/>
      <c r="K825" s="702"/>
      <c r="L825" s="290">
        <v>45858</v>
      </c>
      <c r="M825" s="280" t="s">
        <v>453</v>
      </c>
      <c r="N825" s="280">
        <v>23</v>
      </c>
      <c r="O825" s="280"/>
      <c r="P825" s="540"/>
      <c r="Q825" s="511" t="s">
        <v>172</v>
      </c>
    </row>
    <row r="826" spans="2:17" ht="12.75" customHeight="1" x14ac:dyDescent="0.3">
      <c r="B826" s="280">
        <v>185</v>
      </c>
      <c r="C826" s="291" t="s">
        <v>420</v>
      </c>
      <c r="D826" s="317" t="s">
        <v>34</v>
      </c>
      <c r="E826" s="317" t="s">
        <v>30</v>
      </c>
      <c r="F826" s="290">
        <v>45850</v>
      </c>
      <c r="G826" s="280">
        <v>37.930999999999997</v>
      </c>
      <c r="H826" s="702" t="s">
        <v>172</v>
      </c>
      <c r="I826" s="702"/>
      <c r="J826" s="702"/>
      <c r="K826" s="702"/>
      <c r="L826" s="290">
        <v>45858</v>
      </c>
      <c r="M826" s="280" t="s">
        <v>781</v>
      </c>
      <c r="N826" s="511">
        <v>25</v>
      </c>
      <c r="O826" s="280"/>
      <c r="P826" s="511"/>
      <c r="Q826" s="280"/>
    </row>
    <row r="827" spans="2:17" ht="12.75" customHeight="1" x14ac:dyDescent="0.3">
      <c r="B827" s="280">
        <v>186</v>
      </c>
      <c r="C827" s="291" t="s">
        <v>242</v>
      </c>
      <c r="D827" s="488" t="s">
        <v>206</v>
      </c>
      <c r="E827" s="317" t="s">
        <v>30</v>
      </c>
      <c r="F827" s="290">
        <v>45852</v>
      </c>
      <c r="G827" s="280">
        <v>31.99</v>
      </c>
      <c r="H827" s="702" t="s">
        <v>172</v>
      </c>
      <c r="I827" s="702"/>
      <c r="J827" s="702"/>
      <c r="K827" s="702"/>
      <c r="L827" s="290">
        <v>45859</v>
      </c>
      <c r="M827" s="280" t="s">
        <v>757</v>
      </c>
      <c r="N827" s="280">
        <v>24</v>
      </c>
      <c r="O827" s="280"/>
      <c r="P827" s="511"/>
      <c r="Q827" s="280"/>
    </row>
    <row r="828" spans="2:17" x14ac:dyDescent="0.3">
      <c r="B828" s="280">
        <v>187</v>
      </c>
      <c r="C828" s="291" t="s">
        <v>228</v>
      </c>
      <c r="D828" s="317" t="s">
        <v>206</v>
      </c>
      <c r="E828" s="317" t="s">
        <v>30</v>
      </c>
      <c r="F828" s="290">
        <v>45857</v>
      </c>
      <c r="G828" s="280">
        <v>31.99</v>
      </c>
      <c r="H828" s="702" t="s">
        <v>172</v>
      </c>
      <c r="I828" s="702"/>
      <c r="J828" s="702"/>
      <c r="K828" s="702"/>
      <c r="L828" s="290">
        <v>45859</v>
      </c>
      <c r="M828" s="280" t="s">
        <v>476</v>
      </c>
      <c r="N828" s="280">
        <v>24</v>
      </c>
      <c r="O828" s="280"/>
      <c r="P828" s="540"/>
      <c r="Q828" s="520"/>
    </row>
    <row r="829" spans="2:17" x14ac:dyDescent="0.3">
      <c r="B829" s="280">
        <v>188</v>
      </c>
      <c r="C829" s="291" t="s">
        <v>258</v>
      </c>
      <c r="D829" s="317" t="s">
        <v>205</v>
      </c>
      <c r="E829" s="317" t="s">
        <v>30</v>
      </c>
      <c r="F829" s="290">
        <v>45859</v>
      </c>
      <c r="G829" s="280">
        <v>33.380000000000003</v>
      </c>
      <c r="H829" s="702" t="s">
        <v>172</v>
      </c>
      <c r="I829" s="702"/>
      <c r="J829" s="702"/>
      <c r="K829" s="702"/>
      <c r="L829" s="290">
        <v>45863</v>
      </c>
      <c r="M829" s="280" t="s">
        <v>453</v>
      </c>
      <c r="N829" s="280">
        <v>25</v>
      </c>
      <c r="O829" s="589"/>
      <c r="P829" s="590"/>
      <c r="Q829" s="511" t="s">
        <v>172</v>
      </c>
    </row>
    <row r="830" spans="2:17" x14ac:dyDescent="0.3">
      <c r="B830" s="280">
        <v>189</v>
      </c>
      <c r="C830" s="291" t="s">
        <v>227</v>
      </c>
      <c r="D830" s="488" t="s">
        <v>205</v>
      </c>
      <c r="E830" s="317" t="s">
        <v>30</v>
      </c>
      <c r="F830" s="290">
        <v>45860</v>
      </c>
      <c r="G830" s="280">
        <v>33.380000000000003</v>
      </c>
      <c r="H830" s="702" t="s">
        <v>172</v>
      </c>
      <c r="I830" s="702"/>
      <c r="J830" s="702"/>
      <c r="K830" s="702"/>
      <c r="L830" s="290">
        <v>45866</v>
      </c>
      <c r="M830" s="280" t="s">
        <v>476</v>
      </c>
      <c r="N830" s="511">
        <v>25</v>
      </c>
      <c r="O830" s="280"/>
      <c r="P830" s="540"/>
      <c r="Q830" s="520"/>
    </row>
    <row r="831" spans="2:17" x14ac:dyDescent="0.3">
      <c r="B831" s="280">
        <v>190</v>
      </c>
      <c r="C831" s="291" t="s">
        <v>250</v>
      </c>
      <c r="D831" s="488" t="s">
        <v>205</v>
      </c>
      <c r="E831" s="317" t="s">
        <v>30</v>
      </c>
      <c r="F831" s="290">
        <v>45860</v>
      </c>
      <c r="G831" s="280">
        <v>33.380000000000003</v>
      </c>
      <c r="H831" s="702" t="s">
        <v>172</v>
      </c>
      <c r="I831" s="702"/>
      <c r="J831" s="702"/>
      <c r="K831" s="702"/>
      <c r="L831" s="290">
        <v>45867</v>
      </c>
      <c r="M831" s="280" t="s">
        <v>757</v>
      </c>
      <c r="N831" s="280">
        <v>24</v>
      </c>
      <c r="O831" s="280"/>
      <c r="P831" s="540"/>
      <c r="Q831" s="520"/>
    </row>
    <row r="832" spans="2:17" x14ac:dyDescent="0.3">
      <c r="B832" s="280">
        <v>191</v>
      </c>
      <c r="C832" s="291" t="s">
        <v>419</v>
      </c>
      <c r="D832" s="317" t="s">
        <v>34</v>
      </c>
      <c r="E832" s="317" t="s">
        <v>432</v>
      </c>
      <c r="F832" s="290">
        <v>45859</v>
      </c>
      <c r="G832" s="280">
        <v>37.930999999999997</v>
      </c>
      <c r="H832" s="702" t="s">
        <v>172</v>
      </c>
      <c r="I832" s="702"/>
      <c r="J832" s="702"/>
      <c r="K832" s="702"/>
      <c r="L832" s="290">
        <v>45867</v>
      </c>
      <c r="M832" s="280" t="s">
        <v>839</v>
      </c>
      <c r="N832" s="280">
        <v>24</v>
      </c>
      <c r="O832" s="280"/>
      <c r="P832" s="540"/>
      <c r="Q832" s="520"/>
    </row>
    <row r="833" spans="2:17" x14ac:dyDescent="0.3">
      <c r="B833" s="280">
        <v>192</v>
      </c>
      <c r="C833" s="291" t="s">
        <v>402</v>
      </c>
      <c r="D833" s="317" t="s">
        <v>608</v>
      </c>
      <c r="E833" s="317" t="s">
        <v>30</v>
      </c>
      <c r="F833" s="290">
        <v>45851</v>
      </c>
      <c r="G833" s="280">
        <v>65.22</v>
      </c>
      <c r="H833" s="702" t="s">
        <v>172</v>
      </c>
      <c r="I833" s="702"/>
      <c r="J833" s="702"/>
      <c r="K833" s="702"/>
      <c r="L833" s="290">
        <v>45868</v>
      </c>
      <c r="M833" s="280" t="s">
        <v>782</v>
      </c>
      <c r="N833" s="511">
        <v>25</v>
      </c>
      <c r="O833" s="280"/>
      <c r="P833" s="280"/>
      <c r="Q833" s="520"/>
    </row>
    <row r="834" spans="2:17" x14ac:dyDescent="0.3">
      <c r="B834" s="280">
        <v>193</v>
      </c>
      <c r="C834" s="291" t="s">
        <v>257</v>
      </c>
      <c r="D834" s="317" t="s">
        <v>206</v>
      </c>
      <c r="E834" s="317" t="s">
        <v>30</v>
      </c>
      <c r="F834" s="290">
        <v>45864</v>
      </c>
      <c r="G834" s="280">
        <v>31.99</v>
      </c>
      <c r="H834" s="702" t="s">
        <v>172</v>
      </c>
      <c r="I834" s="702"/>
      <c r="J834" s="702"/>
      <c r="K834" s="702"/>
      <c r="L834" s="290">
        <v>45869</v>
      </c>
      <c r="M834" s="280" t="s">
        <v>453</v>
      </c>
      <c r="N834" s="280">
        <v>24</v>
      </c>
      <c r="O834" s="280"/>
      <c r="P834" s="540"/>
      <c r="Q834" s="511" t="s">
        <v>172</v>
      </c>
    </row>
    <row r="835" spans="2:17" x14ac:dyDescent="0.3">
      <c r="B835" s="280">
        <v>194</v>
      </c>
      <c r="C835" s="291" t="s">
        <v>222</v>
      </c>
      <c r="D835" s="293" t="s">
        <v>205</v>
      </c>
      <c r="E835" s="317" t="s">
        <v>30</v>
      </c>
      <c r="F835" s="290">
        <v>45867</v>
      </c>
      <c r="G835" s="280">
        <v>33.380000000000003</v>
      </c>
      <c r="H835" s="702" t="s">
        <v>172</v>
      </c>
      <c r="I835" s="702"/>
      <c r="J835" s="702"/>
      <c r="K835" s="702"/>
      <c r="L835" s="290">
        <v>45870</v>
      </c>
      <c r="M835" s="280" t="s">
        <v>476</v>
      </c>
      <c r="N835" s="280">
        <v>24</v>
      </c>
      <c r="O835" s="280"/>
      <c r="P835" s="540"/>
      <c r="Q835" s="520"/>
    </row>
    <row r="836" spans="2:17" x14ac:dyDescent="0.3">
      <c r="B836" s="280">
        <v>195</v>
      </c>
      <c r="C836" s="280" t="s">
        <v>314</v>
      </c>
      <c r="D836" s="288" t="s">
        <v>285</v>
      </c>
      <c r="E836" s="317" t="s">
        <v>462</v>
      </c>
      <c r="F836" s="290">
        <v>45846</v>
      </c>
      <c r="G836" s="280">
        <v>34.945999999999998</v>
      </c>
      <c r="H836" s="702" t="s">
        <v>172</v>
      </c>
      <c r="I836" s="702"/>
      <c r="J836" s="702"/>
      <c r="K836" s="702"/>
      <c r="L836" s="290">
        <v>45871</v>
      </c>
      <c r="M836" s="258" t="s">
        <v>443</v>
      </c>
      <c r="N836" s="511">
        <v>25</v>
      </c>
      <c r="O836" s="258"/>
      <c r="P836" s="280"/>
      <c r="Q836" s="520"/>
    </row>
    <row r="837" spans="2:17" x14ac:dyDescent="0.3">
      <c r="B837" s="280">
        <v>196</v>
      </c>
      <c r="C837" s="291" t="s">
        <v>244</v>
      </c>
      <c r="D837" s="317" t="s">
        <v>206</v>
      </c>
      <c r="E837" s="317" t="s">
        <v>30</v>
      </c>
      <c r="F837" s="290">
        <v>45868</v>
      </c>
      <c r="G837" s="280">
        <v>31.99</v>
      </c>
      <c r="H837" s="702" t="s">
        <v>172</v>
      </c>
      <c r="I837" s="702"/>
      <c r="J837" s="702"/>
      <c r="K837" s="702"/>
      <c r="L837" s="290">
        <v>45871</v>
      </c>
      <c r="M837" s="280" t="s">
        <v>757</v>
      </c>
      <c r="N837" s="511">
        <v>25</v>
      </c>
      <c r="O837" s="280"/>
      <c r="P837" s="540"/>
      <c r="Q837" s="520"/>
    </row>
    <row r="838" spans="2:17" x14ac:dyDescent="0.3">
      <c r="B838" s="280">
        <v>197</v>
      </c>
      <c r="C838" s="291" t="s">
        <v>375</v>
      </c>
      <c r="D838" s="317" t="s">
        <v>352</v>
      </c>
      <c r="E838" s="317" t="s">
        <v>30</v>
      </c>
      <c r="F838" s="290">
        <v>45855</v>
      </c>
      <c r="G838" s="280">
        <v>64.89</v>
      </c>
      <c r="H838" s="702" t="s">
        <v>172</v>
      </c>
      <c r="I838" s="702"/>
      <c r="J838" s="702"/>
      <c r="K838" s="702"/>
      <c r="L838" s="290">
        <v>45872</v>
      </c>
      <c r="M838" s="280" t="s">
        <v>707</v>
      </c>
      <c r="N838" s="280">
        <v>24</v>
      </c>
      <c r="O838" s="258"/>
      <c r="P838" s="520"/>
      <c r="Q838" s="520"/>
    </row>
    <row r="839" spans="2:17" x14ac:dyDescent="0.3">
      <c r="B839" s="280">
        <v>198</v>
      </c>
      <c r="C839" s="291" t="s">
        <v>232</v>
      </c>
      <c r="D839" s="317" t="s">
        <v>206</v>
      </c>
      <c r="E839" s="317" t="s">
        <v>30</v>
      </c>
      <c r="F839" s="290">
        <v>45871</v>
      </c>
      <c r="G839" s="280">
        <v>31.99</v>
      </c>
      <c r="H839" s="702" t="s">
        <v>172</v>
      </c>
      <c r="I839" s="702"/>
      <c r="J839" s="702"/>
      <c r="K839" s="702"/>
      <c r="L839" s="290">
        <v>45873</v>
      </c>
      <c r="M839" s="280" t="s">
        <v>476</v>
      </c>
      <c r="N839" s="280">
        <v>24</v>
      </c>
      <c r="O839" s="280"/>
      <c r="P839" s="540"/>
      <c r="Q839" s="520"/>
    </row>
    <row r="840" spans="2:17" x14ac:dyDescent="0.3">
      <c r="B840" s="280">
        <v>199</v>
      </c>
      <c r="C840" s="291" t="s">
        <v>421</v>
      </c>
      <c r="D840" s="317" t="s">
        <v>34</v>
      </c>
      <c r="E840" s="317" t="s">
        <v>30</v>
      </c>
      <c r="F840" s="290">
        <v>45868</v>
      </c>
      <c r="G840" s="280">
        <v>37.930999999999997</v>
      </c>
      <c r="H840" s="702" t="s">
        <v>172</v>
      </c>
      <c r="I840" s="702"/>
      <c r="J840" s="702"/>
      <c r="K840" s="702"/>
      <c r="L840" s="290">
        <v>45873</v>
      </c>
      <c r="M840" s="280" t="s">
        <v>839</v>
      </c>
      <c r="N840" s="280">
        <v>24</v>
      </c>
      <c r="O840" s="280"/>
      <c r="P840" s="540"/>
      <c r="Q840" s="520"/>
    </row>
    <row r="841" spans="2:17" x14ac:dyDescent="0.3">
      <c r="B841" s="317">
        <v>200</v>
      </c>
      <c r="C841" s="288" t="s">
        <v>274</v>
      </c>
      <c r="D841" s="317" t="s">
        <v>275</v>
      </c>
      <c r="E841" s="317" t="s">
        <v>30</v>
      </c>
      <c r="F841" s="257">
        <v>45870</v>
      </c>
      <c r="G841" s="317">
        <v>62.534999999999997</v>
      </c>
      <c r="H841" s="702" t="s">
        <v>172</v>
      </c>
      <c r="I841" s="702"/>
      <c r="J841" s="702"/>
      <c r="K841" s="702"/>
      <c r="L841" s="257">
        <v>45875</v>
      </c>
      <c r="M841" s="317" t="s">
        <v>453</v>
      </c>
      <c r="N841" s="317">
        <v>24</v>
      </c>
      <c r="O841" s="280"/>
      <c r="P841" s="512" t="s">
        <v>172</v>
      </c>
      <c r="Q841" s="512" t="s">
        <v>662</v>
      </c>
    </row>
    <row r="842" spans="2:17" x14ac:dyDescent="0.3">
      <c r="B842" s="317">
        <v>201</v>
      </c>
      <c r="C842" s="288" t="s">
        <v>243</v>
      </c>
      <c r="D842" s="317" t="s">
        <v>205</v>
      </c>
      <c r="E842" s="317" t="s">
        <v>30</v>
      </c>
      <c r="F842" s="257">
        <v>45872</v>
      </c>
      <c r="G842" s="317">
        <v>33.380000000000003</v>
      </c>
      <c r="H842" s="702" t="s">
        <v>172</v>
      </c>
      <c r="I842" s="702"/>
      <c r="J842" s="702"/>
      <c r="K842" s="702"/>
      <c r="L842" s="257">
        <v>45876</v>
      </c>
      <c r="M842" s="317" t="s">
        <v>757</v>
      </c>
      <c r="N842" s="340">
        <v>25</v>
      </c>
      <c r="O842" s="258"/>
      <c r="P842" s="520"/>
      <c r="Q842" s="520"/>
    </row>
    <row r="843" spans="2:17" x14ac:dyDescent="0.3">
      <c r="B843" s="317">
        <v>202</v>
      </c>
      <c r="C843" s="288" t="s">
        <v>249</v>
      </c>
      <c r="D843" s="283" t="s">
        <v>205</v>
      </c>
      <c r="E843" s="317" t="s">
        <v>30</v>
      </c>
      <c r="F843" s="257">
        <v>45874</v>
      </c>
      <c r="G843" s="317">
        <v>33.380000000000003</v>
      </c>
      <c r="H843" s="702" t="s">
        <v>172</v>
      </c>
      <c r="I843" s="702"/>
      <c r="J843" s="702"/>
      <c r="K843" s="702"/>
      <c r="L843" s="257">
        <v>45877</v>
      </c>
      <c r="M843" s="317" t="s">
        <v>476</v>
      </c>
      <c r="N843" s="317">
        <v>24</v>
      </c>
      <c r="O843" s="280"/>
      <c r="P843" s="540"/>
      <c r="Q843" s="520"/>
    </row>
    <row r="844" spans="2:17" x14ac:dyDescent="0.3">
      <c r="B844" s="317">
        <v>203</v>
      </c>
      <c r="C844" s="288" t="s">
        <v>224</v>
      </c>
      <c r="D844" s="488" t="s">
        <v>206</v>
      </c>
      <c r="E844" s="317" t="s">
        <v>30</v>
      </c>
      <c r="F844" s="257">
        <v>45878</v>
      </c>
      <c r="G844" s="317">
        <v>31.99</v>
      </c>
      <c r="H844" s="702" t="s">
        <v>172</v>
      </c>
      <c r="I844" s="702"/>
      <c r="J844" s="702"/>
      <c r="K844" s="702"/>
      <c r="L844" s="257">
        <v>45880</v>
      </c>
      <c r="M844" s="317" t="s">
        <v>476</v>
      </c>
      <c r="N844" s="317">
        <v>24</v>
      </c>
      <c r="O844" s="280"/>
      <c r="P844" s="540"/>
      <c r="Q844" s="520"/>
    </row>
    <row r="845" spans="2:17" x14ac:dyDescent="0.3">
      <c r="B845" s="317">
        <v>204</v>
      </c>
      <c r="C845" s="288" t="s">
        <v>272</v>
      </c>
      <c r="D845" s="317" t="s">
        <v>34</v>
      </c>
      <c r="E845" s="317" t="s">
        <v>30</v>
      </c>
      <c r="F845" s="257">
        <v>45876</v>
      </c>
      <c r="G845" s="317">
        <v>37.930999999999997</v>
      </c>
      <c r="H845" s="702" t="s">
        <v>172</v>
      </c>
      <c r="I845" s="702"/>
      <c r="J845" s="702"/>
      <c r="K845" s="702"/>
      <c r="L845" s="257">
        <v>45881</v>
      </c>
      <c r="M845" s="317" t="s">
        <v>453</v>
      </c>
      <c r="N845" s="317">
        <v>25</v>
      </c>
      <c r="O845" s="280"/>
      <c r="P845" s="512" t="s">
        <v>172</v>
      </c>
      <c r="Q845" s="512" t="s">
        <v>662</v>
      </c>
    </row>
    <row r="846" spans="2:17" x14ac:dyDescent="0.3">
      <c r="B846" s="317">
        <v>205</v>
      </c>
      <c r="C846" s="288" t="s">
        <v>373</v>
      </c>
      <c r="D846" s="317" t="s">
        <v>135</v>
      </c>
      <c r="E846" s="317" t="s">
        <v>30</v>
      </c>
      <c r="F846" s="257">
        <v>45873</v>
      </c>
      <c r="G846" s="317">
        <v>54.66</v>
      </c>
      <c r="H846" s="702" t="s">
        <v>172</v>
      </c>
      <c r="I846" s="702"/>
      <c r="J846" s="702"/>
      <c r="K846" s="702"/>
      <c r="L846" s="257">
        <v>45881</v>
      </c>
      <c r="M846" s="317" t="s">
        <v>707</v>
      </c>
      <c r="N846" s="340">
        <v>25</v>
      </c>
      <c r="O846" s="280"/>
      <c r="P846" s="540"/>
      <c r="Q846" s="520"/>
    </row>
    <row r="847" spans="2:17" x14ac:dyDescent="0.3">
      <c r="B847" s="317">
        <v>206</v>
      </c>
      <c r="C847" s="288" t="s">
        <v>248</v>
      </c>
      <c r="D847" s="317" t="s">
        <v>206</v>
      </c>
      <c r="E847" s="317" t="s">
        <v>30</v>
      </c>
      <c r="F847" s="257">
        <v>45877</v>
      </c>
      <c r="G847" s="317">
        <v>31.99</v>
      </c>
      <c r="H847" s="702" t="s">
        <v>172</v>
      </c>
      <c r="I847" s="702"/>
      <c r="J847" s="702"/>
      <c r="K847" s="702"/>
      <c r="L847" s="257">
        <v>45882</v>
      </c>
      <c r="M847" s="317" t="s">
        <v>757</v>
      </c>
      <c r="N847" s="317">
        <v>25</v>
      </c>
      <c r="O847" s="280"/>
      <c r="P847" s="540"/>
      <c r="Q847" s="520"/>
    </row>
    <row r="848" spans="2:17" x14ac:dyDescent="0.3">
      <c r="B848" s="317">
        <v>207</v>
      </c>
      <c r="C848" s="288" t="s">
        <v>422</v>
      </c>
      <c r="D848" s="317" t="s">
        <v>29</v>
      </c>
      <c r="E848" s="317" t="s">
        <v>30</v>
      </c>
      <c r="F848" s="257">
        <v>45874</v>
      </c>
      <c r="G848" s="317">
        <v>36.369999999999997</v>
      </c>
      <c r="H848" s="703" t="s">
        <v>172</v>
      </c>
      <c r="I848" s="704"/>
      <c r="J848" s="704"/>
      <c r="K848" s="705"/>
      <c r="L848" s="257">
        <v>45883</v>
      </c>
      <c r="M848" s="317" t="s">
        <v>781</v>
      </c>
      <c r="N848" s="317">
        <v>24</v>
      </c>
      <c r="O848" s="280"/>
      <c r="P848" s="540"/>
      <c r="Q848" s="520"/>
    </row>
    <row r="849" spans="2:17" s="221" customFormat="1" x14ac:dyDescent="0.3">
      <c r="B849" s="317">
        <v>208</v>
      </c>
      <c r="C849" s="288" t="s">
        <v>256</v>
      </c>
      <c r="D849" s="317" t="s">
        <v>206</v>
      </c>
      <c r="E849" s="317" t="s">
        <v>30</v>
      </c>
      <c r="F849" s="257">
        <v>45882</v>
      </c>
      <c r="G849" s="317">
        <v>31.99</v>
      </c>
      <c r="H849" s="702" t="s">
        <v>172</v>
      </c>
      <c r="I849" s="702"/>
      <c r="J849" s="702"/>
      <c r="K849" s="702"/>
      <c r="L849" s="257">
        <v>45887</v>
      </c>
      <c r="M849" s="280" t="s">
        <v>453</v>
      </c>
      <c r="N849" s="280">
        <v>30</v>
      </c>
      <c r="O849" s="280"/>
      <c r="P849" s="540"/>
      <c r="Q849" s="511" t="s">
        <v>172</v>
      </c>
    </row>
    <row r="850" spans="2:17" x14ac:dyDescent="0.3">
      <c r="B850" s="317">
        <v>209</v>
      </c>
      <c r="C850" s="288" t="s">
        <v>253</v>
      </c>
      <c r="D850" s="317" t="s">
        <v>205</v>
      </c>
      <c r="E850" s="317" t="s">
        <v>30</v>
      </c>
      <c r="F850" s="257">
        <v>45881</v>
      </c>
      <c r="G850" s="317">
        <v>33.380000000000003</v>
      </c>
      <c r="H850" s="702" t="s">
        <v>172</v>
      </c>
      <c r="I850" s="702"/>
      <c r="J850" s="702"/>
      <c r="K850" s="702"/>
      <c r="L850" s="257">
        <v>45888</v>
      </c>
      <c r="M850" s="317" t="s">
        <v>471</v>
      </c>
      <c r="N850" s="340">
        <v>25</v>
      </c>
      <c r="O850" s="317"/>
      <c r="P850" s="540"/>
      <c r="Q850" s="511" t="s">
        <v>172</v>
      </c>
    </row>
    <row r="851" spans="2:17" x14ac:dyDescent="0.3">
      <c r="B851" s="317">
        <v>210</v>
      </c>
      <c r="C851" s="288" t="s">
        <v>423</v>
      </c>
      <c r="D851" s="317" t="s">
        <v>47</v>
      </c>
      <c r="E851" s="317" t="s">
        <v>30</v>
      </c>
      <c r="F851" s="257">
        <v>45885</v>
      </c>
      <c r="G851" s="317">
        <v>44.825000000000003</v>
      </c>
      <c r="H851" s="702" t="s">
        <v>172</v>
      </c>
      <c r="I851" s="702"/>
      <c r="J851" s="702"/>
      <c r="K851" s="702"/>
      <c r="L851" s="257">
        <v>45893</v>
      </c>
      <c r="M851" s="280" t="s">
        <v>781</v>
      </c>
      <c r="N851" s="280">
        <v>36</v>
      </c>
      <c r="O851" s="280"/>
      <c r="P851" s="540"/>
      <c r="Q851" s="520"/>
    </row>
    <row r="852" spans="2:17" x14ac:dyDescent="0.3">
      <c r="B852" s="317">
        <v>211</v>
      </c>
      <c r="C852" s="608" t="s">
        <v>286</v>
      </c>
      <c r="D852" s="609" t="s">
        <v>34</v>
      </c>
      <c r="E852" s="609" t="s">
        <v>432</v>
      </c>
      <c r="F852" s="312">
        <v>45892</v>
      </c>
      <c r="G852" s="317">
        <v>37.930999999999997</v>
      </c>
      <c r="H852" s="702" t="s">
        <v>172</v>
      </c>
      <c r="I852" s="702"/>
      <c r="J852" s="702"/>
      <c r="K852" s="702"/>
      <c r="L852" s="312">
        <v>45898</v>
      </c>
      <c r="M852" s="258" t="s">
        <v>453</v>
      </c>
      <c r="N852" s="258">
        <v>30</v>
      </c>
      <c r="O852" s="604"/>
      <c r="P852" s="512" t="s">
        <v>172</v>
      </c>
      <c r="Q852" s="258" t="s">
        <v>172</v>
      </c>
    </row>
    <row r="853" spans="2:17" x14ac:dyDescent="0.3">
      <c r="B853" s="317">
        <v>212</v>
      </c>
      <c r="C853" s="317" t="s">
        <v>412</v>
      </c>
      <c r="D853" s="317" t="s">
        <v>613</v>
      </c>
      <c r="E853" s="317" t="s">
        <v>30</v>
      </c>
      <c r="F853" s="257">
        <v>45882</v>
      </c>
      <c r="G853" s="317">
        <v>64.891000000000005</v>
      </c>
      <c r="H853" s="702" t="s">
        <v>172</v>
      </c>
      <c r="I853" s="702"/>
      <c r="J853" s="702"/>
      <c r="K853" s="702"/>
      <c r="L853" s="257">
        <v>45898</v>
      </c>
      <c r="M853" s="224" t="s">
        <v>707</v>
      </c>
      <c r="N853" s="258">
        <v>30</v>
      </c>
      <c r="O853" s="258"/>
      <c r="P853" s="520"/>
      <c r="Q853" s="520"/>
    </row>
    <row r="854" spans="2:17" x14ac:dyDescent="0.3">
      <c r="B854" s="317">
        <v>213</v>
      </c>
      <c r="C854" s="288" t="s">
        <v>619</v>
      </c>
      <c r="D854" s="317" t="s">
        <v>618</v>
      </c>
      <c r="E854" s="317" t="s">
        <v>30</v>
      </c>
      <c r="F854" s="257">
        <v>45889</v>
      </c>
      <c r="G854" s="317">
        <v>66.209999999999994</v>
      </c>
      <c r="H854" s="702" t="s">
        <v>172</v>
      </c>
      <c r="I854" s="702"/>
      <c r="J854" s="702"/>
      <c r="K854" s="702"/>
      <c r="L854" s="257">
        <v>45899</v>
      </c>
      <c r="M854" s="258" t="s">
        <v>476</v>
      </c>
      <c r="N854" s="258">
        <v>29</v>
      </c>
      <c r="O854" s="258"/>
      <c r="P854" s="520"/>
      <c r="Q854" s="520"/>
    </row>
    <row r="855" spans="2:17" x14ac:dyDescent="0.3">
      <c r="B855" s="317">
        <v>214</v>
      </c>
      <c r="C855" s="288" t="s">
        <v>252</v>
      </c>
      <c r="D855" s="283" t="s">
        <v>649</v>
      </c>
      <c r="E855" s="317" t="s">
        <v>30</v>
      </c>
      <c r="F855" s="257">
        <v>45883</v>
      </c>
      <c r="G855" s="317">
        <v>51.04</v>
      </c>
      <c r="H855" s="702" t="s">
        <v>172</v>
      </c>
      <c r="I855" s="702"/>
      <c r="J855" s="702"/>
      <c r="K855" s="702"/>
      <c r="L855" s="257">
        <v>45899</v>
      </c>
      <c r="M855" s="317" t="s">
        <v>757</v>
      </c>
      <c r="N855" s="258">
        <v>25</v>
      </c>
      <c r="O855" s="258"/>
      <c r="P855" s="520"/>
      <c r="Q855" s="520"/>
    </row>
    <row r="856" spans="2:17" x14ac:dyDescent="0.3">
      <c r="B856" s="317">
        <v>215</v>
      </c>
      <c r="C856" s="288" t="s">
        <v>254</v>
      </c>
      <c r="D856" s="317" t="s">
        <v>206</v>
      </c>
      <c r="E856" s="317" t="s">
        <v>30</v>
      </c>
      <c r="F856" s="257">
        <v>45888</v>
      </c>
      <c r="G856" s="317">
        <v>31.99</v>
      </c>
      <c r="H856" s="702" t="s">
        <v>172</v>
      </c>
      <c r="I856" s="702"/>
      <c r="J856" s="702"/>
      <c r="K856" s="702"/>
      <c r="L856" s="257">
        <v>45900</v>
      </c>
      <c r="M856" s="280" t="s">
        <v>453</v>
      </c>
      <c r="N856" s="280">
        <v>30</v>
      </c>
      <c r="O856" s="280"/>
      <c r="P856" s="540"/>
      <c r="Q856" s="511" t="s">
        <v>172</v>
      </c>
    </row>
    <row r="857" spans="2:17" x14ac:dyDescent="0.3">
      <c r="B857" s="317">
        <v>216</v>
      </c>
      <c r="C857" s="288" t="s">
        <v>417</v>
      </c>
      <c r="D857" s="317" t="s">
        <v>43</v>
      </c>
      <c r="E857" s="317" t="s">
        <v>30</v>
      </c>
      <c r="F857" s="257">
        <v>45894</v>
      </c>
      <c r="G857" s="317">
        <v>43.08</v>
      </c>
      <c r="H857" s="702" t="s">
        <v>172</v>
      </c>
      <c r="I857" s="702"/>
      <c r="J857" s="702"/>
      <c r="K857" s="702"/>
      <c r="L857" s="257">
        <v>45900</v>
      </c>
      <c r="M857" s="280" t="s">
        <v>781</v>
      </c>
      <c r="N857" s="280">
        <v>36</v>
      </c>
      <c r="O857" s="280"/>
      <c r="P857" s="540"/>
      <c r="Q857" s="520"/>
    </row>
    <row r="858" spans="2:17" x14ac:dyDescent="0.3">
      <c r="B858" s="317">
        <v>217</v>
      </c>
      <c r="C858" s="288" t="s">
        <v>190</v>
      </c>
      <c r="D858" s="488" t="s">
        <v>206</v>
      </c>
      <c r="E858" s="317" t="s">
        <v>30</v>
      </c>
      <c r="F858" s="257">
        <v>45900</v>
      </c>
      <c r="G858" s="317">
        <v>31.99</v>
      </c>
      <c r="H858" s="702" t="s">
        <v>172</v>
      </c>
      <c r="I858" s="702"/>
      <c r="J858" s="702"/>
      <c r="K858" s="702"/>
      <c r="L858" s="257">
        <v>45903</v>
      </c>
      <c r="M858" s="317" t="s">
        <v>912</v>
      </c>
      <c r="N858" s="317">
        <v>32</v>
      </c>
      <c r="O858" s="317"/>
      <c r="P858" s="540"/>
      <c r="Q858" s="520"/>
    </row>
    <row r="859" spans="2:17" s="221" customFormat="1" x14ac:dyDescent="0.3">
      <c r="B859" s="317">
        <v>218</v>
      </c>
      <c r="C859" s="288" t="s">
        <v>261</v>
      </c>
      <c r="D859" s="317" t="s">
        <v>206</v>
      </c>
      <c r="E859" s="317" t="s">
        <v>30</v>
      </c>
      <c r="F859" s="257">
        <v>45901</v>
      </c>
      <c r="G859" s="317">
        <v>31.99</v>
      </c>
      <c r="H859" s="702" t="s">
        <v>172</v>
      </c>
      <c r="I859" s="702"/>
      <c r="J859" s="702"/>
      <c r="K859" s="702"/>
      <c r="L859" s="257">
        <v>45904</v>
      </c>
      <c r="M859" s="280" t="s">
        <v>453</v>
      </c>
      <c r="N859" s="280">
        <v>35</v>
      </c>
      <c r="O859" s="317"/>
      <c r="P859" s="540"/>
      <c r="Q859" s="512" t="s">
        <v>172</v>
      </c>
    </row>
    <row r="860" spans="2:17" x14ac:dyDescent="0.3">
      <c r="B860" s="317">
        <v>219</v>
      </c>
      <c r="C860" s="288" t="s">
        <v>413</v>
      </c>
      <c r="D860" s="317" t="s">
        <v>637</v>
      </c>
      <c r="E860" s="317" t="s">
        <v>30</v>
      </c>
      <c r="F860" s="257">
        <v>45899</v>
      </c>
      <c r="G860" s="317">
        <v>44.825000000000003</v>
      </c>
      <c r="H860" s="702" t="s">
        <v>172</v>
      </c>
      <c r="I860" s="702"/>
      <c r="J860" s="702"/>
      <c r="K860" s="702"/>
      <c r="L860" s="257">
        <v>45905</v>
      </c>
      <c r="M860" s="222" t="s">
        <v>707</v>
      </c>
      <c r="N860" s="280">
        <v>25</v>
      </c>
      <c r="O860" s="317"/>
      <c r="P860" s="540"/>
      <c r="Q860" s="520"/>
    </row>
    <row r="861" spans="2:17" x14ac:dyDescent="0.3">
      <c r="B861" s="317">
        <v>220</v>
      </c>
      <c r="C861" s="288" t="s">
        <v>424</v>
      </c>
      <c r="D861" s="283" t="s">
        <v>637</v>
      </c>
      <c r="E861" s="317" t="s">
        <v>30</v>
      </c>
      <c r="F861" s="257">
        <v>45901</v>
      </c>
      <c r="G861" s="317">
        <v>44.825000000000003</v>
      </c>
      <c r="H861" s="702" t="s">
        <v>172</v>
      </c>
      <c r="I861" s="702"/>
      <c r="J861" s="702"/>
      <c r="K861" s="702"/>
      <c r="L861" s="257">
        <v>45906</v>
      </c>
      <c r="M861" s="280" t="s">
        <v>781</v>
      </c>
      <c r="N861" s="280">
        <v>34</v>
      </c>
      <c r="O861" s="317"/>
      <c r="P861" s="540"/>
      <c r="Q861" s="520"/>
    </row>
    <row r="862" spans="2:17" x14ac:dyDescent="0.3">
      <c r="B862" s="317">
        <v>221</v>
      </c>
      <c r="C862" s="288" t="s">
        <v>251</v>
      </c>
      <c r="D862" s="317" t="s">
        <v>205</v>
      </c>
      <c r="E862" s="317" t="s">
        <v>30</v>
      </c>
      <c r="F862" s="257">
        <v>45900</v>
      </c>
      <c r="G862" s="317">
        <v>33.380000000000003</v>
      </c>
      <c r="H862" s="702" t="s">
        <v>172</v>
      </c>
      <c r="I862" s="702"/>
      <c r="J862" s="702"/>
      <c r="K862" s="702"/>
      <c r="L862" s="257">
        <v>45907</v>
      </c>
      <c r="M862" s="317" t="s">
        <v>757</v>
      </c>
      <c r="N862" s="258">
        <v>25</v>
      </c>
      <c r="O862" s="317"/>
      <c r="P862" s="540"/>
      <c r="Q862" s="520"/>
    </row>
    <row r="863" spans="2:17" x14ac:dyDescent="0.3">
      <c r="B863" s="317">
        <v>222</v>
      </c>
      <c r="C863" s="288" t="s">
        <v>207</v>
      </c>
      <c r="D863" s="317" t="s">
        <v>206</v>
      </c>
      <c r="E863" s="317" t="s">
        <v>30</v>
      </c>
      <c r="F863" s="257">
        <v>45905</v>
      </c>
      <c r="G863" s="317">
        <v>31.99</v>
      </c>
      <c r="H863" s="702" t="s">
        <v>172</v>
      </c>
      <c r="I863" s="702"/>
      <c r="J863" s="702"/>
      <c r="K863" s="702"/>
      <c r="L863" s="257">
        <v>45907</v>
      </c>
      <c r="M863" s="317" t="s">
        <v>453</v>
      </c>
      <c r="N863" s="317">
        <v>35</v>
      </c>
      <c r="O863" s="317"/>
      <c r="P863" s="540"/>
      <c r="Q863" s="520"/>
    </row>
    <row r="864" spans="2:17" x14ac:dyDescent="0.3">
      <c r="B864" s="317">
        <v>223</v>
      </c>
      <c r="C864" s="288" t="s">
        <v>199</v>
      </c>
      <c r="D864" s="317" t="s">
        <v>725</v>
      </c>
      <c r="E864" s="317" t="s">
        <v>30</v>
      </c>
      <c r="F864" s="257">
        <v>45905</v>
      </c>
      <c r="G864" s="317">
        <v>51.04</v>
      </c>
      <c r="H864" s="702" t="s">
        <v>172</v>
      </c>
      <c r="I864" s="702"/>
      <c r="J864" s="702"/>
      <c r="K864" s="702"/>
      <c r="L864" s="257">
        <v>45908</v>
      </c>
      <c r="M864" s="317" t="s">
        <v>912</v>
      </c>
      <c r="N864" s="317">
        <v>34</v>
      </c>
      <c r="O864" s="317"/>
      <c r="P864" s="540"/>
      <c r="Q864" s="520"/>
    </row>
    <row r="865" spans="2:17" x14ac:dyDescent="0.3">
      <c r="B865" s="317">
        <v>224</v>
      </c>
      <c r="C865" s="288" t="s">
        <v>407</v>
      </c>
      <c r="D865" s="317" t="s">
        <v>167</v>
      </c>
      <c r="E865" s="317" t="s">
        <v>30</v>
      </c>
      <c r="F865" s="257">
        <v>45877</v>
      </c>
      <c r="G865" s="317">
        <v>37.930999999999997</v>
      </c>
      <c r="H865" s="702" t="s">
        <v>172</v>
      </c>
      <c r="I865" s="702"/>
      <c r="J865" s="702"/>
      <c r="K865" s="702"/>
      <c r="L865" s="257">
        <v>45908</v>
      </c>
      <c r="M865" s="317" t="s">
        <v>443</v>
      </c>
      <c r="N865" s="317">
        <v>25</v>
      </c>
      <c r="O865" s="317"/>
      <c r="P865" s="540"/>
      <c r="Q865" s="520"/>
    </row>
    <row r="866" spans="2:17" x14ac:dyDescent="0.3">
      <c r="B866" s="317">
        <v>225</v>
      </c>
      <c r="C866" s="288" t="s">
        <v>208</v>
      </c>
      <c r="D866" s="317" t="s">
        <v>205</v>
      </c>
      <c r="E866" s="317" t="s">
        <v>30</v>
      </c>
      <c r="F866" s="257">
        <v>45908</v>
      </c>
      <c r="G866" s="317">
        <v>33.380000000000003</v>
      </c>
      <c r="H866" s="702" t="s">
        <v>172</v>
      </c>
      <c r="I866" s="702"/>
      <c r="J866" s="702"/>
      <c r="K866" s="702"/>
      <c r="L866" s="257">
        <v>45909</v>
      </c>
      <c r="M866" s="317" t="s">
        <v>453</v>
      </c>
      <c r="N866" s="317">
        <v>35</v>
      </c>
      <c r="O866" s="280"/>
      <c r="P866" s="540"/>
      <c r="Q866" s="520"/>
    </row>
    <row r="867" spans="2:17" x14ac:dyDescent="0.3">
      <c r="B867" s="317">
        <v>226</v>
      </c>
      <c r="C867" s="288" t="s">
        <v>425</v>
      </c>
      <c r="D867" s="317" t="s">
        <v>34</v>
      </c>
      <c r="E867" s="317" t="s">
        <v>30</v>
      </c>
      <c r="F867" s="257">
        <v>45907</v>
      </c>
      <c r="G867" s="317">
        <v>37.930999999999997</v>
      </c>
      <c r="H867" s="702" t="s">
        <v>172</v>
      </c>
      <c r="I867" s="702"/>
      <c r="J867" s="702"/>
      <c r="K867" s="702"/>
      <c r="L867" s="257">
        <v>45910</v>
      </c>
      <c r="M867" s="317" t="s">
        <v>781</v>
      </c>
      <c r="N867" s="317">
        <v>31</v>
      </c>
      <c r="O867" s="317"/>
      <c r="P867" s="540"/>
      <c r="Q867" s="520"/>
    </row>
    <row r="868" spans="2:17" x14ac:dyDescent="0.3">
      <c r="B868" s="317">
        <v>227</v>
      </c>
      <c r="C868" s="288" t="s">
        <v>414</v>
      </c>
      <c r="D868" s="317" t="s">
        <v>275</v>
      </c>
      <c r="E868" s="317" t="s">
        <v>455</v>
      </c>
      <c r="F868" s="257">
        <v>45906</v>
      </c>
      <c r="G868" s="317">
        <v>62.534999999999997</v>
      </c>
      <c r="H868" s="702" t="s">
        <v>172</v>
      </c>
      <c r="I868" s="702"/>
      <c r="J868" s="702"/>
      <c r="K868" s="702"/>
      <c r="L868" s="257">
        <v>45913</v>
      </c>
      <c r="M868" s="220" t="s">
        <v>707</v>
      </c>
      <c r="N868" s="317">
        <v>25</v>
      </c>
      <c r="O868" s="317"/>
      <c r="P868" s="540"/>
      <c r="Q868" s="520"/>
    </row>
    <row r="869" spans="2:17" x14ac:dyDescent="0.3">
      <c r="B869" s="317">
        <v>228</v>
      </c>
      <c r="C869" s="288" t="s">
        <v>210</v>
      </c>
      <c r="D869" s="317" t="s">
        <v>206</v>
      </c>
      <c r="E869" s="317" t="s">
        <v>30</v>
      </c>
      <c r="F869" s="257">
        <v>45910</v>
      </c>
      <c r="G869" s="317">
        <v>31.99</v>
      </c>
      <c r="H869" s="702" t="s">
        <v>172</v>
      </c>
      <c r="I869" s="702"/>
      <c r="J869" s="702"/>
      <c r="K869" s="702"/>
      <c r="L869" s="335">
        <v>45914</v>
      </c>
      <c r="M869" s="280" t="s">
        <v>453</v>
      </c>
      <c r="N869" s="280">
        <v>35</v>
      </c>
      <c r="O869" s="280"/>
      <c r="P869" s="540"/>
      <c r="Q869" s="520"/>
    </row>
    <row r="870" spans="2:17" x14ac:dyDescent="0.3">
      <c r="B870" s="317">
        <v>229</v>
      </c>
      <c r="C870" s="288" t="s">
        <v>245</v>
      </c>
      <c r="D870" s="317" t="s">
        <v>205</v>
      </c>
      <c r="E870" s="317" t="s">
        <v>30</v>
      </c>
      <c r="F870" s="257">
        <v>45908</v>
      </c>
      <c r="G870" s="317">
        <v>33.380000000000003</v>
      </c>
      <c r="H870" s="702" t="s">
        <v>172</v>
      </c>
      <c r="I870" s="702"/>
      <c r="J870" s="702"/>
      <c r="K870" s="702"/>
      <c r="L870" s="257">
        <v>45915</v>
      </c>
      <c r="M870" s="228" t="s">
        <v>757</v>
      </c>
      <c r="N870" s="228">
        <v>25</v>
      </c>
      <c r="O870" s="228"/>
      <c r="P870" s="611"/>
      <c r="Q870" s="520"/>
    </row>
    <row r="871" spans="2:17" x14ac:dyDescent="0.3">
      <c r="B871" s="317">
        <v>230</v>
      </c>
      <c r="C871" s="288" t="s">
        <v>213</v>
      </c>
      <c r="D871" s="317" t="s">
        <v>649</v>
      </c>
      <c r="E871" s="317" t="s">
        <v>30</v>
      </c>
      <c r="F871" s="257">
        <v>45909</v>
      </c>
      <c r="G871" s="317">
        <v>51.04</v>
      </c>
      <c r="H871" s="702" t="s">
        <v>172</v>
      </c>
      <c r="I871" s="702"/>
      <c r="J871" s="702"/>
      <c r="K871" s="702"/>
      <c r="L871" s="335">
        <v>45916</v>
      </c>
      <c r="M871" s="317" t="s">
        <v>471</v>
      </c>
      <c r="N871" s="317">
        <v>34</v>
      </c>
      <c r="O871" s="280"/>
      <c r="P871" s="540"/>
      <c r="Q871" s="520"/>
    </row>
    <row r="872" spans="2:17" s="221" customFormat="1" ht="28.5" customHeight="1" x14ac:dyDescent="0.3">
      <c r="B872" s="317">
        <v>231</v>
      </c>
      <c r="C872" s="288" t="s">
        <v>211</v>
      </c>
      <c r="D872" s="317" t="s">
        <v>205</v>
      </c>
      <c r="E872" s="317" t="s">
        <v>30</v>
      </c>
      <c r="F872" s="257">
        <v>45914</v>
      </c>
      <c r="G872" s="317">
        <v>33.380000000000003</v>
      </c>
      <c r="H872" s="702" t="s">
        <v>172</v>
      </c>
      <c r="I872" s="702"/>
      <c r="J872" s="702"/>
      <c r="K872" s="702"/>
      <c r="L872" s="335">
        <v>45920</v>
      </c>
      <c r="M872" s="317" t="s">
        <v>453</v>
      </c>
      <c r="N872" s="317">
        <v>35</v>
      </c>
      <c r="O872" s="317"/>
      <c r="P872" s="618"/>
      <c r="Q872" s="540"/>
    </row>
    <row r="873" spans="2:17" s="221" customFormat="1" ht="30" customHeight="1" x14ac:dyDescent="0.3">
      <c r="B873" s="317">
        <v>232</v>
      </c>
      <c r="C873" s="288" t="s">
        <v>416</v>
      </c>
      <c r="D873" s="317" t="s">
        <v>446</v>
      </c>
      <c r="E873" s="317" t="s">
        <v>30</v>
      </c>
      <c r="F873" s="257">
        <v>45913</v>
      </c>
      <c r="G873" s="317">
        <v>64.89</v>
      </c>
      <c r="H873" s="702" t="s">
        <v>172</v>
      </c>
      <c r="I873" s="702"/>
      <c r="J873" s="702"/>
      <c r="K873" s="702"/>
      <c r="L873" s="335">
        <v>45923</v>
      </c>
      <c r="M873" s="317" t="s">
        <v>781</v>
      </c>
      <c r="N873" s="317">
        <v>34</v>
      </c>
      <c r="O873" s="317"/>
      <c r="P873" s="618"/>
      <c r="Q873" s="540"/>
    </row>
    <row r="874" spans="2:17" ht="39" customHeight="1" x14ac:dyDescent="0.3">
      <c r="B874" s="317">
        <v>233</v>
      </c>
      <c r="C874" s="288" t="s">
        <v>926</v>
      </c>
      <c r="D874" s="283" t="s">
        <v>205</v>
      </c>
      <c r="E874" s="317" t="s">
        <v>337</v>
      </c>
      <c r="F874" s="257">
        <v>45921</v>
      </c>
      <c r="G874" s="317">
        <v>33.380000000000003</v>
      </c>
      <c r="H874" s="702" t="s">
        <v>172</v>
      </c>
      <c r="I874" s="702"/>
      <c r="J874" s="702"/>
      <c r="K874" s="702"/>
      <c r="L874" s="335">
        <v>45924</v>
      </c>
      <c r="M874" s="317" t="s">
        <v>453</v>
      </c>
      <c r="N874" s="317">
        <v>35</v>
      </c>
      <c r="O874" s="280"/>
      <c r="P874" s="540"/>
      <c r="Q874" s="520"/>
    </row>
    <row r="875" spans="2:17" s="221" customFormat="1" ht="30.75" customHeight="1" x14ac:dyDescent="0.3">
      <c r="B875" s="317">
        <v>234</v>
      </c>
      <c r="C875" s="317" t="s">
        <v>403</v>
      </c>
      <c r="D875" s="317" t="s">
        <v>43</v>
      </c>
      <c r="E875" s="317" t="s">
        <v>336</v>
      </c>
      <c r="F875" s="257">
        <v>45916</v>
      </c>
      <c r="G875" s="317">
        <v>43.079000000000001</v>
      </c>
      <c r="H875" s="702" t="s">
        <v>172</v>
      </c>
      <c r="I875" s="702"/>
      <c r="J875" s="702"/>
      <c r="K875" s="702"/>
      <c r="L875" s="335">
        <v>45925</v>
      </c>
      <c r="M875" s="317" t="s">
        <v>707</v>
      </c>
      <c r="N875" s="317">
        <v>34</v>
      </c>
      <c r="O875" s="317"/>
      <c r="P875" s="618"/>
      <c r="Q875" s="540"/>
    </row>
    <row r="876" spans="2:17" s="221" customFormat="1" ht="25.5" customHeight="1" x14ac:dyDescent="0.3">
      <c r="B876" s="317">
        <v>235</v>
      </c>
      <c r="C876" s="288" t="s">
        <v>218</v>
      </c>
      <c r="D876" s="317" t="s">
        <v>205</v>
      </c>
      <c r="E876" s="317" t="s">
        <v>30</v>
      </c>
      <c r="F876" s="257">
        <v>45916</v>
      </c>
      <c r="G876" s="317">
        <v>33.380000000000003</v>
      </c>
      <c r="H876" s="702" t="s">
        <v>172</v>
      </c>
      <c r="I876" s="702"/>
      <c r="J876" s="702"/>
      <c r="K876" s="702"/>
      <c r="L876" s="335">
        <v>45926</v>
      </c>
      <c r="M876" s="317" t="s">
        <v>757</v>
      </c>
      <c r="N876" s="317">
        <v>25</v>
      </c>
      <c r="O876" s="317"/>
      <c r="P876" s="618"/>
      <c r="Q876" s="540"/>
    </row>
    <row r="877" spans="2:17" ht="27" customHeight="1" x14ac:dyDescent="0.3">
      <c r="B877" s="317">
        <v>236</v>
      </c>
      <c r="C877" s="288" t="s">
        <v>225</v>
      </c>
      <c r="D877" s="283" t="s">
        <v>765</v>
      </c>
      <c r="E877" s="317" t="s">
        <v>30</v>
      </c>
      <c r="F877" s="257">
        <v>45921</v>
      </c>
      <c r="G877" s="317">
        <v>77.319999999999993</v>
      </c>
      <c r="H877" s="702" t="s">
        <v>172</v>
      </c>
      <c r="I877" s="702"/>
      <c r="J877" s="702"/>
      <c r="K877" s="702"/>
      <c r="L877" s="335">
        <v>45929</v>
      </c>
      <c r="M877" s="317" t="s">
        <v>471</v>
      </c>
      <c r="N877" s="317">
        <v>28</v>
      </c>
      <c r="O877" s="317"/>
      <c r="P877" s="618"/>
      <c r="Q877" s="520"/>
    </row>
    <row r="878" spans="2:17" s="221" customFormat="1" ht="35.25" customHeight="1" x14ac:dyDescent="0.3">
      <c r="B878" s="317">
        <v>237</v>
      </c>
      <c r="C878" s="288" t="s">
        <v>428</v>
      </c>
      <c r="D878" s="283" t="s">
        <v>285</v>
      </c>
      <c r="E878" s="317" t="s">
        <v>30</v>
      </c>
      <c r="F878" s="257">
        <v>45924</v>
      </c>
      <c r="G878" s="317">
        <v>34.945999999999998</v>
      </c>
      <c r="H878" s="702" t="s">
        <v>172</v>
      </c>
      <c r="I878" s="702"/>
      <c r="J878" s="702"/>
      <c r="K878" s="702"/>
      <c r="L878" s="335">
        <v>45930</v>
      </c>
      <c r="M878" s="317" t="s">
        <v>781</v>
      </c>
      <c r="N878" s="317">
        <v>34</v>
      </c>
      <c r="O878" s="280"/>
      <c r="P878" s="540"/>
      <c r="Q878" s="540"/>
    </row>
    <row r="879" spans="2:17" s="221" customFormat="1" ht="26.25" customHeight="1" x14ac:dyDescent="0.3">
      <c r="B879" s="317">
        <v>238</v>
      </c>
      <c r="C879" s="288" t="s">
        <v>189</v>
      </c>
      <c r="D879" s="283" t="s">
        <v>206</v>
      </c>
      <c r="E879" s="317" t="s">
        <v>30</v>
      </c>
      <c r="F879" s="257">
        <v>45925</v>
      </c>
      <c r="G879" s="317">
        <v>31.99</v>
      </c>
      <c r="H879" s="702" t="s">
        <v>172</v>
      </c>
      <c r="I879" s="702"/>
      <c r="J879" s="702"/>
      <c r="K879" s="702"/>
      <c r="L879" s="335">
        <v>45930</v>
      </c>
      <c r="M879" s="317" t="s">
        <v>453</v>
      </c>
      <c r="N879" s="317">
        <v>35</v>
      </c>
      <c r="O879" s="280"/>
      <c r="P879" s="540"/>
      <c r="Q879" s="540"/>
    </row>
    <row r="880" spans="2:17" s="221" customFormat="1" ht="23.25" customHeight="1" x14ac:dyDescent="0.3">
      <c r="B880" s="317">
        <v>239</v>
      </c>
      <c r="C880" s="288" t="s">
        <v>929</v>
      </c>
      <c r="D880" s="283" t="s">
        <v>206</v>
      </c>
      <c r="E880" s="317" t="s">
        <v>30</v>
      </c>
      <c r="F880" s="257">
        <v>45928</v>
      </c>
      <c r="G880" s="308">
        <v>31.99</v>
      </c>
      <c r="H880" s="702" t="s">
        <v>172</v>
      </c>
      <c r="I880" s="702"/>
      <c r="J880" s="702"/>
      <c r="K880" s="702"/>
      <c r="L880" s="335">
        <v>45934</v>
      </c>
      <c r="M880" s="317" t="s">
        <v>471</v>
      </c>
      <c r="N880" s="317">
        <v>25</v>
      </c>
      <c r="O880" s="317"/>
      <c r="P880" s="257"/>
      <c r="Q880" s="540"/>
    </row>
    <row r="881" spans="2:17" ht="30.75" customHeight="1" x14ac:dyDescent="0.3">
      <c r="B881" s="317">
        <v>240</v>
      </c>
      <c r="C881" s="288" t="s">
        <v>430</v>
      </c>
      <c r="D881" s="317" t="s">
        <v>34</v>
      </c>
      <c r="E881" s="317" t="s">
        <v>30</v>
      </c>
      <c r="F881" s="257">
        <v>45921</v>
      </c>
      <c r="G881" s="317">
        <v>37.930999999999997</v>
      </c>
      <c r="H881" s="702" t="s">
        <v>172</v>
      </c>
      <c r="I881" s="702"/>
      <c r="J881" s="702"/>
      <c r="K881" s="702"/>
      <c r="L881" s="335">
        <v>45936</v>
      </c>
      <c r="M881" s="317" t="s">
        <v>930</v>
      </c>
      <c r="N881" s="317">
        <v>32</v>
      </c>
      <c r="O881" s="317"/>
      <c r="P881" s="618"/>
      <c r="Q881" s="520"/>
    </row>
    <row r="882" spans="2:17" ht="53.25" customHeight="1" x14ac:dyDescent="0.3">
      <c r="B882" s="317">
        <v>241</v>
      </c>
      <c r="C882" s="288" t="s">
        <v>826</v>
      </c>
      <c r="D882" s="283" t="s">
        <v>240</v>
      </c>
      <c r="E882" s="317" t="s">
        <v>337</v>
      </c>
      <c r="F882" s="257">
        <v>45931</v>
      </c>
      <c r="G882" s="630">
        <v>72.63</v>
      </c>
      <c r="H882" s="702" t="s">
        <v>172</v>
      </c>
      <c r="I882" s="702"/>
      <c r="J882" s="702"/>
      <c r="K882" s="702"/>
      <c r="L882" s="335">
        <v>45939</v>
      </c>
      <c r="M882" s="317" t="s">
        <v>453</v>
      </c>
      <c r="N882" s="317">
        <v>35</v>
      </c>
      <c r="O882" s="228"/>
      <c r="P882" s="611"/>
      <c r="Q882" s="520"/>
    </row>
    <row r="883" spans="2:17" ht="60" customHeight="1" x14ac:dyDescent="0.3">
      <c r="B883" s="317">
        <v>242</v>
      </c>
      <c r="C883" s="288" t="s">
        <v>928</v>
      </c>
      <c r="D883" s="283" t="s">
        <v>29</v>
      </c>
      <c r="E883" s="317" t="s">
        <v>456</v>
      </c>
      <c r="F883" s="257">
        <v>45927</v>
      </c>
      <c r="G883" s="317">
        <v>36.369999999999997</v>
      </c>
      <c r="H883" s="702" t="s">
        <v>172</v>
      </c>
      <c r="I883" s="702"/>
      <c r="J883" s="702"/>
      <c r="K883" s="702"/>
      <c r="L883" s="335">
        <v>45939</v>
      </c>
      <c r="M883" s="317" t="s">
        <v>707</v>
      </c>
      <c r="N883" s="317">
        <v>34</v>
      </c>
      <c r="O883" s="317"/>
      <c r="P883" s="257"/>
      <c r="Q883" s="520"/>
    </row>
    <row r="884" spans="2:17" ht="51" customHeight="1" x14ac:dyDescent="0.3">
      <c r="B884" s="317">
        <v>243</v>
      </c>
      <c r="C884" s="288" t="s">
        <v>409</v>
      </c>
      <c r="D884" s="317" t="s">
        <v>43</v>
      </c>
      <c r="E884" s="317" t="s">
        <v>432</v>
      </c>
      <c r="F884" s="257">
        <v>45913</v>
      </c>
      <c r="G884" s="317">
        <v>43.079000000000001</v>
      </c>
      <c r="H884" s="702" t="s">
        <v>172</v>
      </c>
      <c r="I884" s="702"/>
      <c r="J884" s="702"/>
      <c r="K884" s="702"/>
      <c r="L884" s="335">
        <v>45941</v>
      </c>
      <c r="M884" s="317" t="s">
        <v>443</v>
      </c>
      <c r="N884" s="317">
        <v>21</v>
      </c>
      <c r="O884" s="258"/>
      <c r="P884" s="520"/>
      <c r="Q884" s="520"/>
    </row>
    <row r="885" spans="2:17" ht="47.25" customHeight="1" x14ac:dyDescent="0.3">
      <c r="B885" s="317">
        <v>244</v>
      </c>
      <c r="C885" s="288" t="s">
        <v>429</v>
      </c>
      <c r="D885" s="283" t="s">
        <v>29</v>
      </c>
      <c r="E885" s="317" t="s">
        <v>30</v>
      </c>
      <c r="F885" s="257">
        <v>45937</v>
      </c>
      <c r="G885" s="317">
        <v>36.369999999999997</v>
      </c>
      <c r="H885" s="702" t="s">
        <v>172</v>
      </c>
      <c r="I885" s="702"/>
      <c r="J885" s="702"/>
      <c r="K885" s="702"/>
      <c r="L885" s="335">
        <v>45941</v>
      </c>
      <c r="M885" s="317" t="s">
        <v>781</v>
      </c>
      <c r="N885" s="317">
        <v>34</v>
      </c>
      <c r="O885" s="258"/>
      <c r="P885" s="520"/>
      <c r="Q885" s="520"/>
    </row>
    <row r="886" spans="2:17" ht="35.25" customHeight="1" x14ac:dyDescent="0.3">
      <c r="B886" s="317">
        <v>245</v>
      </c>
      <c r="C886" s="288" t="s">
        <v>255</v>
      </c>
      <c r="D886" s="283" t="s">
        <v>615</v>
      </c>
      <c r="E886" s="317" t="s">
        <v>30</v>
      </c>
      <c r="F886" s="257">
        <v>45937</v>
      </c>
      <c r="G886" s="317">
        <v>39.17</v>
      </c>
      <c r="H886" s="702" t="s">
        <v>172</v>
      </c>
      <c r="I886" s="702"/>
      <c r="J886" s="702"/>
      <c r="K886" s="702"/>
      <c r="L886" s="335">
        <v>45942</v>
      </c>
      <c r="M886" s="317" t="s">
        <v>471</v>
      </c>
      <c r="N886" s="317">
        <v>25</v>
      </c>
      <c r="O886" s="258"/>
      <c r="P886" s="520"/>
      <c r="Q886" s="520" t="s">
        <v>172</v>
      </c>
    </row>
    <row r="887" spans="2:17" ht="26.25" customHeight="1" x14ac:dyDescent="0.3">
      <c r="B887" s="317">
        <v>246</v>
      </c>
      <c r="C887" s="288" t="s">
        <v>202</v>
      </c>
      <c r="D887" s="283" t="s">
        <v>721</v>
      </c>
      <c r="E887" s="317" t="s">
        <v>30</v>
      </c>
      <c r="F887" s="257">
        <v>45940</v>
      </c>
      <c r="G887" s="317">
        <v>37.72</v>
      </c>
      <c r="H887" s="702" t="s">
        <v>172</v>
      </c>
      <c r="I887" s="702"/>
      <c r="J887" s="702"/>
      <c r="K887" s="702"/>
      <c r="L887" s="335">
        <v>45943</v>
      </c>
      <c r="M887" s="317" t="s">
        <v>453</v>
      </c>
      <c r="N887" s="317">
        <v>35</v>
      </c>
      <c r="O887" s="258"/>
      <c r="P887" s="520"/>
      <c r="Q887" s="520"/>
    </row>
    <row r="888" spans="2:17" ht="34.5" customHeight="1" x14ac:dyDescent="0.3">
      <c r="B888" s="317">
        <v>247</v>
      </c>
      <c r="C888" s="588" t="s">
        <v>431</v>
      </c>
      <c r="D888" s="613" t="s">
        <v>981</v>
      </c>
      <c r="E888" s="612" t="s">
        <v>30</v>
      </c>
      <c r="F888" s="548">
        <v>45942</v>
      </c>
      <c r="G888" s="612">
        <v>44.850999999999999</v>
      </c>
      <c r="H888" s="700" t="s">
        <v>982</v>
      </c>
      <c r="I888" s="700"/>
      <c r="J888" s="700"/>
      <c r="K888" s="700"/>
      <c r="L888" s="588"/>
      <c r="M888" s="317" t="s">
        <v>781</v>
      </c>
      <c r="N888" s="228">
        <v>34</v>
      </c>
      <c r="O888" s="258"/>
      <c r="P888" s="520"/>
    </row>
    <row r="889" spans="2:17" ht="23.25" customHeight="1" x14ac:dyDescent="0.3">
      <c r="B889" s="317">
        <v>248</v>
      </c>
      <c r="C889" s="588" t="s">
        <v>411</v>
      </c>
      <c r="D889" s="613" t="s">
        <v>47</v>
      </c>
      <c r="E889" s="612" t="s">
        <v>30</v>
      </c>
      <c r="F889" s="548"/>
      <c r="G889" s="612">
        <v>44.850999999999999</v>
      </c>
      <c r="H889" s="700" t="s">
        <v>960</v>
      </c>
      <c r="I889" s="700"/>
      <c r="J889" s="700"/>
      <c r="K889" s="700"/>
      <c r="L889" s="588"/>
      <c r="M889" s="317" t="s">
        <v>931</v>
      </c>
      <c r="N889" s="228">
        <v>24</v>
      </c>
    </row>
    <row r="890" spans="2:17" ht="27" customHeight="1" x14ac:dyDescent="0.3">
      <c r="B890" s="317">
        <v>249</v>
      </c>
      <c r="C890" s="588" t="s">
        <v>386</v>
      </c>
      <c r="D890" s="613" t="s">
        <v>34</v>
      </c>
      <c r="E890" s="612" t="s">
        <v>432</v>
      </c>
      <c r="F890" s="548">
        <v>45940</v>
      </c>
      <c r="G890" s="612">
        <v>37.930999999999997</v>
      </c>
      <c r="H890" s="700" t="s">
        <v>983</v>
      </c>
      <c r="I890" s="700"/>
      <c r="J890" s="700"/>
      <c r="K890" s="700"/>
      <c r="L890" s="588"/>
      <c r="M890" s="317" t="s">
        <v>707</v>
      </c>
      <c r="N890" s="317">
        <v>34</v>
      </c>
    </row>
    <row r="891" spans="2:17" ht="24" customHeight="1" x14ac:dyDescent="0.3">
      <c r="B891" s="317">
        <v>250</v>
      </c>
      <c r="C891" s="588" t="s">
        <v>408</v>
      </c>
      <c r="D891" s="613" t="s">
        <v>29</v>
      </c>
      <c r="E891" s="612" t="s">
        <v>432</v>
      </c>
      <c r="F891" s="548">
        <v>45944</v>
      </c>
      <c r="G891" s="612">
        <v>36.369999999999997</v>
      </c>
      <c r="H891" s="700" t="s">
        <v>984</v>
      </c>
      <c r="I891" s="700"/>
      <c r="J891" s="700"/>
      <c r="K891" s="700"/>
      <c r="L891" s="588"/>
      <c r="M891" s="317" t="s">
        <v>443</v>
      </c>
      <c r="N891" s="317">
        <v>22</v>
      </c>
    </row>
    <row r="892" spans="2:17" ht="25.5" customHeight="1" x14ac:dyDescent="0.3">
      <c r="B892" s="317">
        <v>251</v>
      </c>
      <c r="C892" s="588" t="s">
        <v>387</v>
      </c>
      <c r="D892" s="613" t="s">
        <v>29</v>
      </c>
      <c r="E892" s="612" t="s">
        <v>336</v>
      </c>
      <c r="F892" s="548"/>
      <c r="G892" s="612">
        <v>36.369999999999997</v>
      </c>
      <c r="H892" s="700" t="s">
        <v>976</v>
      </c>
      <c r="I892" s="700"/>
      <c r="J892" s="700"/>
      <c r="K892" s="700"/>
      <c r="L892" s="588"/>
      <c r="M892" s="317" t="s">
        <v>931</v>
      </c>
      <c r="N892" s="228">
        <v>24</v>
      </c>
    </row>
    <row r="893" spans="2:17" ht="27.75" customHeight="1" x14ac:dyDescent="0.3">
      <c r="B893" s="317">
        <v>252</v>
      </c>
      <c r="C893" s="588" t="s">
        <v>221</v>
      </c>
      <c r="D893" s="613" t="s">
        <v>615</v>
      </c>
      <c r="E893" s="612" t="s">
        <v>30</v>
      </c>
      <c r="F893" s="548">
        <v>45943</v>
      </c>
      <c r="G893" s="612">
        <v>39.17</v>
      </c>
      <c r="H893" s="700" t="s">
        <v>985</v>
      </c>
      <c r="I893" s="700"/>
      <c r="J893" s="700"/>
      <c r="K893" s="700"/>
      <c r="L893" s="588"/>
      <c r="M893" s="317" t="s">
        <v>471</v>
      </c>
      <c r="N893" s="317">
        <v>25</v>
      </c>
    </row>
  </sheetData>
  <autoFilter ref="B641:Q893" xr:uid="{00000000-0009-0000-0000-000001000000}">
    <filterColumn colId="6" showButton="0"/>
    <filterColumn colId="7" showButton="0"/>
    <filterColumn colId="8" showButton="0"/>
  </autoFilter>
  <mergeCells count="884">
    <mergeCell ref="H889:K889"/>
    <mergeCell ref="H890:K890"/>
    <mergeCell ref="E638:H638"/>
    <mergeCell ref="H887:K887"/>
    <mergeCell ref="H888:K888"/>
    <mergeCell ref="E629:H629"/>
    <mergeCell ref="H883:K883"/>
    <mergeCell ref="H835:K835"/>
    <mergeCell ref="H818:K818"/>
    <mergeCell ref="H822:K822"/>
    <mergeCell ref="H881:K881"/>
    <mergeCell ref="H849:K849"/>
    <mergeCell ref="H854:K854"/>
    <mergeCell ref="H855:K855"/>
    <mergeCell ref="H844:K844"/>
    <mergeCell ref="H845:K845"/>
    <mergeCell ref="H846:K846"/>
    <mergeCell ref="H847:K847"/>
    <mergeCell ref="H848:K848"/>
    <mergeCell ref="H837:K837"/>
    <mergeCell ref="H838:K838"/>
    <mergeCell ref="H839:K839"/>
    <mergeCell ref="H840:K840"/>
    <mergeCell ref="H841:K841"/>
    <mergeCell ref="H842:K842"/>
    <mergeCell ref="H877:K877"/>
    <mergeCell ref="H823:K823"/>
    <mergeCell ref="H830:K830"/>
    <mergeCell ref="H817:K817"/>
    <mergeCell ref="H820:K820"/>
    <mergeCell ref="H819:K819"/>
    <mergeCell ref="H821:K821"/>
    <mergeCell ref="H885:K885"/>
    <mergeCell ref="H874:K874"/>
    <mergeCell ref="H886:K886"/>
    <mergeCell ref="H882:K882"/>
    <mergeCell ref="H836:K836"/>
    <mergeCell ref="H832:K832"/>
    <mergeCell ref="H833:K833"/>
    <mergeCell ref="H834:K834"/>
    <mergeCell ref="H831:K831"/>
    <mergeCell ref="H824:K824"/>
    <mergeCell ref="H825:K825"/>
    <mergeCell ref="H826:K826"/>
    <mergeCell ref="H827:K827"/>
    <mergeCell ref="H879:K879"/>
    <mergeCell ref="H873:K873"/>
    <mergeCell ref="H871:K871"/>
    <mergeCell ref="H867:K867"/>
    <mergeCell ref="H868:K868"/>
    <mergeCell ref="H869:K869"/>
    <mergeCell ref="H870:K870"/>
    <mergeCell ref="H829:K829"/>
    <mergeCell ref="H828:K828"/>
    <mergeCell ref="H875:K875"/>
    <mergeCell ref="H872:K872"/>
    <mergeCell ref="H843:K843"/>
    <mergeCell ref="H880:K880"/>
    <mergeCell ref="H797:K797"/>
    <mergeCell ref="H733:K733"/>
    <mergeCell ref="H734:K734"/>
    <mergeCell ref="H709:K709"/>
    <mergeCell ref="H795:K795"/>
    <mergeCell ref="H752:K752"/>
    <mergeCell ref="H718:K718"/>
    <mergeCell ref="H762:K762"/>
    <mergeCell ref="H767:K767"/>
    <mergeCell ref="H790:K790"/>
    <mergeCell ref="H769:K769"/>
    <mergeCell ref="H781:K781"/>
    <mergeCell ref="H778:K778"/>
    <mergeCell ref="H771:K771"/>
    <mergeCell ref="H784:K784"/>
    <mergeCell ref="H793:K793"/>
    <mergeCell ref="H791:K791"/>
    <mergeCell ref="H788:K788"/>
    <mergeCell ref="H763:K763"/>
    <mergeCell ref="H758:K758"/>
    <mergeCell ref="H777:K777"/>
    <mergeCell ref="H732:K732"/>
    <mergeCell ref="H783:K783"/>
    <mergeCell ref="H731:K731"/>
    <mergeCell ref="H748:K748"/>
    <mergeCell ref="H816:K816"/>
    <mergeCell ref="H807:K807"/>
    <mergeCell ref="H794:K794"/>
    <mergeCell ref="H813:K813"/>
    <mergeCell ref="H805:K805"/>
    <mergeCell ref="H806:K806"/>
    <mergeCell ref="H811:K811"/>
    <mergeCell ref="H808:K808"/>
    <mergeCell ref="H810:K810"/>
    <mergeCell ref="H815:K815"/>
    <mergeCell ref="H812:K812"/>
    <mergeCell ref="H804:K804"/>
    <mergeCell ref="H801:K801"/>
    <mergeCell ref="H800:K800"/>
    <mergeCell ref="H802:K802"/>
    <mergeCell ref="H803:K803"/>
    <mergeCell ref="H799:K799"/>
    <mergeCell ref="H751:K751"/>
    <mergeCell ref="H814:K814"/>
    <mergeCell ref="H809:K809"/>
    <mergeCell ref="H681:K681"/>
    <mergeCell ref="H682:K682"/>
    <mergeCell ref="E619:H619"/>
    <mergeCell ref="G537:J537"/>
    <mergeCell ref="H789:K789"/>
    <mergeCell ref="E624:H624"/>
    <mergeCell ref="E625:H625"/>
    <mergeCell ref="G559:J559"/>
    <mergeCell ref="G569:J569"/>
    <mergeCell ref="H643:K643"/>
    <mergeCell ref="H647:K647"/>
    <mergeCell ref="G575:J575"/>
    <mergeCell ref="H741:K741"/>
    <mergeCell ref="H749:K749"/>
    <mergeCell ref="H744:K744"/>
    <mergeCell ref="H738:K738"/>
    <mergeCell ref="H739:K739"/>
    <mergeCell ref="H708:K708"/>
    <mergeCell ref="H697:K697"/>
    <mergeCell ref="H691:K691"/>
    <mergeCell ref="H693:K693"/>
    <mergeCell ref="H692:K692"/>
    <mergeCell ref="H730:K730"/>
    <mergeCell ref="H725:K725"/>
    <mergeCell ref="H792:K792"/>
    <mergeCell ref="H787:K787"/>
    <mergeCell ref="H786:K786"/>
    <mergeCell ref="H761:K761"/>
    <mergeCell ref="H759:K759"/>
    <mergeCell ref="H772:K772"/>
    <mergeCell ref="H770:K770"/>
    <mergeCell ref="H764:K764"/>
    <mergeCell ref="H765:K765"/>
    <mergeCell ref="H768:K768"/>
    <mergeCell ref="H747:K747"/>
    <mergeCell ref="H742:K742"/>
    <mergeCell ref="H737:K737"/>
    <mergeCell ref="H736:K736"/>
    <mergeCell ref="H735:K735"/>
    <mergeCell ref="H728:K728"/>
    <mergeCell ref="H696:K696"/>
    <mergeCell ref="H687:K687"/>
    <mergeCell ref="H703:K703"/>
    <mergeCell ref="H715:K715"/>
    <mergeCell ref="H716:K716"/>
    <mergeCell ref="H695:K695"/>
    <mergeCell ref="H694:K694"/>
    <mergeCell ref="H713:K713"/>
    <mergeCell ref="H705:K705"/>
    <mergeCell ref="H710:K710"/>
    <mergeCell ref="H723:K723"/>
    <mergeCell ref="H722:K722"/>
    <mergeCell ref="H702:K702"/>
    <mergeCell ref="H727:K727"/>
    <mergeCell ref="H721:K721"/>
    <mergeCell ref="H706:K706"/>
    <mergeCell ref="H700:K700"/>
    <mergeCell ref="H690:K690"/>
    <mergeCell ref="H729:K729"/>
    <mergeCell ref="H743:K743"/>
    <mergeCell ref="H704:K704"/>
    <mergeCell ref="E615:H615"/>
    <mergeCell ref="E613:H613"/>
    <mergeCell ref="H673:K673"/>
    <mergeCell ref="H656:K656"/>
    <mergeCell ref="H665:K665"/>
    <mergeCell ref="H645:K645"/>
    <mergeCell ref="H707:K707"/>
    <mergeCell ref="H720:K720"/>
    <mergeCell ref="H701:K701"/>
    <mergeCell ref="H726:K726"/>
    <mergeCell ref="H724:K724"/>
    <mergeCell ref="H666:K666"/>
    <mergeCell ref="H675:K675"/>
    <mergeCell ref="H698:K698"/>
    <mergeCell ref="H699:K699"/>
    <mergeCell ref="H646:K646"/>
    <mergeCell ref="H658:K658"/>
    <mergeCell ref="H667:K667"/>
    <mergeCell ref="E617:H617"/>
    <mergeCell ref="H663:K663"/>
    <mergeCell ref="H683:K683"/>
    <mergeCell ref="G572:J572"/>
    <mergeCell ref="G573:J573"/>
    <mergeCell ref="G562:J562"/>
    <mergeCell ref="G561:J561"/>
    <mergeCell ref="G563:J563"/>
    <mergeCell ref="G564:J564"/>
    <mergeCell ref="G571:J571"/>
    <mergeCell ref="G535:J535"/>
    <mergeCell ref="G557:J557"/>
    <mergeCell ref="G543:J543"/>
    <mergeCell ref="G540:J540"/>
    <mergeCell ref="G567:J567"/>
    <mergeCell ref="G558:J558"/>
    <mergeCell ref="E616:H616"/>
    <mergeCell ref="G597:J597"/>
    <mergeCell ref="G590:J590"/>
    <mergeCell ref="G591:J591"/>
    <mergeCell ref="G592:J592"/>
    <mergeCell ref="G605:J605"/>
    <mergeCell ref="E614:H614"/>
    <mergeCell ref="G576:J576"/>
    <mergeCell ref="G577:J577"/>
    <mergeCell ref="G578:J578"/>
    <mergeCell ref="G580:J580"/>
    <mergeCell ref="G599:J599"/>
    <mergeCell ref="G600:J600"/>
    <mergeCell ref="G601:J601"/>
    <mergeCell ref="G579:J579"/>
    <mergeCell ref="E618:H618"/>
    <mergeCell ref="G585:J585"/>
    <mergeCell ref="G586:J586"/>
    <mergeCell ref="H684:K684"/>
    <mergeCell ref="H685:K685"/>
    <mergeCell ref="H686:K686"/>
    <mergeCell ref="G560:J560"/>
    <mergeCell ref="G532:J532"/>
    <mergeCell ref="G556:J556"/>
    <mergeCell ref="G552:J552"/>
    <mergeCell ref="G555:J555"/>
    <mergeCell ref="G538:J538"/>
    <mergeCell ref="G549:J549"/>
    <mergeCell ref="G550:J550"/>
    <mergeCell ref="G551:J551"/>
    <mergeCell ref="G534:J534"/>
    <mergeCell ref="G541:J541"/>
    <mergeCell ref="G542:J542"/>
    <mergeCell ref="G547:J547"/>
    <mergeCell ref="G539:J539"/>
    <mergeCell ref="G536:J536"/>
    <mergeCell ref="G533:J533"/>
    <mergeCell ref="G574:J574"/>
    <mergeCell ref="H678:K678"/>
    <mergeCell ref="H679:K679"/>
    <mergeCell ref="H680:K680"/>
    <mergeCell ref="H654:K654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H106:K106"/>
    <mergeCell ref="H107:K107"/>
    <mergeCell ref="H108:K108"/>
    <mergeCell ref="H121:K121"/>
    <mergeCell ref="H122:K122"/>
    <mergeCell ref="H123:K123"/>
    <mergeCell ref="H118:K118"/>
    <mergeCell ref="H119:K119"/>
    <mergeCell ref="H120:K120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130:K130"/>
    <mergeCell ref="H131:K131"/>
    <mergeCell ref="H132:K132"/>
    <mergeCell ref="H127:K127"/>
    <mergeCell ref="H128:K128"/>
    <mergeCell ref="H129:K129"/>
    <mergeCell ref="H124:K124"/>
    <mergeCell ref="H125:K125"/>
    <mergeCell ref="H126:K126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6:K206"/>
    <mergeCell ref="H782:K782"/>
    <mergeCell ref="H779:K779"/>
    <mergeCell ref="H780:K780"/>
    <mergeCell ref="H775:K775"/>
    <mergeCell ref="H776:K776"/>
    <mergeCell ref="H746:K746"/>
    <mergeCell ref="H774:K774"/>
    <mergeCell ref="H773:K773"/>
    <mergeCell ref="H766:K766"/>
    <mergeCell ref="H760:K760"/>
    <mergeCell ref="H753:K753"/>
    <mergeCell ref="H750:K750"/>
    <mergeCell ref="H756:K756"/>
    <mergeCell ref="H757:K757"/>
    <mergeCell ref="H754:K754"/>
    <mergeCell ref="H755:K755"/>
    <mergeCell ref="G380:J380"/>
    <mergeCell ref="G530:J530"/>
    <mergeCell ref="G546:J546"/>
    <mergeCell ref="G566:J566"/>
    <mergeCell ref="H263:K263"/>
    <mergeCell ref="H274:K274"/>
    <mergeCell ref="G326:J326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78:K278"/>
    <mergeCell ref="H311:K311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315:K315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H267:K267"/>
    <mergeCell ref="H264:K264"/>
    <mergeCell ref="H796:K796"/>
    <mergeCell ref="H677:K677"/>
    <mergeCell ref="H745:K745"/>
    <mergeCell ref="H689:K689"/>
    <mergeCell ref="H676:K676"/>
    <mergeCell ref="H711:K711"/>
    <mergeCell ref="G544:J544"/>
    <mergeCell ref="H740:K740"/>
    <mergeCell ref="H712:K712"/>
    <mergeCell ref="H664:K664"/>
    <mergeCell ref="H651:K651"/>
    <mergeCell ref="H652:K652"/>
    <mergeCell ref="H653:K653"/>
    <mergeCell ref="H648:K648"/>
    <mergeCell ref="H671:K671"/>
    <mergeCell ref="H672:K672"/>
    <mergeCell ref="G373:J373"/>
    <mergeCell ref="H785:K785"/>
    <mergeCell ref="E621:H621"/>
    <mergeCell ref="H291:K291"/>
    <mergeCell ref="G440:J440"/>
    <mergeCell ref="H304:K304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G503:J503"/>
    <mergeCell ref="G523:J523"/>
    <mergeCell ref="G518:J518"/>
    <mergeCell ref="G517:J517"/>
    <mergeCell ref="G522:J522"/>
    <mergeCell ref="G516:J516"/>
    <mergeCell ref="G505:J505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570:J570"/>
    <mergeCell ref="E611:H611"/>
    <mergeCell ref="G565:J565"/>
    <mergeCell ref="G583:J583"/>
    <mergeCell ref="G584:J584"/>
    <mergeCell ref="E610:H610"/>
    <mergeCell ref="G483:J483"/>
    <mergeCell ref="G504:J504"/>
    <mergeCell ref="G521:J521"/>
    <mergeCell ref="G513:J513"/>
    <mergeCell ref="G514:J514"/>
    <mergeCell ref="G515:J515"/>
    <mergeCell ref="G582:J582"/>
    <mergeCell ref="G598:J598"/>
    <mergeCell ref="G602:J602"/>
    <mergeCell ref="G595:J595"/>
    <mergeCell ref="G596:J596"/>
    <mergeCell ref="G603:J603"/>
    <mergeCell ref="G588:J588"/>
    <mergeCell ref="G589:J589"/>
    <mergeCell ref="G593:J593"/>
    <mergeCell ref="G568:J568"/>
    <mergeCell ref="G531:J531"/>
    <mergeCell ref="G528:J528"/>
    <mergeCell ref="G500:J500"/>
    <mergeCell ref="G502:J502"/>
    <mergeCell ref="G480:J480"/>
    <mergeCell ref="G490:J490"/>
    <mergeCell ref="G475:J475"/>
    <mergeCell ref="G494:J494"/>
    <mergeCell ref="G489:J489"/>
    <mergeCell ref="G554:J554"/>
    <mergeCell ref="G553:J553"/>
    <mergeCell ref="G481:J481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G376:J376"/>
    <mergeCell ref="G377:J377"/>
    <mergeCell ref="G378:J378"/>
    <mergeCell ref="G436:J436"/>
    <mergeCell ref="G443:J443"/>
    <mergeCell ref="G473:J473"/>
    <mergeCell ref="G496:J496"/>
    <mergeCell ref="G498:J498"/>
    <mergeCell ref="G499:J499"/>
    <mergeCell ref="G403:J403"/>
    <mergeCell ref="G439:J439"/>
    <mergeCell ref="G469:J469"/>
    <mergeCell ref="G467:J467"/>
    <mergeCell ref="G468:J468"/>
    <mergeCell ref="G447:J447"/>
    <mergeCell ref="G463:J463"/>
    <mergeCell ref="G462:J462"/>
    <mergeCell ref="E632:H632"/>
    <mergeCell ref="H660:K660"/>
    <mergeCell ref="H642:K642"/>
    <mergeCell ref="H641:K641"/>
    <mergeCell ref="E622:H622"/>
    <mergeCell ref="G507:J507"/>
    <mergeCell ref="G506:J506"/>
    <mergeCell ref="E634:H634"/>
    <mergeCell ref="H316:K316"/>
    <mergeCell ref="H649:K649"/>
    <mergeCell ref="H650:K650"/>
    <mergeCell ref="H657:K657"/>
    <mergeCell ref="E612:H612"/>
    <mergeCell ref="E635:H635"/>
    <mergeCell ref="E639:H639"/>
    <mergeCell ref="H644:K644"/>
    <mergeCell ref="H655:K655"/>
    <mergeCell ref="E633:H633"/>
    <mergeCell ref="G581:J581"/>
    <mergeCell ref="G397:J397"/>
    <mergeCell ref="G398:J398"/>
    <mergeCell ref="G382:J382"/>
    <mergeCell ref="G329:J329"/>
    <mergeCell ref="G387:J387"/>
    <mergeCell ref="H852:K852"/>
    <mergeCell ref="H857:K857"/>
    <mergeCell ref="H858:K858"/>
    <mergeCell ref="H853:K853"/>
    <mergeCell ref="H856:K856"/>
    <mergeCell ref="G444:J444"/>
    <mergeCell ref="G587:J587"/>
    <mergeCell ref="H798:K798"/>
    <mergeCell ref="E623:H623"/>
    <mergeCell ref="E636:H636"/>
    <mergeCell ref="H674:K674"/>
    <mergeCell ref="H670:K670"/>
    <mergeCell ref="G594:J594"/>
    <mergeCell ref="G604:J604"/>
    <mergeCell ref="B609:N609"/>
    <mergeCell ref="E626:H626"/>
    <mergeCell ref="G606:J606"/>
    <mergeCell ref="E637:H637"/>
    <mergeCell ref="H669:K669"/>
    <mergeCell ref="H659:K659"/>
    <mergeCell ref="H662:K662"/>
    <mergeCell ref="E627:H627"/>
    <mergeCell ref="E628:H628"/>
    <mergeCell ref="E620:H620"/>
    <mergeCell ref="H891:K891"/>
    <mergeCell ref="G607:J607"/>
    <mergeCell ref="G608:J608"/>
    <mergeCell ref="H892:K892"/>
    <mergeCell ref="H893:K893"/>
    <mergeCell ref="H668:K668"/>
    <mergeCell ref="H661:K661"/>
    <mergeCell ref="H884:K884"/>
    <mergeCell ref="H688:K688"/>
    <mergeCell ref="H717:K717"/>
    <mergeCell ref="H714:K714"/>
    <mergeCell ref="H719:K719"/>
    <mergeCell ref="H876:K876"/>
    <mergeCell ref="H878:K878"/>
    <mergeCell ref="H861:K861"/>
    <mergeCell ref="H859:K859"/>
    <mergeCell ref="H862:K862"/>
    <mergeCell ref="H863:K863"/>
    <mergeCell ref="H864:K864"/>
    <mergeCell ref="H865:K865"/>
    <mergeCell ref="H866:K866"/>
    <mergeCell ref="H860:K860"/>
    <mergeCell ref="H850:K850"/>
    <mergeCell ref="H851:K851"/>
  </mergeCells>
  <conditionalFormatting sqref="C320:C322">
    <cfRule type="duplicateValues" dxfId="35" priority="120" stopIfTrue="1"/>
  </conditionalFormatting>
  <conditionalFormatting sqref="C611:C614">
    <cfRule type="duplicateValues" dxfId="34" priority="119" stopIfTrue="1"/>
    <cfRule type="duplicateValues" dxfId="33" priority="118" stopIfTrue="1"/>
  </conditionalFormatting>
  <conditionalFormatting sqref="C615:C619 C630">
    <cfRule type="duplicateValues" dxfId="32" priority="117" stopIfTrue="1"/>
    <cfRule type="duplicateValues" dxfId="31" priority="116" stopIfTrue="1"/>
  </conditionalFormatting>
  <conditionalFormatting sqref="C615:C619">
    <cfRule type="duplicateValues" dxfId="30" priority="39" stopIfTrue="1"/>
    <cfRule type="duplicateValues" dxfId="29" priority="40" stopIfTrue="1"/>
    <cfRule type="duplicateValues" dxfId="28" priority="53" stopIfTrue="1"/>
    <cfRule type="duplicateValues" dxfId="27" priority="54" stopIfTrue="1"/>
  </conditionalFormatting>
  <conditionalFormatting sqref="C620:C624">
    <cfRule type="duplicateValues" dxfId="26" priority="22" stopIfTrue="1"/>
    <cfRule type="duplicateValues" dxfId="25" priority="21" stopIfTrue="1"/>
  </conditionalFormatting>
  <conditionalFormatting sqref="C620:C625">
    <cfRule type="duplicateValues" dxfId="24" priority="19" stopIfTrue="1"/>
    <cfRule type="duplicateValues" dxfId="23" priority="20" stopIfTrue="1"/>
  </conditionalFormatting>
  <conditionalFormatting sqref="C626:C629">
    <cfRule type="duplicateValues" dxfId="22" priority="2" stopIfTrue="1"/>
    <cfRule type="duplicateValues" dxfId="21" priority="1" stopIfTrue="1"/>
  </conditionalFormatting>
  <conditionalFormatting sqref="C633:C636">
    <cfRule type="duplicateValues" dxfId="20" priority="12" stopIfTrue="1"/>
    <cfRule type="duplicateValues" dxfId="19" priority="11" stopIfTrue="1"/>
  </conditionalFormatting>
  <conditionalFormatting sqref="C637">
    <cfRule type="duplicateValues" dxfId="18" priority="10" stopIfTrue="1"/>
    <cfRule type="duplicateValues" dxfId="17" priority="9" stopIfTrue="1"/>
  </conditionalFormatting>
  <conditionalFormatting sqref="C638">
    <cfRule type="duplicateValues" dxfId="16" priority="5" stopIfTrue="1"/>
    <cfRule type="duplicateValues" dxfId="15" priority="6" stopIfTrue="1"/>
  </conditionalFormatting>
  <conditionalFormatting sqref="C639">
    <cfRule type="duplicateValues" dxfId="14" priority="3" stopIfTrue="1"/>
    <cfRule type="duplicateValues" dxfId="13" priority="4" stopIfTrue="1"/>
  </conditionalFormatting>
  <conditionalFormatting sqref="C701">
    <cfRule type="duplicateValues" dxfId="12" priority="100" stopIfTrue="1"/>
    <cfRule type="duplicateValues" dxfId="11" priority="101"/>
    <cfRule type="duplicateValues" dxfId="10" priority="102" stopIfTrue="1"/>
    <cfRule type="duplicateValues" dxfId="9" priority="103" stopIfTrue="1"/>
    <cfRule type="duplicateValues" dxfId="8" priority="104" stopIfTrue="1"/>
    <cfRule type="duplicateValues" dxfId="7" priority="105" stopIfTrue="1"/>
    <cfRule type="duplicateValues" dxfId="6" priority="106" stopIfTrue="1"/>
    <cfRule type="duplicateValues" dxfId="5" priority="107"/>
    <cfRule type="duplicateValues" dxfId="4" priority="108"/>
    <cfRule type="duplicateValues" dxfId="3" priority="109"/>
    <cfRule type="duplicateValues" dxfId="2" priority="110"/>
    <cfRule type="duplicateValues" dxfId="1" priority="111"/>
    <cfRule type="duplicateValues" dxfId="0" priority="99"/>
  </conditionalFormatting>
  <hyperlinks>
    <hyperlink ref="L610" r:id="rId1" xr:uid="{00000000-0004-0000-0100-000000000000}"/>
    <hyperlink ref="M610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2AB2-E3CA-4569-BCF7-177E4269774F}">
  <dimension ref="A1:J251"/>
  <sheetViews>
    <sheetView tabSelected="1" topLeftCell="C1" zoomScale="86" zoomScaleNormal="86" workbookViewId="0">
      <selection activeCell="K2" sqref="K2"/>
    </sheetView>
  </sheetViews>
  <sheetFormatPr defaultColWidth="9.1796875" defaultRowHeight="13" x14ac:dyDescent="0.3"/>
  <cols>
    <col min="1" max="1" width="13.1796875" style="225" customWidth="1"/>
    <col min="2" max="2" width="16.26953125" style="225" customWidth="1"/>
    <col min="3" max="3" width="22.81640625" style="225" customWidth="1"/>
    <col min="4" max="4" width="16.81640625" style="225" customWidth="1"/>
    <col min="5" max="5" width="15.453125" style="225" customWidth="1"/>
    <col min="6" max="6" width="13.453125" style="225" customWidth="1"/>
    <col min="7" max="7" width="40.81640625" style="225" customWidth="1"/>
    <col min="8" max="8" width="23" style="225" customWidth="1"/>
    <col min="9" max="9" width="27.7265625" style="225" customWidth="1"/>
    <col min="10" max="10" width="15.7265625" style="225" customWidth="1"/>
    <col min="11" max="16384" width="9.1796875" style="225"/>
  </cols>
  <sheetData>
    <row r="1" spans="1:10" x14ac:dyDescent="0.3">
      <c r="A1" s="438" t="s">
        <v>186</v>
      </c>
      <c r="B1" s="439"/>
      <c r="C1" s="439"/>
      <c r="D1" s="439"/>
      <c r="E1" s="439"/>
      <c r="F1" s="439"/>
      <c r="G1" s="439"/>
      <c r="H1" s="439"/>
      <c r="I1" s="439"/>
      <c r="J1" s="439"/>
    </row>
    <row r="2" spans="1:10" ht="16.5" customHeight="1" x14ac:dyDescent="0.3">
      <c r="A2" s="513" t="s">
        <v>68</v>
      </c>
      <c r="B2" s="513" t="s">
        <v>18</v>
      </c>
      <c r="C2" s="513" t="s">
        <v>19</v>
      </c>
      <c r="D2" s="513" t="s">
        <v>20</v>
      </c>
      <c r="E2" s="513" t="s">
        <v>991</v>
      </c>
      <c r="F2" s="513" t="s">
        <v>993</v>
      </c>
      <c r="G2" s="513" t="s">
        <v>23</v>
      </c>
      <c r="H2" s="513" t="s">
        <v>992</v>
      </c>
      <c r="I2" s="513" t="s">
        <v>25</v>
      </c>
      <c r="J2" s="513" t="s">
        <v>26</v>
      </c>
    </row>
    <row r="3" spans="1:10" ht="27.75" customHeight="1" x14ac:dyDescent="0.3">
      <c r="A3" s="317">
        <v>1</v>
      </c>
      <c r="B3" s="332" t="s">
        <v>41</v>
      </c>
      <c r="C3" s="228" t="s">
        <v>29</v>
      </c>
      <c r="D3" s="228" t="s">
        <v>30</v>
      </c>
      <c r="E3" s="332" t="s">
        <v>121</v>
      </c>
      <c r="F3" s="231">
        <v>36.369999999999997</v>
      </c>
      <c r="G3" s="512" t="s">
        <v>172</v>
      </c>
      <c r="H3" s="333">
        <v>45492</v>
      </c>
      <c r="I3" s="228" t="s">
        <v>122</v>
      </c>
      <c r="J3" s="228">
        <v>25</v>
      </c>
    </row>
    <row r="4" spans="1:10" ht="27.75" customHeight="1" x14ac:dyDescent="0.3">
      <c r="A4" s="317">
        <v>2</v>
      </c>
      <c r="B4" s="332" t="s">
        <v>56</v>
      </c>
      <c r="C4" s="228" t="s">
        <v>29</v>
      </c>
      <c r="D4" s="228" t="s">
        <v>30</v>
      </c>
      <c r="E4" s="332" t="s">
        <v>132</v>
      </c>
      <c r="F4" s="231">
        <v>36.369999999999997</v>
      </c>
      <c r="G4" s="512" t="s">
        <v>172</v>
      </c>
      <c r="H4" s="333">
        <v>45501</v>
      </c>
      <c r="I4" s="228" t="s">
        <v>122</v>
      </c>
      <c r="J4" s="228">
        <v>25</v>
      </c>
    </row>
    <row r="5" spans="1:10" ht="27.75" customHeight="1" x14ac:dyDescent="0.3">
      <c r="A5" s="317">
        <v>3</v>
      </c>
      <c r="B5" s="332" t="s">
        <v>116</v>
      </c>
      <c r="C5" s="228" t="s">
        <v>29</v>
      </c>
      <c r="D5" s="228" t="s">
        <v>30</v>
      </c>
      <c r="E5" s="332" t="s">
        <v>157</v>
      </c>
      <c r="F5" s="231">
        <v>36.369999999999997</v>
      </c>
      <c r="G5" s="512" t="s">
        <v>172</v>
      </c>
      <c r="H5" s="333">
        <v>45507</v>
      </c>
      <c r="I5" s="228" t="s">
        <v>122</v>
      </c>
      <c r="J5" s="228">
        <v>25</v>
      </c>
    </row>
    <row r="6" spans="1:10" ht="27.75" customHeight="1" x14ac:dyDescent="0.3">
      <c r="A6" s="317">
        <v>4</v>
      </c>
      <c r="B6" s="332" t="s">
        <v>45</v>
      </c>
      <c r="C6" s="228" t="s">
        <v>29</v>
      </c>
      <c r="D6" s="228" t="s">
        <v>30</v>
      </c>
      <c r="E6" s="332" t="s">
        <v>163</v>
      </c>
      <c r="F6" s="231">
        <v>36.369999999999997</v>
      </c>
      <c r="G6" s="512" t="s">
        <v>172</v>
      </c>
      <c r="H6" s="333">
        <v>45513</v>
      </c>
      <c r="I6" s="228" t="s">
        <v>122</v>
      </c>
      <c r="J6" s="228">
        <v>25</v>
      </c>
    </row>
    <row r="7" spans="1:10" ht="27.75" customHeight="1" x14ac:dyDescent="0.3">
      <c r="A7" s="317">
        <v>5</v>
      </c>
      <c r="B7" s="332" t="s">
        <v>62</v>
      </c>
      <c r="C7" s="228" t="s">
        <v>29</v>
      </c>
      <c r="D7" s="228" t="s">
        <v>30</v>
      </c>
      <c r="E7" s="332" t="s">
        <v>174</v>
      </c>
      <c r="F7" s="231">
        <v>36.369999999999997</v>
      </c>
      <c r="G7" s="512" t="s">
        <v>172</v>
      </c>
      <c r="H7" s="333">
        <v>45518</v>
      </c>
      <c r="I7" s="228" t="s">
        <v>122</v>
      </c>
      <c r="J7" s="228">
        <v>25</v>
      </c>
    </row>
    <row r="8" spans="1:10" ht="27.75" customHeight="1" x14ac:dyDescent="0.3">
      <c r="A8" s="317">
        <v>6</v>
      </c>
      <c r="B8" s="332" t="s">
        <v>66</v>
      </c>
      <c r="C8" s="228" t="s">
        <v>29</v>
      </c>
      <c r="D8" s="228" t="s">
        <v>30</v>
      </c>
      <c r="E8" s="332">
        <v>45520</v>
      </c>
      <c r="F8" s="231">
        <v>36.369999999999997</v>
      </c>
      <c r="G8" s="512" t="s">
        <v>172</v>
      </c>
      <c r="H8" s="333">
        <v>45522</v>
      </c>
      <c r="I8" s="228" t="s">
        <v>122</v>
      </c>
      <c r="J8" s="228">
        <v>25</v>
      </c>
    </row>
    <row r="9" spans="1:10" ht="27.75" customHeight="1" x14ac:dyDescent="0.3">
      <c r="A9" s="317">
        <v>7</v>
      </c>
      <c r="B9" s="332" t="s">
        <v>117</v>
      </c>
      <c r="C9" s="228" t="s">
        <v>29</v>
      </c>
      <c r="D9" s="228" t="s">
        <v>30</v>
      </c>
      <c r="E9" s="332">
        <v>45523</v>
      </c>
      <c r="F9" s="231">
        <v>36.369999999999997</v>
      </c>
      <c r="G9" s="512" t="s">
        <v>172</v>
      </c>
      <c r="H9" s="333">
        <v>45528</v>
      </c>
      <c r="I9" s="228" t="s">
        <v>122</v>
      </c>
      <c r="J9" s="228">
        <v>25</v>
      </c>
    </row>
    <row r="10" spans="1:10" ht="27.75" customHeight="1" x14ac:dyDescent="0.3">
      <c r="A10" s="317">
        <v>8</v>
      </c>
      <c r="B10" s="332" t="s">
        <v>183</v>
      </c>
      <c r="C10" s="228" t="s">
        <v>29</v>
      </c>
      <c r="D10" s="228" t="s">
        <v>30</v>
      </c>
      <c r="E10" s="332">
        <v>45526</v>
      </c>
      <c r="F10" s="231">
        <v>36.369999999999997</v>
      </c>
      <c r="G10" s="512" t="s">
        <v>172</v>
      </c>
      <c r="H10" s="333">
        <v>45533</v>
      </c>
      <c r="I10" s="228" t="s">
        <v>122</v>
      </c>
      <c r="J10" s="228">
        <v>25</v>
      </c>
    </row>
    <row r="11" spans="1:10" ht="27.75" customHeight="1" x14ac:dyDescent="0.3">
      <c r="A11" s="317">
        <v>9</v>
      </c>
      <c r="B11" s="332" t="s">
        <v>28</v>
      </c>
      <c r="C11" s="228" t="s">
        <v>29</v>
      </c>
      <c r="D11" s="228" t="s">
        <v>30</v>
      </c>
      <c r="E11" s="332">
        <v>45533</v>
      </c>
      <c r="F11" s="231">
        <v>36.369999999999997</v>
      </c>
      <c r="G11" s="512" t="s">
        <v>172</v>
      </c>
      <c r="H11" s="333">
        <v>45541</v>
      </c>
      <c r="I11" s="228" t="s">
        <v>122</v>
      </c>
      <c r="J11" s="228">
        <v>25</v>
      </c>
    </row>
    <row r="12" spans="1:10" ht="27.75" customHeight="1" x14ac:dyDescent="0.3">
      <c r="A12" s="317">
        <v>10</v>
      </c>
      <c r="B12" s="332" t="s">
        <v>59</v>
      </c>
      <c r="C12" s="228" t="s">
        <v>29</v>
      </c>
      <c r="D12" s="228" t="s">
        <v>30</v>
      </c>
      <c r="E12" s="332">
        <v>45527</v>
      </c>
      <c r="F12" s="231">
        <v>36.369999999999997</v>
      </c>
      <c r="G12" s="512" t="s">
        <v>172</v>
      </c>
      <c r="H12" s="333">
        <v>45543</v>
      </c>
      <c r="I12" s="228" t="s">
        <v>433</v>
      </c>
      <c r="J12" s="228">
        <v>24</v>
      </c>
    </row>
    <row r="13" spans="1:10" ht="27.75" customHeight="1" x14ac:dyDescent="0.3">
      <c r="A13" s="317">
        <v>11</v>
      </c>
      <c r="B13" s="332" t="s">
        <v>35</v>
      </c>
      <c r="C13" s="228" t="s">
        <v>29</v>
      </c>
      <c r="D13" s="228" t="s">
        <v>30</v>
      </c>
      <c r="E13" s="332">
        <v>45533</v>
      </c>
      <c r="F13" s="231">
        <v>36.369999999999997</v>
      </c>
      <c r="G13" s="512" t="s">
        <v>172</v>
      </c>
      <c r="H13" s="333">
        <v>45547</v>
      </c>
      <c r="I13" s="228" t="s">
        <v>122</v>
      </c>
      <c r="J13" s="228">
        <v>24</v>
      </c>
    </row>
    <row r="14" spans="1:10" ht="27.75" customHeight="1" x14ac:dyDescent="0.3">
      <c r="A14" s="317">
        <v>12</v>
      </c>
      <c r="B14" s="332" t="s">
        <v>136</v>
      </c>
      <c r="C14" s="228" t="s">
        <v>29</v>
      </c>
      <c r="D14" s="228" t="s">
        <v>30</v>
      </c>
      <c r="E14" s="332">
        <v>45549</v>
      </c>
      <c r="F14" s="231">
        <v>36.369999999999997</v>
      </c>
      <c r="G14" s="512" t="s">
        <v>172</v>
      </c>
      <c r="H14" s="333">
        <v>45554</v>
      </c>
      <c r="I14" s="228" t="s">
        <v>122</v>
      </c>
      <c r="J14" s="228">
        <v>24</v>
      </c>
    </row>
    <row r="15" spans="1:10" ht="27.75" customHeight="1" x14ac:dyDescent="0.3">
      <c r="A15" s="317">
        <v>13</v>
      </c>
      <c r="B15" s="332" t="s">
        <v>434</v>
      </c>
      <c r="C15" s="228" t="s">
        <v>29</v>
      </c>
      <c r="D15" s="228" t="s">
        <v>30</v>
      </c>
      <c r="E15" s="332">
        <v>45544</v>
      </c>
      <c r="F15" s="231">
        <v>36.369999999999997</v>
      </c>
      <c r="G15" s="512" t="s">
        <v>172</v>
      </c>
      <c r="H15" s="333">
        <v>45556</v>
      </c>
      <c r="I15" s="228" t="s">
        <v>436</v>
      </c>
      <c r="J15" s="228">
        <v>25</v>
      </c>
    </row>
    <row r="16" spans="1:10" ht="27.75" customHeight="1" x14ac:dyDescent="0.3">
      <c r="A16" s="317">
        <v>14</v>
      </c>
      <c r="B16" s="332" t="s">
        <v>119</v>
      </c>
      <c r="C16" s="228" t="s">
        <v>29</v>
      </c>
      <c r="D16" s="228" t="s">
        <v>30</v>
      </c>
      <c r="E16" s="332">
        <v>45554</v>
      </c>
      <c r="F16" s="231">
        <v>36.369999999999997</v>
      </c>
      <c r="G16" s="512" t="s">
        <v>172</v>
      </c>
      <c r="H16" s="333">
        <v>45558</v>
      </c>
      <c r="I16" s="228" t="s">
        <v>122</v>
      </c>
      <c r="J16" s="228">
        <v>24</v>
      </c>
    </row>
    <row r="17" spans="1:10" ht="27.75" customHeight="1" x14ac:dyDescent="0.3">
      <c r="A17" s="317">
        <v>15</v>
      </c>
      <c r="B17" s="332" t="s">
        <v>180</v>
      </c>
      <c r="C17" s="228" t="s">
        <v>29</v>
      </c>
      <c r="D17" s="228" t="s">
        <v>30</v>
      </c>
      <c r="E17" s="332">
        <v>45559</v>
      </c>
      <c r="F17" s="231">
        <v>36.369999999999997</v>
      </c>
      <c r="G17" s="512" t="s">
        <v>172</v>
      </c>
      <c r="H17" s="333">
        <v>45563</v>
      </c>
      <c r="I17" s="228" t="s">
        <v>122</v>
      </c>
      <c r="J17" s="228">
        <v>24</v>
      </c>
    </row>
    <row r="18" spans="1:10" ht="27.75" customHeight="1" x14ac:dyDescent="0.3">
      <c r="A18" s="317">
        <v>16</v>
      </c>
      <c r="B18" s="332" t="s">
        <v>133</v>
      </c>
      <c r="C18" s="228" t="s">
        <v>29</v>
      </c>
      <c r="D18" s="228" t="s">
        <v>30</v>
      </c>
      <c r="E18" s="332">
        <v>45547</v>
      </c>
      <c r="F18" s="231">
        <v>36.369999999999997</v>
      </c>
      <c r="G18" s="512" t="s">
        <v>172</v>
      </c>
      <c r="H18" s="333">
        <v>45564</v>
      </c>
      <c r="I18" s="228" t="s">
        <v>438</v>
      </c>
      <c r="J18" s="228">
        <v>25</v>
      </c>
    </row>
    <row r="19" spans="1:10" ht="27.75" customHeight="1" x14ac:dyDescent="0.3">
      <c r="A19" s="317">
        <v>17</v>
      </c>
      <c r="B19" s="332" t="s">
        <v>51</v>
      </c>
      <c r="C19" s="228" t="s">
        <v>34</v>
      </c>
      <c r="D19" s="228" t="s">
        <v>30</v>
      </c>
      <c r="E19" s="332">
        <v>45549</v>
      </c>
      <c r="F19" s="231">
        <v>37.931292999999997</v>
      </c>
      <c r="G19" s="512" t="s">
        <v>172</v>
      </c>
      <c r="H19" s="333">
        <v>45565</v>
      </c>
      <c r="I19" s="228" t="s">
        <v>437</v>
      </c>
      <c r="J19" s="228">
        <v>24</v>
      </c>
    </row>
    <row r="20" spans="1:10" ht="27.75" customHeight="1" x14ac:dyDescent="0.3">
      <c r="A20" s="317">
        <v>18</v>
      </c>
      <c r="B20" s="332" t="s">
        <v>120</v>
      </c>
      <c r="C20" s="228" t="s">
        <v>29</v>
      </c>
      <c r="D20" s="228" t="s">
        <v>30</v>
      </c>
      <c r="E20" s="332">
        <v>45564</v>
      </c>
      <c r="F20" s="231">
        <v>36.369999999999997</v>
      </c>
      <c r="G20" s="512" t="s">
        <v>172</v>
      </c>
      <c r="H20" s="333">
        <v>45568</v>
      </c>
      <c r="I20" s="228" t="s">
        <v>122</v>
      </c>
      <c r="J20" s="228">
        <v>24</v>
      </c>
    </row>
    <row r="21" spans="1:10" ht="27.75" customHeight="1" x14ac:dyDescent="0.3">
      <c r="A21" s="317">
        <v>19</v>
      </c>
      <c r="B21" s="332" t="s">
        <v>53</v>
      </c>
      <c r="C21" s="228" t="s">
        <v>29</v>
      </c>
      <c r="D21" s="228" t="s">
        <v>30</v>
      </c>
      <c r="E21" s="332">
        <v>45561</v>
      </c>
      <c r="F21" s="231">
        <v>36.369999999999997</v>
      </c>
      <c r="G21" s="512" t="s">
        <v>172</v>
      </c>
      <c r="H21" s="333">
        <v>45568</v>
      </c>
      <c r="I21" s="228" t="s">
        <v>436</v>
      </c>
      <c r="J21" s="228">
        <v>25</v>
      </c>
    </row>
    <row r="22" spans="1:10" ht="27.75" customHeight="1" x14ac:dyDescent="0.3">
      <c r="A22" s="317">
        <v>20</v>
      </c>
      <c r="B22" s="332" t="s">
        <v>170</v>
      </c>
      <c r="C22" s="228" t="s">
        <v>29</v>
      </c>
      <c r="D22" s="228" t="s">
        <v>30</v>
      </c>
      <c r="E22" s="332">
        <v>45556</v>
      </c>
      <c r="F22" s="231">
        <v>36.369999999999997</v>
      </c>
      <c r="G22" s="512" t="s">
        <v>172</v>
      </c>
      <c r="H22" s="333">
        <v>45569</v>
      </c>
      <c r="I22" s="228" t="s">
        <v>648</v>
      </c>
      <c r="J22" s="228">
        <v>25</v>
      </c>
    </row>
    <row r="23" spans="1:10" ht="27.75" customHeight="1" x14ac:dyDescent="0.3">
      <c r="A23" s="317">
        <v>21</v>
      </c>
      <c r="B23" s="332" t="s">
        <v>57</v>
      </c>
      <c r="C23" s="228" t="s">
        <v>29</v>
      </c>
      <c r="D23" s="228" t="s">
        <v>30</v>
      </c>
      <c r="E23" s="332">
        <v>45568</v>
      </c>
      <c r="F23" s="231">
        <v>36.369999999999997</v>
      </c>
      <c r="G23" s="512" t="s">
        <v>172</v>
      </c>
      <c r="H23" s="333">
        <v>45572</v>
      </c>
      <c r="I23" s="228" t="s">
        <v>122</v>
      </c>
      <c r="J23" s="228">
        <v>24</v>
      </c>
    </row>
    <row r="24" spans="1:10" ht="27.75" customHeight="1" x14ac:dyDescent="0.3">
      <c r="A24" s="317">
        <v>22</v>
      </c>
      <c r="B24" s="332" t="s">
        <v>181</v>
      </c>
      <c r="C24" s="228" t="s">
        <v>34</v>
      </c>
      <c r="D24" s="228" t="s">
        <v>30</v>
      </c>
      <c r="E24" s="332">
        <v>45570</v>
      </c>
      <c r="F24" s="231">
        <v>37.931292999999997</v>
      </c>
      <c r="G24" s="512" t="s">
        <v>172</v>
      </c>
      <c r="H24" s="333">
        <v>45579</v>
      </c>
      <c r="I24" s="228" t="s">
        <v>122</v>
      </c>
      <c r="J24" s="228">
        <v>24</v>
      </c>
    </row>
    <row r="25" spans="1:10" ht="27.75" customHeight="1" x14ac:dyDescent="0.3">
      <c r="A25" s="317">
        <v>23</v>
      </c>
      <c r="B25" s="332" t="s">
        <v>444</v>
      </c>
      <c r="C25" s="228" t="s">
        <v>29</v>
      </c>
      <c r="D25" s="228" t="s">
        <v>30</v>
      </c>
      <c r="E25" s="332">
        <v>45570</v>
      </c>
      <c r="F25" s="231">
        <v>36.369999999999997</v>
      </c>
      <c r="G25" s="512" t="s">
        <v>172</v>
      </c>
      <c r="H25" s="333">
        <v>45579</v>
      </c>
      <c r="I25" s="228" t="s">
        <v>436</v>
      </c>
      <c r="J25" s="228">
        <v>25</v>
      </c>
    </row>
    <row r="26" spans="1:10" ht="27.75" customHeight="1" x14ac:dyDescent="0.3">
      <c r="A26" s="317">
        <v>24</v>
      </c>
      <c r="B26" s="332" t="s">
        <v>138</v>
      </c>
      <c r="C26" s="228" t="s">
        <v>29</v>
      </c>
      <c r="D26" s="228" t="s">
        <v>30</v>
      </c>
      <c r="E26" s="332">
        <v>45566</v>
      </c>
      <c r="F26" s="231">
        <v>36.369999999999997</v>
      </c>
      <c r="G26" s="512" t="s">
        <v>172</v>
      </c>
      <c r="H26" s="333">
        <v>45582</v>
      </c>
      <c r="I26" s="228" t="s">
        <v>451</v>
      </c>
      <c r="J26" s="228">
        <v>25</v>
      </c>
    </row>
    <row r="27" spans="1:10" ht="27.75" customHeight="1" x14ac:dyDescent="0.3">
      <c r="A27" s="317">
        <v>25</v>
      </c>
      <c r="B27" s="332" t="s">
        <v>54</v>
      </c>
      <c r="C27" s="228" t="s">
        <v>34</v>
      </c>
      <c r="D27" s="228" t="s">
        <v>30</v>
      </c>
      <c r="E27" s="332">
        <v>45566</v>
      </c>
      <c r="F27" s="231">
        <v>37.931292999999997</v>
      </c>
      <c r="G27" s="512" t="s">
        <v>172</v>
      </c>
      <c r="H27" s="333">
        <v>45584</v>
      </c>
      <c r="I27" s="228" t="s">
        <v>437</v>
      </c>
      <c r="J27" s="228">
        <v>25</v>
      </c>
    </row>
    <row r="28" spans="1:10" ht="27.75" customHeight="1" x14ac:dyDescent="0.3">
      <c r="A28" s="317">
        <v>26</v>
      </c>
      <c r="B28" s="332" t="s">
        <v>356</v>
      </c>
      <c r="C28" s="228" t="s">
        <v>34</v>
      </c>
      <c r="D28" s="228" t="s">
        <v>432</v>
      </c>
      <c r="E28" s="332">
        <v>45581</v>
      </c>
      <c r="F28" s="231">
        <v>37.931292999999997</v>
      </c>
      <c r="G28" s="512" t="s">
        <v>172</v>
      </c>
      <c r="H28" s="333">
        <v>45586</v>
      </c>
      <c r="I28" s="228" t="s">
        <v>476</v>
      </c>
      <c r="J28" s="228">
        <v>25</v>
      </c>
    </row>
    <row r="29" spans="1:10" ht="27.75" customHeight="1" x14ac:dyDescent="0.3">
      <c r="A29" s="317">
        <v>27</v>
      </c>
      <c r="B29" s="332" t="s">
        <v>49</v>
      </c>
      <c r="C29" s="228" t="s">
        <v>34</v>
      </c>
      <c r="D29" s="228" t="s">
        <v>30</v>
      </c>
      <c r="E29" s="332">
        <v>45586</v>
      </c>
      <c r="F29" s="231">
        <v>37.931292999999997</v>
      </c>
      <c r="G29" s="512" t="s">
        <v>172</v>
      </c>
      <c r="H29" s="333">
        <v>45591</v>
      </c>
      <c r="I29" s="228" t="s">
        <v>122</v>
      </c>
      <c r="J29" s="228"/>
    </row>
    <row r="30" spans="1:10" ht="27.75" customHeight="1" x14ac:dyDescent="0.3">
      <c r="A30" s="317">
        <v>28</v>
      </c>
      <c r="B30" s="332" t="s">
        <v>125</v>
      </c>
      <c r="C30" s="228" t="s">
        <v>34</v>
      </c>
      <c r="D30" s="228" t="s">
        <v>30</v>
      </c>
      <c r="E30" s="332">
        <v>45566</v>
      </c>
      <c r="F30" s="231">
        <v>37.931292999999997</v>
      </c>
      <c r="G30" s="512" t="s">
        <v>172</v>
      </c>
      <c r="H30" s="333">
        <v>45591</v>
      </c>
      <c r="I30" s="228" t="s">
        <v>443</v>
      </c>
      <c r="J30" s="228">
        <v>25</v>
      </c>
    </row>
    <row r="31" spans="1:10" ht="27.75" customHeight="1" x14ac:dyDescent="0.3">
      <c r="A31" s="317">
        <v>29</v>
      </c>
      <c r="B31" s="332" t="s">
        <v>50</v>
      </c>
      <c r="C31" s="228" t="s">
        <v>34</v>
      </c>
      <c r="D31" s="228" t="s">
        <v>432</v>
      </c>
      <c r="E31" s="332">
        <v>45582</v>
      </c>
      <c r="F31" s="231">
        <v>37.931292999999997</v>
      </c>
      <c r="G31" s="512" t="s">
        <v>172</v>
      </c>
      <c r="H31" s="333">
        <v>45592</v>
      </c>
      <c r="I31" s="228" t="s">
        <v>453</v>
      </c>
      <c r="J31" s="228">
        <v>26</v>
      </c>
    </row>
    <row r="32" spans="1:10" ht="27.75" customHeight="1" x14ac:dyDescent="0.3">
      <c r="A32" s="317">
        <v>30</v>
      </c>
      <c r="B32" s="332" t="s">
        <v>113</v>
      </c>
      <c r="C32" s="228" t="s">
        <v>29</v>
      </c>
      <c r="D32" s="228" t="s">
        <v>432</v>
      </c>
      <c r="E32" s="332">
        <v>45583</v>
      </c>
      <c r="F32" s="231">
        <v>36.369999999999997</v>
      </c>
      <c r="G32" s="512" t="s">
        <v>172</v>
      </c>
      <c r="H32" s="333">
        <v>45592</v>
      </c>
      <c r="I32" s="228" t="s">
        <v>451</v>
      </c>
      <c r="J32" s="228">
        <v>25</v>
      </c>
    </row>
    <row r="33" spans="1:10" ht="27.75" customHeight="1" x14ac:dyDescent="0.3">
      <c r="A33" s="317">
        <v>31</v>
      </c>
      <c r="B33" s="332" t="s">
        <v>55</v>
      </c>
      <c r="C33" s="228" t="s">
        <v>34</v>
      </c>
      <c r="D33" s="228" t="s">
        <v>30</v>
      </c>
      <c r="E33" s="332">
        <v>45584</v>
      </c>
      <c r="F33" s="231">
        <v>36.369999999999997</v>
      </c>
      <c r="G33" s="512" t="s">
        <v>172</v>
      </c>
      <c r="H33" s="333">
        <v>45595</v>
      </c>
      <c r="I33" s="228" t="s">
        <v>437</v>
      </c>
      <c r="J33" s="228">
        <v>25</v>
      </c>
    </row>
    <row r="34" spans="1:10" ht="27.75" customHeight="1" x14ac:dyDescent="0.3">
      <c r="A34" s="317">
        <v>32</v>
      </c>
      <c r="B34" s="332" t="s">
        <v>38</v>
      </c>
      <c r="C34" s="228" t="s">
        <v>29</v>
      </c>
      <c r="D34" s="228" t="s">
        <v>30</v>
      </c>
      <c r="E34" s="332">
        <v>45592</v>
      </c>
      <c r="F34" s="231">
        <v>36.369999999999997</v>
      </c>
      <c r="G34" s="512" t="s">
        <v>172</v>
      </c>
      <c r="H34" s="333">
        <v>45597</v>
      </c>
      <c r="I34" s="228" t="s">
        <v>458</v>
      </c>
      <c r="J34" s="228">
        <v>24</v>
      </c>
    </row>
    <row r="35" spans="1:10" ht="27.75" customHeight="1" x14ac:dyDescent="0.3">
      <c r="A35" s="317">
        <v>33</v>
      </c>
      <c r="B35" s="332" t="s">
        <v>44</v>
      </c>
      <c r="C35" s="228" t="s">
        <v>29</v>
      </c>
      <c r="D35" s="228" t="s">
        <v>30</v>
      </c>
      <c r="E35" s="332">
        <v>45581</v>
      </c>
      <c r="F35" s="231">
        <v>36.369999999999997</v>
      </c>
      <c r="G35" s="512" t="s">
        <v>172</v>
      </c>
      <c r="H35" s="333">
        <v>45597</v>
      </c>
      <c r="I35" s="228" t="s">
        <v>453</v>
      </c>
      <c r="J35" s="228">
        <v>24</v>
      </c>
    </row>
    <row r="36" spans="1:10" ht="27.75" customHeight="1" x14ac:dyDescent="0.3">
      <c r="A36" s="317">
        <v>34</v>
      </c>
      <c r="B36" s="332" t="s">
        <v>114</v>
      </c>
      <c r="C36" s="228" t="s">
        <v>29</v>
      </c>
      <c r="D36" s="228" t="s">
        <v>30</v>
      </c>
      <c r="E36" s="332">
        <v>45594</v>
      </c>
      <c r="F36" s="231">
        <v>36.369999999999997</v>
      </c>
      <c r="G36" s="512" t="s">
        <v>172</v>
      </c>
      <c r="H36" s="333">
        <v>45601</v>
      </c>
      <c r="I36" s="228" t="s">
        <v>459</v>
      </c>
      <c r="J36" s="228">
        <v>25</v>
      </c>
    </row>
    <row r="37" spans="1:10" ht="27.75" customHeight="1" x14ac:dyDescent="0.3">
      <c r="A37" s="317">
        <v>35</v>
      </c>
      <c r="B37" s="332" t="s">
        <v>126</v>
      </c>
      <c r="C37" s="228" t="s">
        <v>29</v>
      </c>
      <c r="D37" s="228" t="s">
        <v>30</v>
      </c>
      <c r="E37" s="332">
        <v>45597</v>
      </c>
      <c r="F37" s="231">
        <v>36.369999999999997</v>
      </c>
      <c r="G37" s="512" t="s">
        <v>172</v>
      </c>
      <c r="H37" s="333">
        <v>45603</v>
      </c>
      <c r="I37" s="228" t="s">
        <v>437</v>
      </c>
      <c r="J37" s="228">
        <v>24</v>
      </c>
    </row>
    <row r="38" spans="1:10" ht="27.75" customHeight="1" x14ac:dyDescent="0.3">
      <c r="A38" s="317">
        <v>36</v>
      </c>
      <c r="B38" s="332" t="s">
        <v>158</v>
      </c>
      <c r="C38" s="228" t="s">
        <v>135</v>
      </c>
      <c r="D38" s="228" t="s">
        <v>30</v>
      </c>
      <c r="E38" s="332">
        <v>45598</v>
      </c>
      <c r="F38" s="231">
        <v>54.655000000000001</v>
      </c>
      <c r="G38" s="512" t="s">
        <v>172</v>
      </c>
      <c r="H38" s="333">
        <v>45603</v>
      </c>
      <c r="I38" s="228" t="s">
        <v>453</v>
      </c>
      <c r="J38" s="228">
        <v>24</v>
      </c>
    </row>
    <row r="39" spans="1:10" ht="27.75" customHeight="1" x14ac:dyDescent="0.3">
      <c r="A39" s="317">
        <v>37</v>
      </c>
      <c r="B39" s="332" t="s">
        <v>130</v>
      </c>
      <c r="C39" s="228" t="s">
        <v>131</v>
      </c>
      <c r="D39" s="228" t="s">
        <v>30</v>
      </c>
      <c r="E39" s="332">
        <v>45598</v>
      </c>
      <c r="F39" s="231">
        <v>54.66</v>
      </c>
      <c r="G39" s="512" t="s">
        <v>172</v>
      </c>
      <c r="H39" s="333">
        <v>45603</v>
      </c>
      <c r="I39" s="228" t="s">
        <v>458</v>
      </c>
      <c r="J39" s="228">
        <v>25</v>
      </c>
    </row>
    <row r="40" spans="1:10" ht="27.75" customHeight="1" x14ac:dyDescent="0.3">
      <c r="A40" s="317">
        <v>38</v>
      </c>
      <c r="B40" s="332" t="s">
        <v>287</v>
      </c>
      <c r="C40" s="228" t="s">
        <v>29</v>
      </c>
      <c r="D40" s="228" t="s">
        <v>30</v>
      </c>
      <c r="E40" s="332">
        <v>45592</v>
      </c>
      <c r="F40" s="231">
        <v>36.369999999999997</v>
      </c>
      <c r="G40" s="512" t="s">
        <v>172</v>
      </c>
      <c r="H40" s="333">
        <v>45608</v>
      </c>
      <c r="I40" s="228" t="s">
        <v>443</v>
      </c>
      <c r="J40" s="228">
        <v>25</v>
      </c>
    </row>
    <row r="41" spans="1:10" ht="27.75" customHeight="1" x14ac:dyDescent="0.3">
      <c r="A41" s="317">
        <v>39</v>
      </c>
      <c r="B41" s="332" t="s">
        <v>338</v>
      </c>
      <c r="C41" s="228" t="s">
        <v>29</v>
      </c>
      <c r="D41" s="228" t="s">
        <v>336</v>
      </c>
      <c r="E41" s="332">
        <v>45604</v>
      </c>
      <c r="F41" s="231">
        <v>36.369999999999997</v>
      </c>
      <c r="G41" s="512" t="s">
        <v>172</v>
      </c>
      <c r="H41" s="333">
        <v>45609</v>
      </c>
      <c r="I41" s="228" t="s">
        <v>471</v>
      </c>
      <c r="J41" s="228">
        <v>24</v>
      </c>
    </row>
    <row r="42" spans="1:10" ht="27.75" customHeight="1" x14ac:dyDescent="0.3">
      <c r="A42" s="317">
        <v>40</v>
      </c>
      <c r="B42" s="332" t="s">
        <v>115</v>
      </c>
      <c r="C42" s="228" t="s">
        <v>29</v>
      </c>
      <c r="D42" s="228" t="s">
        <v>337</v>
      </c>
      <c r="E42" s="332">
        <v>45603</v>
      </c>
      <c r="F42" s="231">
        <v>36.369999999999997</v>
      </c>
      <c r="G42" s="512" t="s">
        <v>172</v>
      </c>
      <c r="H42" s="333">
        <v>45610</v>
      </c>
      <c r="I42" s="228" t="s">
        <v>437</v>
      </c>
      <c r="J42" s="228">
        <v>24</v>
      </c>
    </row>
    <row r="43" spans="1:10" ht="27.75" customHeight="1" x14ac:dyDescent="0.3">
      <c r="A43" s="317">
        <v>41</v>
      </c>
      <c r="B43" s="332" t="s">
        <v>63</v>
      </c>
      <c r="C43" s="228" t="s">
        <v>43</v>
      </c>
      <c r="D43" s="228" t="s">
        <v>336</v>
      </c>
      <c r="E43" s="332">
        <v>45605</v>
      </c>
      <c r="F43" s="231">
        <v>43.08</v>
      </c>
      <c r="G43" s="512" t="s">
        <v>172</v>
      </c>
      <c r="H43" s="333">
        <v>45610</v>
      </c>
      <c r="I43" s="228" t="s">
        <v>453</v>
      </c>
      <c r="J43" s="228">
        <v>25</v>
      </c>
    </row>
    <row r="44" spans="1:10" ht="27.75" customHeight="1" x14ac:dyDescent="0.3">
      <c r="A44" s="317">
        <v>42</v>
      </c>
      <c r="B44" s="332" t="s">
        <v>177</v>
      </c>
      <c r="C44" s="228" t="s">
        <v>135</v>
      </c>
      <c r="D44" s="228" t="s">
        <v>30</v>
      </c>
      <c r="E44" s="332">
        <v>45601</v>
      </c>
      <c r="F44" s="231">
        <v>54.66</v>
      </c>
      <c r="G44" s="512" t="s">
        <v>172</v>
      </c>
      <c r="H44" s="333">
        <v>45611</v>
      </c>
      <c r="I44" s="228" t="s">
        <v>451</v>
      </c>
      <c r="J44" s="228">
        <v>25</v>
      </c>
    </row>
    <row r="45" spans="1:10" ht="27.75" customHeight="1" x14ac:dyDescent="0.3">
      <c r="A45" s="317">
        <v>43</v>
      </c>
      <c r="B45" s="332" t="s">
        <v>37</v>
      </c>
      <c r="C45" s="228" t="s">
        <v>29</v>
      </c>
      <c r="D45" s="228" t="s">
        <v>337</v>
      </c>
      <c r="E45" s="332">
        <v>45609</v>
      </c>
      <c r="F45" s="231">
        <v>36.369999999999997</v>
      </c>
      <c r="G45" s="512" t="s">
        <v>172</v>
      </c>
      <c r="H45" s="333">
        <v>45614</v>
      </c>
      <c r="I45" s="228" t="s">
        <v>471</v>
      </c>
      <c r="J45" s="228">
        <v>22</v>
      </c>
    </row>
    <row r="46" spans="1:10" ht="27.75" customHeight="1" x14ac:dyDescent="0.3">
      <c r="A46" s="317">
        <v>44</v>
      </c>
      <c r="B46" s="332" t="s">
        <v>118</v>
      </c>
      <c r="C46" s="228" t="s">
        <v>43</v>
      </c>
      <c r="D46" s="228" t="s">
        <v>337</v>
      </c>
      <c r="E46" s="332">
        <v>45611</v>
      </c>
      <c r="F46" s="231">
        <v>43.08</v>
      </c>
      <c r="G46" s="512" t="s">
        <v>172</v>
      </c>
      <c r="H46" s="333">
        <v>45616</v>
      </c>
      <c r="I46" s="228" t="s">
        <v>453</v>
      </c>
      <c r="J46" s="228">
        <v>25</v>
      </c>
    </row>
    <row r="47" spans="1:10" ht="27.75" customHeight="1" x14ac:dyDescent="0.3">
      <c r="A47" s="317">
        <v>45</v>
      </c>
      <c r="B47" s="332" t="s">
        <v>64</v>
      </c>
      <c r="C47" s="228" t="s">
        <v>29</v>
      </c>
      <c r="D47" s="228" t="s">
        <v>337</v>
      </c>
      <c r="E47" s="332">
        <v>45610</v>
      </c>
      <c r="F47" s="231">
        <v>36.369999999999997</v>
      </c>
      <c r="G47" s="512" t="s">
        <v>172</v>
      </c>
      <c r="H47" s="333">
        <v>45617</v>
      </c>
      <c r="I47" s="228" t="s">
        <v>437</v>
      </c>
      <c r="J47" s="228">
        <v>23</v>
      </c>
    </row>
    <row r="48" spans="1:10" ht="27.75" customHeight="1" x14ac:dyDescent="0.3">
      <c r="A48" s="317">
        <v>46</v>
      </c>
      <c r="B48" s="332" t="s">
        <v>137</v>
      </c>
      <c r="C48" s="228" t="s">
        <v>131</v>
      </c>
      <c r="D48" s="228" t="s">
        <v>337</v>
      </c>
      <c r="E48" s="332">
        <v>45615</v>
      </c>
      <c r="F48" s="231">
        <v>54.66</v>
      </c>
      <c r="G48" s="512" t="s">
        <v>172</v>
      </c>
      <c r="H48" s="333">
        <v>45620</v>
      </c>
      <c r="I48" s="228" t="s">
        <v>476</v>
      </c>
      <c r="J48" s="228">
        <v>22</v>
      </c>
    </row>
    <row r="49" spans="1:10" ht="27.75" customHeight="1" x14ac:dyDescent="0.3">
      <c r="A49" s="317">
        <v>47</v>
      </c>
      <c r="B49" s="332" t="s">
        <v>166</v>
      </c>
      <c r="C49" s="228" t="s">
        <v>167</v>
      </c>
      <c r="D49" s="228" t="s">
        <v>432</v>
      </c>
      <c r="E49" s="332">
        <v>45612</v>
      </c>
      <c r="F49" s="231">
        <v>37.93</v>
      </c>
      <c r="G49" s="512" t="s">
        <v>172</v>
      </c>
      <c r="H49" s="333">
        <v>45621</v>
      </c>
      <c r="I49" s="228" t="s">
        <v>475</v>
      </c>
      <c r="J49" s="228">
        <v>25</v>
      </c>
    </row>
    <row r="50" spans="1:10" ht="27.75" customHeight="1" x14ac:dyDescent="0.3">
      <c r="A50" s="317">
        <v>48</v>
      </c>
      <c r="B50" s="332" t="s">
        <v>160</v>
      </c>
      <c r="C50" s="228" t="s">
        <v>131</v>
      </c>
      <c r="D50" s="228" t="s">
        <v>337</v>
      </c>
      <c r="E50" s="332">
        <v>45617</v>
      </c>
      <c r="F50" s="231">
        <v>54.66</v>
      </c>
      <c r="G50" s="512" t="s">
        <v>172</v>
      </c>
      <c r="H50" s="333">
        <v>45622</v>
      </c>
      <c r="I50" s="228" t="s">
        <v>453</v>
      </c>
      <c r="J50" s="228">
        <v>25</v>
      </c>
    </row>
    <row r="51" spans="1:10" ht="27.75" customHeight="1" x14ac:dyDescent="0.3">
      <c r="A51" s="317">
        <v>49</v>
      </c>
      <c r="B51" s="332" t="s">
        <v>178</v>
      </c>
      <c r="C51" s="228" t="s">
        <v>131</v>
      </c>
      <c r="D51" s="228" t="s">
        <v>337</v>
      </c>
      <c r="E51" s="332">
        <v>45618</v>
      </c>
      <c r="F51" s="231">
        <v>54.66</v>
      </c>
      <c r="G51" s="512" t="s">
        <v>172</v>
      </c>
      <c r="H51" s="333">
        <v>45626</v>
      </c>
      <c r="I51" s="228" t="s">
        <v>437</v>
      </c>
      <c r="J51" s="228">
        <v>23</v>
      </c>
    </row>
    <row r="52" spans="1:10" ht="27.75" customHeight="1" x14ac:dyDescent="0.3">
      <c r="A52" s="317">
        <v>50</v>
      </c>
      <c r="B52" s="332" t="s">
        <v>134</v>
      </c>
      <c r="C52" s="228" t="s">
        <v>135</v>
      </c>
      <c r="D52" s="228" t="s">
        <v>337</v>
      </c>
      <c r="E52" s="332">
        <v>45620</v>
      </c>
      <c r="F52" s="231">
        <v>54.66</v>
      </c>
      <c r="G52" s="512" t="s">
        <v>172</v>
      </c>
      <c r="H52" s="333">
        <v>45626</v>
      </c>
      <c r="I52" s="228" t="s">
        <v>476</v>
      </c>
      <c r="J52" s="228">
        <v>22</v>
      </c>
    </row>
    <row r="53" spans="1:10" ht="27.75" customHeight="1" x14ac:dyDescent="0.3">
      <c r="A53" s="317">
        <v>51</v>
      </c>
      <c r="B53" s="332" t="s">
        <v>171</v>
      </c>
      <c r="C53" s="228" t="s">
        <v>29</v>
      </c>
      <c r="D53" s="228" t="s">
        <v>336</v>
      </c>
      <c r="E53" s="332">
        <v>45622</v>
      </c>
      <c r="F53" s="231">
        <v>36.369999999999997</v>
      </c>
      <c r="G53" s="512" t="s">
        <v>172</v>
      </c>
      <c r="H53" s="333">
        <v>45628</v>
      </c>
      <c r="I53" s="228" t="s">
        <v>453</v>
      </c>
      <c r="J53" s="228">
        <v>25</v>
      </c>
    </row>
    <row r="54" spans="1:10" ht="27.75" customHeight="1" x14ac:dyDescent="0.3">
      <c r="A54" s="317">
        <v>52</v>
      </c>
      <c r="B54" s="332" t="s">
        <v>112</v>
      </c>
      <c r="C54" s="228" t="s">
        <v>34</v>
      </c>
      <c r="D54" s="228" t="s">
        <v>337</v>
      </c>
      <c r="E54" s="332">
        <v>45608</v>
      </c>
      <c r="F54" s="231">
        <v>37.93</v>
      </c>
      <c r="G54" s="512" t="s">
        <v>172</v>
      </c>
      <c r="H54" s="333">
        <v>45631</v>
      </c>
      <c r="I54" s="228" t="s">
        <v>443</v>
      </c>
      <c r="J54" s="228">
        <v>23</v>
      </c>
    </row>
    <row r="55" spans="1:10" ht="27.75" customHeight="1" x14ac:dyDescent="0.3">
      <c r="A55" s="317">
        <v>53</v>
      </c>
      <c r="B55" s="332" t="s">
        <v>129</v>
      </c>
      <c r="C55" s="228" t="s">
        <v>29</v>
      </c>
      <c r="D55" s="228" t="s">
        <v>337</v>
      </c>
      <c r="E55" s="332">
        <v>45629</v>
      </c>
      <c r="F55" s="231">
        <v>36.369999999999997</v>
      </c>
      <c r="G55" s="512" t="s">
        <v>172</v>
      </c>
      <c r="H55" s="333">
        <v>45632</v>
      </c>
      <c r="I55" s="228" t="s">
        <v>453</v>
      </c>
      <c r="J55" s="228">
        <v>25</v>
      </c>
    </row>
    <row r="56" spans="1:10" ht="27.75" customHeight="1" x14ac:dyDescent="0.3">
      <c r="A56" s="317">
        <v>54</v>
      </c>
      <c r="B56" s="332" t="s">
        <v>58</v>
      </c>
      <c r="C56" s="228" t="s">
        <v>29</v>
      </c>
      <c r="D56" s="228" t="s">
        <v>337</v>
      </c>
      <c r="E56" s="332">
        <v>45629</v>
      </c>
      <c r="F56" s="231">
        <v>36.369999999999997</v>
      </c>
      <c r="G56" s="512" t="s">
        <v>172</v>
      </c>
      <c r="H56" s="333">
        <v>45634</v>
      </c>
      <c r="I56" s="228" t="s">
        <v>476</v>
      </c>
      <c r="J56" s="228">
        <v>22</v>
      </c>
    </row>
    <row r="57" spans="1:10" ht="27.75" customHeight="1" x14ac:dyDescent="0.3">
      <c r="A57" s="317">
        <v>55</v>
      </c>
      <c r="B57" s="332" t="s">
        <v>33</v>
      </c>
      <c r="C57" s="228" t="s">
        <v>34</v>
      </c>
      <c r="D57" s="228" t="s">
        <v>337</v>
      </c>
      <c r="E57" s="332">
        <v>45629</v>
      </c>
      <c r="F57" s="231">
        <v>37.93</v>
      </c>
      <c r="G57" s="512" t="s">
        <v>172</v>
      </c>
      <c r="H57" s="333">
        <v>45637</v>
      </c>
      <c r="I57" s="228" t="s">
        <v>453</v>
      </c>
      <c r="J57" s="228">
        <v>25</v>
      </c>
    </row>
    <row r="58" spans="1:10" ht="27.75" customHeight="1" x14ac:dyDescent="0.3">
      <c r="A58" s="317">
        <v>56</v>
      </c>
      <c r="B58" s="332" t="s">
        <v>345</v>
      </c>
      <c r="C58" s="228" t="s">
        <v>29</v>
      </c>
      <c r="D58" s="228" t="s">
        <v>337</v>
      </c>
      <c r="E58" s="332">
        <v>45635</v>
      </c>
      <c r="F58" s="231">
        <v>36.369999999999997</v>
      </c>
      <c r="G58" s="512" t="s">
        <v>172</v>
      </c>
      <c r="H58" s="333">
        <v>45639</v>
      </c>
      <c r="I58" s="228" t="s">
        <v>476</v>
      </c>
      <c r="J58" s="228">
        <v>22</v>
      </c>
    </row>
    <row r="59" spans="1:10" ht="27.75" customHeight="1" x14ac:dyDescent="0.3">
      <c r="A59" s="317">
        <v>57</v>
      </c>
      <c r="B59" s="332" t="s">
        <v>330</v>
      </c>
      <c r="C59" s="228" t="s">
        <v>34</v>
      </c>
      <c r="D59" s="228" t="s">
        <v>337</v>
      </c>
      <c r="E59" s="332">
        <v>45637</v>
      </c>
      <c r="F59" s="231">
        <v>37.93</v>
      </c>
      <c r="G59" s="512" t="s">
        <v>172</v>
      </c>
      <c r="H59" s="333">
        <v>45641</v>
      </c>
      <c r="I59" s="228" t="s">
        <v>453</v>
      </c>
      <c r="J59" s="228">
        <v>25</v>
      </c>
    </row>
    <row r="60" spans="1:10" ht="27.75" customHeight="1" x14ac:dyDescent="0.3">
      <c r="A60" s="317">
        <v>58</v>
      </c>
      <c r="B60" s="332" t="s">
        <v>329</v>
      </c>
      <c r="C60" s="228" t="s">
        <v>29</v>
      </c>
      <c r="D60" s="228" t="s">
        <v>337</v>
      </c>
      <c r="E60" s="332">
        <v>45642</v>
      </c>
      <c r="F60" s="231">
        <v>36.369999999999997</v>
      </c>
      <c r="G60" s="512" t="s">
        <v>172</v>
      </c>
      <c r="H60" s="333">
        <v>45644</v>
      </c>
      <c r="I60" s="228" t="s">
        <v>453</v>
      </c>
      <c r="J60" s="228">
        <v>23</v>
      </c>
    </row>
    <row r="61" spans="1:10" ht="27.75" customHeight="1" x14ac:dyDescent="0.3">
      <c r="A61" s="317">
        <v>59</v>
      </c>
      <c r="B61" s="332" t="s">
        <v>348</v>
      </c>
      <c r="C61" s="228" t="s">
        <v>29</v>
      </c>
      <c r="D61" s="228" t="s">
        <v>337</v>
      </c>
      <c r="E61" s="332">
        <v>45641</v>
      </c>
      <c r="F61" s="231">
        <v>36.369999999999997</v>
      </c>
      <c r="G61" s="512" t="s">
        <v>172</v>
      </c>
      <c r="H61" s="333">
        <v>45645</v>
      </c>
      <c r="I61" s="228" t="s">
        <v>476</v>
      </c>
      <c r="J61" s="228">
        <v>25</v>
      </c>
    </row>
    <row r="62" spans="1:10" ht="27.75" customHeight="1" x14ac:dyDescent="0.3">
      <c r="A62" s="317">
        <v>60</v>
      </c>
      <c r="B62" s="332" t="s">
        <v>326</v>
      </c>
      <c r="C62" s="228" t="s">
        <v>29</v>
      </c>
      <c r="D62" s="228" t="s">
        <v>455</v>
      </c>
      <c r="E62" s="332">
        <v>45645</v>
      </c>
      <c r="F62" s="231">
        <v>36.369999999999997</v>
      </c>
      <c r="G62" s="512" t="s">
        <v>172</v>
      </c>
      <c r="H62" s="333">
        <v>45648</v>
      </c>
      <c r="I62" s="228" t="s">
        <v>453</v>
      </c>
      <c r="J62" s="228">
        <v>22</v>
      </c>
    </row>
    <row r="63" spans="1:10" ht="27.75" customHeight="1" x14ac:dyDescent="0.3">
      <c r="A63" s="317">
        <v>61</v>
      </c>
      <c r="B63" s="332" t="s">
        <v>325</v>
      </c>
      <c r="C63" s="228" t="s">
        <v>29</v>
      </c>
      <c r="D63" s="228" t="s">
        <v>337</v>
      </c>
      <c r="E63" s="332">
        <v>45649</v>
      </c>
      <c r="F63" s="231">
        <v>36.369999999999997</v>
      </c>
      <c r="G63" s="512" t="s">
        <v>172</v>
      </c>
      <c r="H63" s="333">
        <v>45651</v>
      </c>
      <c r="I63" s="228" t="s">
        <v>453</v>
      </c>
      <c r="J63" s="228">
        <v>25</v>
      </c>
    </row>
    <row r="64" spans="1:10" ht="27.75" customHeight="1" x14ac:dyDescent="0.3">
      <c r="A64" s="317">
        <v>62</v>
      </c>
      <c r="B64" s="332" t="s">
        <v>46</v>
      </c>
      <c r="C64" s="228" t="s">
        <v>47</v>
      </c>
      <c r="D64" s="228" t="s">
        <v>337</v>
      </c>
      <c r="E64" s="332">
        <v>45646</v>
      </c>
      <c r="F64" s="231">
        <v>44.825000000000003</v>
      </c>
      <c r="G64" s="512" t="s">
        <v>172</v>
      </c>
      <c r="H64" s="333">
        <v>45651</v>
      </c>
      <c r="I64" s="228" t="s">
        <v>471</v>
      </c>
      <c r="J64" s="228">
        <v>22</v>
      </c>
    </row>
    <row r="65" spans="1:10" ht="27.75" customHeight="1" x14ac:dyDescent="0.3">
      <c r="A65" s="317">
        <v>63</v>
      </c>
      <c r="B65" s="332" t="s">
        <v>182</v>
      </c>
      <c r="C65" s="228" t="s">
        <v>34</v>
      </c>
      <c r="D65" s="228" t="s">
        <v>337</v>
      </c>
      <c r="E65" s="332">
        <v>45638</v>
      </c>
      <c r="F65" s="231">
        <v>37.93</v>
      </c>
      <c r="G65" s="512" t="s">
        <v>172</v>
      </c>
      <c r="H65" s="333">
        <v>45654</v>
      </c>
      <c r="I65" s="228" t="s">
        <v>443</v>
      </c>
      <c r="J65" s="228">
        <v>23</v>
      </c>
    </row>
    <row r="66" spans="1:10" ht="27.75" customHeight="1" x14ac:dyDescent="0.3">
      <c r="A66" s="317">
        <v>64</v>
      </c>
      <c r="B66" s="332" t="s">
        <v>324</v>
      </c>
      <c r="C66" s="228" t="s">
        <v>29</v>
      </c>
      <c r="D66" s="228" t="s">
        <v>337</v>
      </c>
      <c r="E66" s="332">
        <v>45652</v>
      </c>
      <c r="F66" s="231">
        <v>36.369999999999997</v>
      </c>
      <c r="G66" s="512" t="s">
        <v>172</v>
      </c>
      <c r="H66" s="333">
        <v>45654</v>
      </c>
      <c r="I66" s="228" t="s">
        <v>453</v>
      </c>
      <c r="J66" s="228">
        <v>25</v>
      </c>
    </row>
    <row r="67" spans="1:10" ht="27.75" customHeight="1" x14ac:dyDescent="0.3">
      <c r="A67" s="317">
        <v>65</v>
      </c>
      <c r="B67" s="332" t="s">
        <v>355</v>
      </c>
      <c r="C67" s="228" t="s">
        <v>34</v>
      </c>
      <c r="D67" s="228" t="s">
        <v>337</v>
      </c>
      <c r="E67" s="332">
        <v>45652</v>
      </c>
      <c r="F67" s="231">
        <v>37.93</v>
      </c>
      <c r="G67" s="512" t="s">
        <v>172</v>
      </c>
      <c r="H67" s="333">
        <v>45657</v>
      </c>
      <c r="I67" s="228" t="s">
        <v>471</v>
      </c>
      <c r="J67" s="228">
        <v>22</v>
      </c>
    </row>
    <row r="68" spans="1:10" ht="27.75" customHeight="1" x14ac:dyDescent="0.3">
      <c r="A68" s="317">
        <v>66</v>
      </c>
      <c r="B68" s="332" t="s">
        <v>323</v>
      </c>
      <c r="C68" s="228" t="s">
        <v>131</v>
      </c>
      <c r="D68" s="228" t="s">
        <v>337</v>
      </c>
      <c r="E68" s="332">
        <v>45653</v>
      </c>
      <c r="F68" s="231">
        <v>54.66</v>
      </c>
      <c r="G68" s="512" t="s">
        <v>172</v>
      </c>
      <c r="H68" s="333">
        <v>45660</v>
      </c>
      <c r="I68" s="228" t="s">
        <v>453</v>
      </c>
      <c r="J68" s="228">
        <v>25</v>
      </c>
    </row>
    <row r="69" spans="1:10" ht="27.75" customHeight="1" x14ac:dyDescent="0.3">
      <c r="A69" s="317">
        <v>67</v>
      </c>
      <c r="B69" s="332" t="s">
        <v>354</v>
      </c>
      <c r="C69" s="228" t="s">
        <v>34</v>
      </c>
      <c r="D69" s="228" t="s">
        <v>336</v>
      </c>
      <c r="E69" s="332">
        <v>45628</v>
      </c>
      <c r="F69" s="231">
        <v>37.93</v>
      </c>
      <c r="G69" s="512" t="s">
        <v>172</v>
      </c>
      <c r="H69" s="333">
        <v>45663</v>
      </c>
      <c r="I69" s="228" t="s">
        <v>471</v>
      </c>
      <c r="J69" s="228">
        <v>26</v>
      </c>
    </row>
    <row r="70" spans="1:10" ht="27.75" customHeight="1" x14ac:dyDescent="0.3">
      <c r="A70" s="317">
        <v>68</v>
      </c>
      <c r="B70" s="332" t="s">
        <v>320</v>
      </c>
      <c r="C70" s="228" t="s">
        <v>34</v>
      </c>
      <c r="D70" s="228" t="s">
        <v>336</v>
      </c>
      <c r="E70" s="332">
        <v>45660</v>
      </c>
      <c r="F70" s="231">
        <v>37.93</v>
      </c>
      <c r="G70" s="512" t="s">
        <v>172</v>
      </c>
      <c r="H70" s="333">
        <v>45665</v>
      </c>
      <c r="I70" s="228" t="s">
        <v>453</v>
      </c>
      <c r="J70" s="228">
        <v>27</v>
      </c>
    </row>
    <row r="71" spans="1:10" ht="27.75" customHeight="1" x14ac:dyDescent="0.3">
      <c r="A71" s="317">
        <v>69</v>
      </c>
      <c r="B71" s="332" t="s">
        <v>334</v>
      </c>
      <c r="C71" s="228" t="s">
        <v>29</v>
      </c>
      <c r="D71" s="228" t="s">
        <v>30</v>
      </c>
      <c r="E71" s="332">
        <v>45654</v>
      </c>
      <c r="F71" s="231">
        <v>36.369999999999997</v>
      </c>
      <c r="G71" s="512" t="s">
        <v>172</v>
      </c>
      <c r="H71" s="333">
        <v>45670</v>
      </c>
      <c r="I71" s="228" t="s">
        <v>453</v>
      </c>
      <c r="J71" s="228">
        <v>25</v>
      </c>
    </row>
    <row r="72" spans="1:10" ht="27.75" customHeight="1" x14ac:dyDescent="0.3">
      <c r="A72" s="317">
        <v>70</v>
      </c>
      <c r="B72" s="332" t="s">
        <v>351</v>
      </c>
      <c r="C72" s="228" t="s">
        <v>34</v>
      </c>
      <c r="D72" s="228" t="s">
        <v>30</v>
      </c>
      <c r="E72" s="332">
        <v>45661</v>
      </c>
      <c r="F72" s="231">
        <v>37.93</v>
      </c>
      <c r="G72" s="512" t="s">
        <v>172</v>
      </c>
      <c r="H72" s="333">
        <v>45672</v>
      </c>
      <c r="I72" s="228" t="s">
        <v>476</v>
      </c>
      <c r="J72" s="228">
        <v>28</v>
      </c>
    </row>
    <row r="73" spans="1:10" ht="27.75" customHeight="1" x14ac:dyDescent="0.3">
      <c r="A73" s="317">
        <v>71</v>
      </c>
      <c r="B73" s="332" t="s">
        <v>284</v>
      </c>
      <c r="C73" s="228" t="s">
        <v>165</v>
      </c>
      <c r="D73" s="228" t="s">
        <v>455</v>
      </c>
      <c r="E73" s="332">
        <v>45659</v>
      </c>
      <c r="F73" s="231">
        <v>36.369999999999997</v>
      </c>
      <c r="G73" s="512" t="s">
        <v>172</v>
      </c>
      <c r="H73" s="333">
        <v>45672</v>
      </c>
      <c r="I73" s="228" t="s">
        <v>443</v>
      </c>
      <c r="J73" s="228">
        <v>25</v>
      </c>
    </row>
    <row r="74" spans="1:10" ht="27.75" customHeight="1" x14ac:dyDescent="0.3">
      <c r="A74" s="317">
        <v>72</v>
      </c>
      <c r="B74" s="332" t="s">
        <v>313</v>
      </c>
      <c r="C74" s="228" t="s">
        <v>29</v>
      </c>
      <c r="D74" s="228" t="s">
        <v>463</v>
      </c>
      <c r="E74" s="332">
        <v>45671</v>
      </c>
      <c r="F74" s="231">
        <v>36.369999999999997</v>
      </c>
      <c r="G74" s="512" t="s">
        <v>172</v>
      </c>
      <c r="H74" s="333">
        <v>45675</v>
      </c>
      <c r="I74" s="228" t="s">
        <v>453</v>
      </c>
      <c r="J74" s="228">
        <v>30</v>
      </c>
    </row>
    <row r="75" spans="1:10" ht="27.75" customHeight="1" x14ac:dyDescent="0.3">
      <c r="A75" s="317">
        <v>73</v>
      </c>
      <c r="B75" s="332" t="s">
        <v>346</v>
      </c>
      <c r="C75" s="228" t="s">
        <v>29</v>
      </c>
      <c r="D75" s="228" t="s">
        <v>30</v>
      </c>
      <c r="E75" s="332">
        <v>45673</v>
      </c>
      <c r="F75" s="231">
        <v>36.369999999999997</v>
      </c>
      <c r="G75" s="512" t="s">
        <v>172</v>
      </c>
      <c r="H75" s="333">
        <v>45676</v>
      </c>
      <c r="I75" s="228" t="s">
        <v>476</v>
      </c>
      <c r="J75" s="228">
        <v>27</v>
      </c>
    </row>
    <row r="76" spans="1:10" ht="27.75" customHeight="1" x14ac:dyDescent="0.3">
      <c r="A76" s="317">
        <v>74</v>
      </c>
      <c r="B76" s="332" t="s">
        <v>315</v>
      </c>
      <c r="C76" s="228" t="s">
        <v>34</v>
      </c>
      <c r="D76" s="228" t="s">
        <v>455</v>
      </c>
      <c r="E76" s="332">
        <v>45675</v>
      </c>
      <c r="F76" s="231">
        <v>37.93</v>
      </c>
      <c r="G76" s="512" t="s">
        <v>172</v>
      </c>
      <c r="H76" s="333">
        <v>45679</v>
      </c>
      <c r="I76" s="228" t="s">
        <v>453</v>
      </c>
      <c r="J76" s="228">
        <v>30</v>
      </c>
    </row>
    <row r="77" spans="1:10" ht="27.75" customHeight="1" x14ac:dyDescent="0.3">
      <c r="A77" s="317">
        <v>75</v>
      </c>
      <c r="B77" s="332" t="s">
        <v>344</v>
      </c>
      <c r="C77" s="228" t="s">
        <v>29</v>
      </c>
      <c r="D77" s="228" t="s">
        <v>432</v>
      </c>
      <c r="E77" s="332">
        <v>45676</v>
      </c>
      <c r="F77" s="231">
        <v>36.369999999999997</v>
      </c>
      <c r="G77" s="512" t="s">
        <v>172</v>
      </c>
      <c r="H77" s="333">
        <v>45680</v>
      </c>
      <c r="I77" s="228" t="s">
        <v>476</v>
      </c>
      <c r="J77" s="228">
        <v>27</v>
      </c>
    </row>
    <row r="78" spans="1:10" ht="27.75" customHeight="1" x14ac:dyDescent="0.3">
      <c r="A78" s="317">
        <v>76</v>
      </c>
      <c r="B78" s="332" t="s">
        <v>317</v>
      </c>
      <c r="C78" s="228" t="s">
        <v>34</v>
      </c>
      <c r="D78" s="228" t="s">
        <v>456</v>
      </c>
      <c r="E78" s="332">
        <v>45679</v>
      </c>
      <c r="F78" s="231">
        <v>37.93</v>
      </c>
      <c r="G78" s="512" t="s">
        <v>172</v>
      </c>
      <c r="H78" s="333">
        <v>45684</v>
      </c>
      <c r="I78" s="228" t="s">
        <v>453</v>
      </c>
      <c r="J78" s="228">
        <v>30</v>
      </c>
    </row>
    <row r="79" spans="1:10" ht="27.75" customHeight="1" x14ac:dyDescent="0.3">
      <c r="A79" s="317">
        <v>77</v>
      </c>
      <c r="B79" s="332" t="s">
        <v>357</v>
      </c>
      <c r="C79" s="228" t="s">
        <v>29</v>
      </c>
      <c r="D79" s="228" t="s">
        <v>30</v>
      </c>
      <c r="E79" s="332">
        <v>45680</v>
      </c>
      <c r="F79" s="231">
        <v>36.369999999999997</v>
      </c>
      <c r="G79" s="512" t="s">
        <v>172</v>
      </c>
      <c r="H79" s="333">
        <v>45685</v>
      </c>
      <c r="I79" s="228" t="s">
        <v>476</v>
      </c>
      <c r="J79" s="228">
        <v>27</v>
      </c>
    </row>
    <row r="80" spans="1:10" ht="27.75" customHeight="1" x14ac:dyDescent="0.3">
      <c r="A80" s="317">
        <v>78</v>
      </c>
      <c r="B80" s="332" t="s">
        <v>280</v>
      </c>
      <c r="C80" s="228" t="s">
        <v>29</v>
      </c>
      <c r="D80" s="228" t="s">
        <v>30</v>
      </c>
      <c r="E80" s="332">
        <v>45673</v>
      </c>
      <c r="F80" s="231">
        <v>36.369999999999997</v>
      </c>
      <c r="G80" s="512" t="s">
        <v>172</v>
      </c>
      <c r="H80" s="333">
        <v>45687</v>
      </c>
      <c r="I80" s="228" t="s">
        <v>443</v>
      </c>
      <c r="J80" s="228">
        <v>25</v>
      </c>
    </row>
    <row r="81" spans="1:10" ht="27.75" customHeight="1" x14ac:dyDescent="0.3">
      <c r="A81" s="317">
        <v>79</v>
      </c>
      <c r="B81" s="332" t="s">
        <v>316</v>
      </c>
      <c r="C81" s="228" t="s">
        <v>29</v>
      </c>
      <c r="D81" s="228" t="s">
        <v>456</v>
      </c>
      <c r="E81" s="332">
        <v>45679</v>
      </c>
      <c r="F81" s="231">
        <v>36.369999999999997</v>
      </c>
      <c r="G81" s="512" t="s">
        <v>172</v>
      </c>
      <c r="H81" s="333">
        <v>45687</v>
      </c>
      <c r="I81" s="228" t="s">
        <v>453</v>
      </c>
      <c r="J81" s="228">
        <v>30</v>
      </c>
    </row>
    <row r="82" spans="1:10" ht="27.75" customHeight="1" x14ac:dyDescent="0.3">
      <c r="A82" s="317">
        <v>80</v>
      </c>
      <c r="B82" s="332" t="s">
        <v>359</v>
      </c>
      <c r="C82" s="228" t="s">
        <v>34</v>
      </c>
      <c r="D82" s="228" t="s">
        <v>30</v>
      </c>
      <c r="E82" s="332">
        <v>45685</v>
      </c>
      <c r="F82" s="231">
        <v>37.93</v>
      </c>
      <c r="G82" s="512" t="s">
        <v>172</v>
      </c>
      <c r="H82" s="333">
        <v>45691</v>
      </c>
      <c r="I82" s="228" t="s">
        <v>476</v>
      </c>
      <c r="J82" s="228">
        <v>27</v>
      </c>
    </row>
    <row r="83" spans="1:10" ht="27.75" customHeight="1" x14ac:dyDescent="0.3">
      <c r="A83" s="317">
        <v>81</v>
      </c>
      <c r="B83" s="332" t="s">
        <v>308</v>
      </c>
      <c r="C83" s="228" t="s">
        <v>29</v>
      </c>
      <c r="D83" s="228" t="s">
        <v>462</v>
      </c>
      <c r="E83" s="332">
        <v>45687</v>
      </c>
      <c r="F83" s="231">
        <v>36.369999999999997</v>
      </c>
      <c r="G83" s="512" t="s">
        <v>172</v>
      </c>
      <c r="H83" s="333">
        <v>45691</v>
      </c>
      <c r="I83" s="228" t="s">
        <v>453</v>
      </c>
      <c r="J83" s="228">
        <v>25</v>
      </c>
    </row>
    <row r="84" spans="1:10" ht="27.75" customHeight="1" x14ac:dyDescent="0.3">
      <c r="A84" s="317">
        <v>82</v>
      </c>
      <c r="B84" s="332" t="s">
        <v>290</v>
      </c>
      <c r="C84" s="228" t="s">
        <v>29</v>
      </c>
      <c r="D84" s="228" t="s">
        <v>456</v>
      </c>
      <c r="E84" s="332">
        <v>45692</v>
      </c>
      <c r="F84" s="231">
        <v>36.369999999999997</v>
      </c>
      <c r="G84" s="512" t="s">
        <v>172</v>
      </c>
      <c r="H84" s="333">
        <v>45696</v>
      </c>
      <c r="I84" s="228" t="s">
        <v>453</v>
      </c>
      <c r="J84" s="228">
        <v>30</v>
      </c>
    </row>
    <row r="85" spans="1:10" ht="27.75" customHeight="1" x14ac:dyDescent="0.3">
      <c r="A85" s="317">
        <v>83</v>
      </c>
      <c r="B85" s="332" t="s">
        <v>362</v>
      </c>
      <c r="C85" s="228" t="s">
        <v>29</v>
      </c>
      <c r="D85" s="228" t="s">
        <v>337</v>
      </c>
      <c r="E85" s="332">
        <v>45692</v>
      </c>
      <c r="F85" s="231">
        <v>36.369999999999997</v>
      </c>
      <c r="G85" s="512" t="s">
        <v>172</v>
      </c>
      <c r="H85" s="333">
        <v>45697</v>
      </c>
      <c r="I85" s="228" t="s">
        <v>476</v>
      </c>
      <c r="J85" s="228">
        <v>25</v>
      </c>
    </row>
    <row r="86" spans="1:10" ht="27.75" customHeight="1" x14ac:dyDescent="0.3">
      <c r="A86" s="317">
        <v>84</v>
      </c>
      <c r="B86" s="332" t="s">
        <v>169</v>
      </c>
      <c r="C86" s="228" t="s">
        <v>29</v>
      </c>
      <c r="D86" s="228" t="s">
        <v>337</v>
      </c>
      <c r="E86" s="332">
        <v>45687</v>
      </c>
      <c r="F86" s="231">
        <v>36.369999999999997</v>
      </c>
      <c r="G86" s="512" t="s">
        <v>172</v>
      </c>
      <c r="H86" s="333">
        <v>45698</v>
      </c>
      <c r="I86" s="228" t="s">
        <v>443</v>
      </c>
      <c r="J86" s="228">
        <v>30</v>
      </c>
    </row>
    <row r="87" spans="1:10" ht="27.75" customHeight="1" x14ac:dyDescent="0.3">
      <c r="A87" s="317">
        <v>85</v>
      </c>
      <c r="B87" s="332" t="s">
        <v>289</v>
      </c>
      <c r="C87" s="228" t="s">
        <v>34</v>
      </c>
      <c r="D87" s="228" t="s">
        <v>455</v>
      </c>
      <c r="E87" s="332">
        <v>45697</v>
      </c>
      <c r="F87" s="231">
        <v>37.93</v>
      </c>
      <c r="G87" s="512" t="s">
        <v>172</v>
      </c>
      <c r="H87" s="333">
        <v>45700</v>
      </c>
      <c r="I87" s="228" t="s">
        <v>453</v>
      </c>
      <c r="J87" s="228">
        <v>27</v>
      </c>
    </row>
    <row r="88" spans="1:10" ht="27.75" customHeight="1" x14ac:dyDescent="0.3">
      <c r="A88" s="317">
        <v>86</v>
      </c>
      <c r="B88" s="332" t="s">
        <v>363</v>
      </c>
      <c r="C88" s="228" t="s">
        <v>29</v>
      </c>
      <c r="D88" s="228" t="s">
        <v>432</v>
      </c>
      <c r="E88" s="332">
        <v>45698</v>
      </c>
      <c r="F88" s="231">
        <v>36.369999999999997</v>
      </c>
      <c r="G88" s="512" t="s">
        <v>172</v>
      </c>
      <c r="H88" s="333">
        <v>45702</v>
      </c>
      <c r="I88" s="228" t="s">
        <v>476</v>
      </c>
      <c r="J88" s="228">
        <v>27</v>
      </c>
    </row>
    <row r="89" spans="1:10" ht="27.75" customHeight="1" x14ac:dyDescent="0.3">
      <c r="A89" s="317">
        <v>87</v>
      </c>
      <c r="B89" s="332" t="s">
        <v>339</v>
      </c>
      <c r="C89" s="228" t="s">
        <v>29</v>
      </c>
      <c r="D89" s="228" t="s">
        <v>30</v>
      </c>
      <c r="E89" s="332">
        <v>45698</v>
      </c>
      <c r="F89" s="231">
        <v>36.369999999999997</v>
      </c>
      <c r="G89" s="512" t="s">
        <v>172</v>
      </c>
      <c r="H89" s="333">
        <v>45706</v>
      </c>
      <c r="I89" s="228" t="s">
        <v>614</v>
      </c>
      <c r="J89" s="228">
        <v>25</v>
      </c>
    </row>
    <row r="90" spans="1:10" ht="27.75" customHeight="1" x14ac:dyDescent="0.3">
      <c r="A90" s="317">
        <v>88</v>
      </c>
      <c r="B90" s="332" t="s">
        <v>291</v>
      </c>
      <c r="C90" s="228" t="s">
        <v>43</v>
      </c>
      <c r="D90" s="228" t="s">
        <v>456</v>
      </c>
      <c r="E90" s="332">
        <v>45701</v>
      </c>
      <c r="F90" s="231">
        <v>43.08</v>
      </c>
      <c r="G90" s="512" t="s">
        <v>172</v>
      </c>
      <c r="H90" s="333">
        <v>45707</v>
      </c>
      <c r="I90" s="228" t="s">
        <v>453</v>
      </c>
      <c r="J90" s="228">
        <v>30</v>
      </c>
    </row>
    <row r="91" spans="1:10" ht="27.75" customHeight="1" x14ac:dyDescent="0.3">
      <c r="A91" s="317">
        <v>89</v>
      </c>
      <c r="B91" s="332" t="s">
        <v>364</v>
      </c>
      <c r="C91" s="228" t="s">
        <v>34</v>
      </c>
      <c r="D91" s="228" t="s">
        <v>30</v>
      </c>
      <c r="E91" s="332">
        <v>45703</v>
      </c>
      <c r="F91" s="231">
        <v>37.93</v>
      </c>
      <c r="G91" s="512" t="s">
        <v>172</v>
      </c>
      <c r="H91" s="333">
        <v>45708</v>
      </c>
      <c r="I91" s="228" t="s">
        <v>476</v>
      </c>
      <c r="J91" s="228">
        <v>27</v>
      </c>
    </row>
    <row r="92" spans="1:10" ht="27.75" customHeight="1" x14ac:dyDescent="0.3">
      <c r="A92" s="317">
        <v>90</v>
      </c>
      <c r="B92" s="332" t="s">
        <v>60</v>
      </c>
      <c r="C92" s="228" t="s">
        <v>43</v>
      </c>
      <c r="D92" s="228" t="s">
        <v>30</v>
      </c>
      <c r="E92" s="332">
        <v>45699</v>
      </c>
      <c r="F92" s="231">
        <v>43.08</v>
      </c>
      <c r="G92" s="512" t="s">
        <v>172</v>
      </c>
      <c r="H92" s="333">
        <v>45709</v>
      </c>
      <c r="I92" s="228" t="s">
        <v>443</v>
      </c>
      <c r="J92" s="228">
        <v>25</v>
      </c>
    </row>
    <row r="93" spans="1:10" ht="27.75" customHeight="1" x14ac:dyDescent="0.3">
      <c r="A93" s="317">
        <v>91</v>
      </c>
      <c r="B93" s="332" t="s">
        <v>292</v>
      </c>
      <c r="C93" s="228" t="s">
        <v>34</v>
      </c>
      <c r="D93" s="228" t="s">
        <v>456</v>
      </c>
      <c r="E93" s="332">
        <v>45707</v>
      </c>
      <c r="F93" s="231">
        <v>37.93</v>
      </c>
      <c r="G93" s="512" t="s">
        <v>172</v>
      </c>
      <c r="H93" s="333">
        <v>45711</v>
      </c>
      <c r="I93" s="228" t="s">
        <v>453</v>
      </c>
      <c r="J93" s="228">
        <v>30</v>
      </c>
    </row>
    <row r="94" spans="1:10" ht="27.75" customHeight="1" x14ac:dyDescent="0.3">
      <c r="A94" s="317">
        <v>92</v>
      </c>
      <c r="B94" s="332" t="s">
        <v>42</v>
      </c>
      <c r="C94" s="228" t="s">
        <v>43</v>
      </c>
      <c r="D94" s="228" t="s">
        <v>30</v>
      </c>
      <c r="E94" s="332">
        <v>45707</v>
      </c>
      <c r="F94" s="231">
        <v>43.08</v>
      </c>
      <c r="G94" s="512" t="s">
        <v>172</v>
      </c>
      <c r="H94" s="333">
        <v>45713</v>
      </c>
      <c r="I94" s="228" t="s">
        <v>614</v>
      </c>
      <c r="J94" s="228">
        <v>27</v>
      </c>
    </row>
    <row r="95" spans="1:10" ht="27.75" customHeight="1" x14ac:dyDescent="0.3">
      <c r="A95" s="317">
        <v>93</v>
      </c>
      <c r="B95" s="332" t="s">
        <v>360</v>
      </c>
      <c r="C95" s="228" t="s">
        <v>29</v>
      </c>
      <c r="D95" s="228" t="s">
        <v>432</v>
      </c>
      <c r="E95" s="332">
        <v>45709</v>
      </c>
      <c r="F95" s="231">
        <v>36.369999999999997</v>
      </c>
      <c r="G95" s="512" t="s">
        <v>172</v>
      </c>
      <c r="H95" s="333">
        <v>45713</v>
      </c>
      <c r="I95" s="228" t="s">
        <v>476</v>
      </c>
      <c r="J95" s="228">
        <v>25</v>
      </c>
    </row>
    <row r="96" spans="1:10" ht="27.75" customHeight="1" x14ac:dyDescent="0.3">
      <c r="A96" s="317">
        <v>94</v>
      </c>
      <c r="B96" s="332" t="s">
        <v>294</v>
      </c>
      <c r="C96" s="228" t="s">
        <v>159</v>
      </c>
      <c r="D96" s="228" t="s">
        <v>463</v>
      </c>
      <c r="E96" s="332">
        <v>45712</v>
      </c>
      <c r="F96" s="231">
        <v>43.08</v>
      </c>
      <c r="G96" s="512" t="s">
        <v>172</v>
      </c>
      <c r="H96" s="333">
        <v>45715</v>
      </c>
      <c r="I96" s="228" t="s">
        <v>453</v>
      </c>
      <c r="J96" s="228">
        <v>27</v>
      </c>
    </row>
    <row r="97" spans="1:10" ht="27.75" customHeight="1" x14ac:dyDescent="0.3">
      <c r="A97" s="317">
        <v>95</v>
      </c>
      <c r="B97" s="332" t="s">
        <v>283</v>
      </c>
      <c r="C97" s="228" t="s">
        <v>29</v>
      </c>
      <c r="D97" s="228" t="s">
        <v>455</v>
      </c>
      <c r="E97" s="332">
        <v>45710</v>
      </c>
      <c r="F97" s="231">
        <v>36.369999999999997</v>
      </c>
      <c r="G97" s="512" t="s">
        <v>172</v>
      </c>
      <c r="H97" s="333">
        <v>45717</v>
      </c>
      <c r="I97" s="228" t="s">
        <v>443</v>
      </c>
      <c r="J97" s="228">
        <v>25</v>
      </c>
    </row>
    <row r="98" spans="1:10" ht="27.75" customHeight="1" x14ac:dyDescent="0.3">
      <c r="A98" s="317">
        <v>96</v>
      </c>
      <c r="B98" s="332" t="s">
        <v>347</v>
      </c>
      <c r="C98" s="228" t="s">
        <v>167</v>
      </c>
      <c r="D98" s="228" t="s">
        <v>432</v>
      </c>
      <c r="E98" s="332">
        <v>45714</v>
      </c>
      <c r="F98" s="231">
        <v>37.93</v>
      </c>
      <c r="G98" s="512" t="s">
        <v>172</v>
      </c>
      <c r="H98" s="333">
        <v>45717</v>
      </c>
      <c r="I98" s="228" t="s">
        <v>476</v>
      </c>
      <c r="J98" s="228">
        <v>23</v>
      </c>
    </row>
    <row r="99" spans="1:10" ht="27.75" customHeight="1" x14ac:dyDescent="0.3">
      <c r="A99" s="317">
        <v>97</v>
      </c>
      <c r="B99" s="332" t="s">
        <v>293</v>
      </c>
      <c r="C99" s="228" t="s">
        <v>29</v>
      </c>
      <c r="D99" s="228" t="s">
        <v>462</v>
      </c>
      <c r="E99" s="332">
        <v>45716</v>
      </c>
      <c r="F99" s="231">
        <v>36.369999999999997</v>
      </c>
      <c r="G99" s="512" t="s">
        <v>172</v>
      </c>
      <c r="H99" s="333">
        <v>45718</v>
      </c>
      <c r="I99" s="228" t="s">
        <v>453</v>
      </c>
      <c r="J99" s="228">
        <v>25</v>
      </c>
    </row>
    <row r="100" spans="1:10" ht="27.75" customHeight="1" x14ac:dyDescent="0.3">
      <c r="A100" s="317">
        <v>98</v>
      </c>
      <c r="B100" s="332" t="s">
        <v>396</v>
      </c>
      <c r="C100" s="228" t="s">
        <v>29</v>
      </c>
      <c r="D100" s="228" t="s">
        <v>432</v>
      </c>
      <c r="E100" s="332">
        <v>45714</v>
      </c>
      <c r="F100" s="231">
        <v>36.369999999999997</v>
      </c>
      <c r="G100" s="512" t="s">
        <v>172</v>
      </c>
      <c r="H100" s="333">
        <v>45718</v>
      </c>
      <c r="I100" s="228" t="s">
        <v>614</v>
      </c>
      <c r="J100" s="228">
        <v>27</v>
      </c>
    </row>
    <row r="101" spans="1:10" ht="27.75" customHeight="1" x14ac:dyDescent="0.3">
      <c r="A101" s="317">
        <v>99</v>
      </c>
      <c r="B101" s="332" t="s">
        <v>295</v>
      </c>
      <c r="C101" s="228" t="s">
        <v>43</v>
      </c>
      <c r="D101" s="228" t="s">
        <v>462</v>
      </c>
      <c r="E101" s="332">
        <v>45719</v>
      </c>
      <c r="F101" s="231">
        <v>43.08</v>
      </c>
      <c r="G101" s="512" t="s">
        <v>172</v>
      </c>
      <c r="H101" s="333">
        <v>45723</v>
      </c>
      <c r="I101" s="228" t="s">
        <v>453</v>
      </c>
      <c r="J101" s="228">
        <v>25</v>
      </c>
    </row>
    <row r="102" spans="1:10" ht="27.75" customHeight="1" x14ac:dyDescent="0.3">
      <c r="A102" s="317">
        <v>100</v>
      </c>
      <c r="B102" s="332" t="s">
        <v>358</v>
      </c>
      <c r="C102" s="228" t="s">
        <v>131</v>
      </c>
      <c r="D102" s="228" t="s">
        <v>336</v>
      </c>
      <c r="E102" s="332">
        <v>45718</v>
      </c>
      <c r="F102" s="231">
        <v>54.66</v>
      </c>
      <c r="G102" s="512" t="s">
        <v>172</v>
      </c>
      <c r="H102" s="333">
        <v>45723</v>
      </c>
      <c r="I102" s="228" t="s">
        <v>476</v>
      </c>
      <c r="J102" s="228">
        <v>27</v>
      </c>
    </row>
    <row r="103" spans="1:10" ht="27.75" customHeight="1" x14ac:dyDescent="0.3">
      <c r="A103" s="317">
        <v>101</v>
      </c>
      <c r="B103" s="332" t="s">
        <v>398</v>
      </c>
      <c r="C103" s="228" t="s">
        <v>34</v>
      </c>
      <c r="D103" s="228" t="s">
        <v>462</v>
      </c>
      <c r="E103" s="332">
        <v>45719</v>
      </c>
      <c r="F103" s="231">
        <v>37.93</v>
      </c>
      <c r="G103" s="512" t="s">
        <v>172</v>
      </c>
      <c r="H103" s="333">
        <v>45725</v>
      </c>
      <c r="I103" s="228" t="s">
        <v>614</v>
      </c>
      <c r="J103" s="228">
        <v>30</v>
      </c>
    </row>
    <row r="104" spans="1:10" ht="27.75" customHeight="1" x14ac:dyDescent="0.3">
      <c r="A104" s="317">
        <v>102</v>
      </c>
      <c r="B104" s="332" t="s">
        <v>288</v>
      </c>
      <c r="C104" s="228" t="s">
        <v>135</v>
      </c>
      <c r="D104" s="228" t="s">
        <v>30</v>
      </c>
      <c r="E104" s="332">
        <v>45724</v>
      </c>
      <c r="F104" s="231">
        <v>54.66</v>
      </c>
      <c r="G104" s="512" t="s">
        <v>172</v>
      </c>
      <c r="H104" s="333">
        <v>45727</v>
      </c>
      <c r="I104" s="228" t="s">
        <v>453</v>
      </c>
      <c r="J104" s="228">
        <v>27</v>
      </c>
    </row>
    <row r="105" spans="1:10" ht="27.75" customHeight="1" x14ac:dyDescent="0.3">
      <c r="A105" s="317">
        <v>103</v>
      </c>
      <c r="B105" s="332" t="s">
        <v>65</v>
      </c>
      <c r="C105" s="228" t="s">
        <v>43</v>
      </c>
      <c r="D105" s="228" t="s">
        <v>30</v>
      </c>
      <c r="E105" s="332">
        <v>45719</v>
      </c>
      <c r="F105" s="231">
        <v>43.08</v>
      </c>
      <c r="G105" s="512" t="s">
        <v>172</v>
      </c>
      <c r="H105" s="333">
        <v>45728</v>
      </c>
      <c r="I105" s="228" t="s">
        <v>443</v>
      </c>
      <c r="J105" s="228">
        <v>25</v>
      </c>
    </row>
    <row r="106" spans="1:10" ht="27.75" customHeight="1" x14ac:dyDescent="0.3">
      <c r="A106" s="317">
        <v>104</v>
      </c>
      <c r="B106" s="332" t="s">
        <v>366</v>
      </c>
      <c r="C106" s="228" t="s">
        <v>29</v>
      </c>
      <c r="D106" s="228" t="s">
        <v>432</v>
      </c>
      <c r="E106" s="332">
        <v>45724</v>
      </c>
      <c r="F106" s="231">
        <v>36.369999999999997</v>
      </c>
      <c r="G106" s="512" t="s">
        <v>172</v>
      </c>
      <c r="H106" s="333">
        <v>45728</v>
      </c>
      <c r="I106" s="228" t="s">
        <v>476</v>
      </c>
      <c r="J106" s="228">
        <v>23</v>
      </c>
    </row>
    <row r="107" spans="1:10" ht="27.75" customHeight="1" x14ac:dyDescent="0.3">
      <c r="A107" s="317">
        <v>105</v>
      </c>
      <c r="B107" s="332" t="s">
        <v>399</v>
      </c>
      <c r="C107" s="228" t="s">
        <v>29</v>
      </c>
      <c r="D107" s="228" t="s">
        <v>30</v>
      </c>
      <c r="E107" s="332">
        <v>45726</v>
      </c>
      <c r="F107" s="231">
        <v>36.369999999999997</v>
      </c>
      <c r="G107" s="512" t="s">
        <v>172</v>
      </c>
      <c r="H107" s="333">
        <v>45729</v>
      </c>
      <c r="I107" s="228" t="s">
        <v>614</v>
      </c>
      <c r="J107" s="228">
        <v>25</v>
      </c>
    </row>
    <row r="108" spans="1:10" ht="27.75" customHeight="1" x14ac:dyDescent="0.3">
      <c r="A108" s="317">
        <v>106</v>
      </c>
      <c r="B108" s="332" t="s">
        <v>296</v>
      </c>
      <c r="C108" s="228" t="s">
        <v>29</v>
      </c>
      <c r="D108" s="228" t="s">
        <v>455</v>
      </c>
      <c r="E108" s="332">
        <v>45728</v>
      </c>
      <c r="F108" s="231">
        <v>36.369999999999997</v>
      </c>
      <c r="G108" s="512" t="s">
        <v>172</v>
      </c>
      <c r="H108" s="333">
        <v>45732</v>
      </c>
      <c r="I108" s="228" t="s">
        <v>453</v>
      </c>
      <c r="J108" s="228">
        <v>25</v>
      </c>
    </row>
    <row r="109" spans="1:10" ht="27.75" customHeight="1" x14ac:dyDescent="0.3">
      <c r="A109" s="317">
        <v>107</v>
      </c>
      <c r="B109" s="332" t="s">
        <v>370</v>
      </c>
      <c r="C109" s="228" t="s">
        <v>29</v>
      </c>
      <c r="D109" s="228" t="s">
        <v>30</v>
      </c>
      <c r="E109" s="332">
        <v>45729</v>
      </c>
      <c r="F109" s="231">
        <v>36.369999999999997</v>
      </c>
      <c r="G109" s="512" t="s">
        <v>172</v>
      </c>
      <c r="H109" s="333">
        <v>45733</v>
      </c>
      <c r="I109" s="228" t="s">
        <v>476</v>
      </c>
      <c r="J109" s="228">
        <v>27</v>
      </c>
    </row>
    <row r="110" spans="1:10" ht="27.75" customHeight="1" x14ac:dyDescent="0.3">
      <c r="A110" s="317">
        <v>108</v>
      </c>
      <c r="B110" s="332" t="s">
        <v>297</v>
      </c>
      <c r="C110" s="228" t="s">
        <v>34</v>
      </c>
      <c r="D110" s="228" t="s">
        <v>456</v>
      </c>
      <c r="E110" s="332">
        <v>45732</v>
      </c>
      <c r="F110" s="231">
        <v>37.93</v>
      </c>
      <c r="G110" s="512" t="s">
        <v>172</v>
      </c>
      <c r="H110" s="333">
        <v>45735</v>
      </c>
      <c r="I110" s="228" t="s">
        <v>453</v>
      </c>
      <c r="J110" s="228">
        <v>25</v>
      </c>
    </row>
    <row r="111" spans="1:10" ht="27.75" customHeight="1" x14ac:dyDescent="0.3">
      <c r="A111" s="317">
        <v>109</v>
      </c>
      <c r="B111" s="332" t="s">
        <v>400</v>
      </c>
      <c r="C111" s="228" t="s">
        <v>29</v>
      </c>
      <c r="D111" s="228" t="s">
        <v>462</v>
      </c>
      <c r="E111" s="332">
        <v>45731</v>
      </c>
      <c r="F111" s="231">
        <v>36.369999999999997</v>
      </c>
      <c r="G111" s="512" t="s">
        <v>172</v>
      </c>
      <c r="H111" s="333">
        <v>45735</v>
      </c>
      <c r="I111" s="228" t="s">
        <v>614</v>
      </c>
      <c r="J111" s="228">
        <v>25</v>
      </c>
    </row>
    <row r="112" spans="1:10" ht="27.75" customHeight="1" x14ac:dyDescent="0.3">
      <c r="A112" s="317">
        <v>110</v>
      </c>
      <c r="B112" s="332" t="s">
        <v>298</v>
      </c>
      <c r="C112" s="228" t="str">
        <f t="shared" ref="C112:C140" ca="1" si="0">VLOOKUP(B112,$C$9:$D$222,2,FALSE)</f>
        <v>3DA+0</v>
      </c>
      <c r="D112" s="228" t="s">
        <v>456</v>
      </c>
      <c r="E112" s="332">
        <v>45736</v>
      </c>
      <c r="F112" s="231">
        <v>36.369999999999997</v>
      </c>
      <c r="G112" s="512" t="s">
        <v>172</v>
      </c>
      <c r="H112" s="333">
        <v>45738</v>
      </c>
      <c r="I112" s="228" t="s">
        <v>453</v>
      </c>
      <c r="J112" s="228">
        <v>25</v>
      </c>
    </row>
    <row r="113" spans="1:10" ht="27.75" customHeight="1" x14ac:dyDescent="0.3">
      <c r="A113" s="317">
        <v>111</v>
      </c>
      <c r="B113" s="332" t="s">
        <v>401</v>
      </c>
      <c r="C113" s="228" t="str">
        <f t="shared" ca="1" si="0"/>
        <v>3DA+0</v>
      </c>
      <c r="D113" s="228" t="s">
        <v>456</v>
      </c>
      <c r="E113" s="332">
        <v>45736</v>
      </c>
      <c r="F113" s="231">
        <v>36.369999999999997</v>
      </c>
      <c r="G113" s="512" t="s">
        <v>172</v>
      </c>
      <c r="H113" s="333">
        <v>45739</v>
      </c>
      <c r="I113" s="228" t="s">
        <v>614</v>
      </c>
      <c r="J113" s="228">
        <v>27</v>
      </c>
    </row>
    <row r="114" spans="1:10" ht="27.75" customHeight="1" x14ac:dyDescent="0.3">
      <c r="A114" s="317">
        <v>112</v>
      </c>
      <c r="B114" s="332" t="s">
        <v>365</v>
      </c>
      <c r="C114" s="228" t="str">
        <f t="shared" ca="1" si="0"/>
        <v xml:space="preserve">3DC1+0 </v>
      </c>
      <c r="D114" s="228" t="s">
        <v>30</v>
      </c>
      <c r="E114" s="332">
        <v>45733</v>
      </c>
      <c r="F114" s="231">
        <v>62.535277999999998</v>
      </c>
      <c r="G114" s="512" t="s">
        <v>172</v>
      </c>
      <c r="H114" s="333">
        <v>45739</v>
      </c>
      <c r="I114" s="228" t="s">
        <v>476</v>
      </c>
      <c r="J114" s="228">
        <v>27</v>
      </c>
    </row>
    <row r="115" spans="1:10" ht="27.75" customHeight="1" x14ac:dyDescent="0.3">
      <c r="A115" s="317">
        <v>113</v>
      </c>
      <c r="B115" s="332" t="s">
        <v>302</v>
      </c>
      <c r="C115" s="228" t="str">
        <f t="shared" ca="1" si="0"/>
        <v>3DA+0</v>
      </c>
      <c r="D115" s="228" t="str">
        <f ca="1">VLOOKUP(B115,$C$9:$E$261,3,FALSE)</f>
        <v xml:space="preserve">WBC </v>
      </c>
      <c r="E115" s="332">
        <v>45739</v>
      </c>
      <c r="F115" s="231">
        <v>36.369999999999997</v>
      </c>
      <c r="G115" s="512" t="s">
        <v>172</v>
      </c>
      <c r="H115" s="333">
        <v>45742</v>
      </c>
      <c r="I115" s="228" t="s">
        <v>453</v>
      </c>
      <c r="J115" s="228">
        <v>27</v>
      </c>
    </row>
    <row r="116" spans="1:10" ht="27.75" customHeight="1" x14ac:dyDescent="0.3">
      <c r="A116" s="317">
        <v>114</v>
      </c>
      <c r="B116" s="332" t="s">
        <v>128</v>
      </c>
      <c r="C116" s="228" t="str">
        <f t="shared" ca="1" si="0"/>
        <v>3DA+6</v>
      </c>
      <c r="D116" s="228" t="str">
        <f ca="1">VLOOKUP(B116,$C$9:$E$261,3,FALSE)</f>
        <v xml:space="preserve">WBC </v>
      </c>
      <c r="E116" s="332">
        <v>45729</v>
      </c>
      <c r="F116" s="231">
        <v>43.08</v>
      </c>
      <c r="G116" s="512" t="s">
        <v>172</v>
      </c>
      <c r="H116" s="333">
        <v>45743</v>
      </c>
      <c r="I116" s="228" t="s">
        <v>443</v>
      </c>
      <c r="J116" s="228">
        <v>25</v>
      </c>
    </row>
    <row r="117" spans="1:10" ht="27.75" customHeight="1" x14ac:dyDescent="0.3">
      <c r="A117" s="317">
        <v>115</v>
      </c>
      <c r="B117" s="332" t="s">
        <v>367</v>
      </c>
      <c r="C117" s="228" t="str">
        <f t="shared" ca="1" si="0"/>
        <v>3DA+3</v>
      </c>
      <c r="D117" s="228" t="str">
        <f ca="1">VLOOKUP(B117,$C$9:$E$261,3,FALSE)</f>
        <v>DFR</v>
      </c>
      <c r="E117" s="332">
        <v>45739</v>
      </c>
      <c r="F117" s="231">
        <v>37.93</v>
      </c>
      <c r="G117" s="512" t="s">
        <v>172</v>
      </c>
      <c r="H117" s="333">
        <v>45743</v>
      </c>
      <c r="I117" s="228" t="s">
        <v>476</v>
      </c>
      <c r="J117" s="228">
        <v>25</v>
      </c>
    </row>
    <row r="118" spans="1:10" ht="27.75" customHeight="1" x14ac:dyDescent="0.3">
      <c r="A118" s="317">
        <v>116</v>
      </c>
      <c r="B118" s="332" t="s">
        <v>303</v>
      </c>
      <c r="C118" s="228" t="str">
        <f ca="1">VLOOKUP(B118,$C$9:$D$222,2,FALSE)</f>
        <v>3DA+3</v>
      </c>
      <c r="D118" s="228" t="str">
        <f ca="1">VLOOKUP(B118,$C$9:$E$261,3,FALSE)</f>
        <v xml:space="preserve">WET </v>
      </c>
      <c r="E118" s="332">
        <v>45743</v>
      </c>
      <c r="F118" s="231">
        <v>37.93</v>
      </c>
      <c r="G118" s="512" t="s">
        <v>172</v>
      </c>
      <c r="H118" s="333">
        <v>45745</v>
      </c>
      <c r="I118" s="228" t="s">
        <v>453</v>
      </c>
      <c r="J118" s="228">
        <v>27</v>
      </c>
    </row>
    <row r="119" spans="1:10" ht="27.75" customHeight="1" x14ac:dyDescent="0.3">
      <c r="A119" s="317">
        <v>117</v>
      </c>
      <c r="B119" s="332" t="s">
        <v>496</v>
      </c>
      <c r="C119" s="228" t="str">
        <f ca="1">VLOOKUP(B119,$C$9:$D$222,2,FALSE)</f>
        <v>3DA+0</v>
      </c>
      <c r="D119" s="228" t="str">
        <f ca="1">VLOOKUP(B119,$C$9:$E$261,3,FALSE)</f>
        <v>WFR</v>
      </c>
      <c r="E119" s="332">
        <v>45740</v>
      </c>
      <c r="F119" s="231">
        <v>36.369999999999997</v>
      </c>
      <c r="G119" s="512" t="s">
        <v>172</v>
      </c>
      <c r="H119" s="333">
        <v>45745</v>
      </c>
      <c r="I119" s="228" t="s">
        <v>658</v>
      </c>
      <c r="J119" s="228">
        <v>25</v>
      </c>
    </row>
    <row r="120" spans="1:10" ht="27.75" customHeight="1" x14ac:dyDescent="0.3">
      <c r="A120" s="317">
        <v>118</v>
      </c>
      <c r="B120" s="332" t="s">
        <v>382</v>
      </c>
      <c r="C120" s="228" t="str">
        <f t="shared" ca="1" si="0"/>
        <v>3DA+3</v>
      </c>
      <c r="D120" s="228" t="s">
        <v>30</v>
      </c>
      <c r="E120" s="332">
        <v>45717</v>
      </c>
      <c r="F120" s="231">
        <v>37.93</v>
      </c>
      <c r="G120" s="512" t="s">
        <v>172</v>
      </c>
      <c r="H120" s="333">
        <v>45746</v>
      </c>
      <c r="I120" s="228" t="s">
        <v>659</v>
      </c>
      <c r="J120" s="228">
        <v>27</v>
      </c>
    </row>
    <row r="121" spans="1:10" ht="27.75" customHeight="1" x14ac:dyDescent="0.3">
      <c r="A121" s="317">
        <v>119</v>
      </c>
      <c r="B121" s="332" t="s">
        <v>368</v>
      </c>
      <c r="C121" s="228" t="str">
        <f t="shared" ca="1" si="0"/>
        <v>3DA+6</v>
      </c>
      <c r="D121" s="228" t="str">
        <f t="shared" ref="D121:D151" ca="1" si="1">VLOOKUP(B121,$C$9:$E$261,3,FALSE)</f>
        <v>DFR</v>
      </c>
      <c r="E121" s="332">
        <v>45744</v>
      </c>
      <c r="F121" s="231">
        <v>43.08</v>
      </c>
      <c r="G121" s="512" t="s">
        <v>172</v>
      </c>
      <c r="H121" s="333">
        <v>45748</v>
      </c>
      <c r="I121" s="228" t="s">
        <v>476</v>
      </c>
      <c r="J121" s="228">
        <v>27</v>
      </c>
    </row>
    <row r="122" spans="1:10" ht="27.75" customHeight="1" x14ac:dyDescent="0.3">
      <c r="A122" s="317">
        <v>120</v>
      </c>
      <c r="B122" s="332" t="s">
        <v>305</v>
      </c>
      <c r="C122" s="228" t="str">
        <f t="shared" ca="1" si="0"/>
        <v>3DA+3</v>
      </c>
      <c r="D122" s="228" t="str">
        <f t="shared" ca="1" si="1"/>
        <v xml:space="preserve">WBC </v>
      </c>
      <c r="E122" s="332">
        <v>45745</v>
      </c>
      <c r="F122" s="231">
        <v>37.93</v>
      </c>
      <c r="G122" s="512" t="s">
        <v>172</v>
      </c>
      <c r="H122" s="333">
        <v>45749</v>
      </c>
      <c r="I122" s="228" t="s">
        <v>453</v>
      </c>
      <c r="J122" s="228">
        <v>27</v>
      </c>
    </row>
    <row r="123" spans="1:10" ht="27.75" customHeight="1" x14ac:dyDescent="0.3">
      <c r="A123" s="317">
        <v>121</v>
      </c>
      <c r="B123" s="332" t="s">
        <v>393</v>
      </c>
      <c r="C123" s="228" t="str">
        <f t="shared" ca="1" si="0"/>
        <v>3DA+0</v>
      </c>
      <c r="D123" s="228" t="str">
        <f t="shared" ca="1" si="1"/>
        <v>DFR</v>
      </c>
      <c r="E123" s="332">
        <v>45745</v>
      </c>
      <c r="F123" s="231">
        <v>36.369999999999997</v>
      </c>
      <c r="G123" s="512" t="s">
        <v>172</v>
      </c>
      <c r="H123" s="333">
        <v>45751</v>
      </c>
      <c r="I123" s="228" t="s">
        <v>658</v>
      </c>
      <c r="J123" s="228">
        <v>25</v>
      </c>
    </row>
    <row r="124" spans="1:10" ht="27.75" customHeight="1" x14ac:dyDescent="0.3">
      <c r="A124" s="317">
        <v>122</v>
      </c>
      <c r="B124" s="332" t="s">
        <v>380</v>
      </c>
      <c r="C124" s="228" t="str">
        <f t="shared" ca="1" si="0"/>
        <v>3DA+0</v>
      </c>
      <c r="D124" s="228" t="str">
        <f t="shared" ca="1" si="1"/>
        <v>DFR</v>
      </c>
      <c r="E124" s="332">
        <v>45746</v>
      </c>
      <c r="F124" s="231">
        <v>36.369999999999997</v>
      </c>
      <c r="G124" s="512" t="s">
        <v>172</v>
      </c>
      <c r="H124" s="333">
        <v>45752</v>
      </c>
      <c r="I124" s="228" t="s">
        <v>659</v>
      </c>
      <c r="J124" s="228">
        <v>25</v>
      </c>
    </row>
    <row r="125" spans="1:10" ht="27.75" customHeight="1" x14ac:dyDescent="0.3">
      <c r="A125" s="317">
        <v>123</v>
      </c>
      <c r="B125" s="332" t="s">
        <v>369</v>
      </c>
      <c r="C125" s="228" t="str">
        <f t="shared" ca="1" si="0"/>
        <v>3DD45+6</v>
      </c>
      <c r="D125" s="228" t="str">
        <f t="shared" ca="1" si="1"/>
        <v>WFR</v>
      </c>
      <c r="E125" s="332">
        <v>45749</v>
      </c>
      <c r="F125" s="231">
        <v>84.248000000000005</v>
      </c>
      <c r="G125" s="512" t="s">
        <v>172</v>
      </c>
      <c r="H125" s="333">
        <v>45756</v>
      </c>
      <c r="I125" s="228" t="s">
        <v>476</v>
      </c>
      <c r="J125" s="228">
        <v>25</v>
      </c>
    </row>
    <row r="126" spans="1:10" ht="27.75" customHeight="1" x14ac:dyDescent="0.3">
      <c r="A126" s="317">
        <v>124</v>
      </c>
      <c r="B126" s="332" t="s">
        <v>306</v>
      </c>
      <c r="C126" s="228" t="str">
        <f t="shared" ca="1" si="0"/>
        <v xml:space="preserve">3DD45+0 </v>
      </c>
      <c r="D126" s="228" t="str">
        <f t="shared" ca="1" si="1"/>
        <v>WET</v>
      </c>
      <c r="E126" s="332">
        <v>45750</v>
      </c>
      <c r="F126" s="231">
        <v>72.721000000000004</v>
      </c>
      <c r="G126" s="512" t="s">
        <v>172</v>
      </c>
      <c r="H126" s="333">
        <v>45757</v>
      </c>
      <c r="I126" s="228" t="s">
        <v>453</v>
      </c>
      <c r="J126" s="228">
        <v>27</v>
      </c>
    </row>
    <row r="127" spans="1:10" ht="27.75" customHeight="1" x14ac:dyDescent="0.3">
      <c r="A127" s="317">
        <v>125</v>
      </c>
      <c r="B127" s="332" t="s">
        <v>328</v>
      </c>
      <c r="C127" s="228" t="str">
        <f t="shared" ca="1" si="0"/>
        <v>3DA+6</v>
      </c>
      <c r="D127" s="228" t="str">
        <f t="shared" ca="1" si="1"/>
        <v xml:space="preserve">WBC </v>
      </c>
      <c r="E127" s="332">
        <v>45744</v>
      </c>
      <c r="F127" s="231">
        <v>43.08</v>
      </c>
      <c r="G127" s="512" t="s">
        <v>172</v>
      </c>
      <c r="H127" s="333">
        <v>45758</v>
      </c>
      <c r="I127" s="228" t="s">
        <v>443</v>
      </c>
      <c r="J127" s="228">
        <v>27</v>
      </c>
    </row>
    <row r="128" spans="1:10" ht="27.75" customHeight="1" x14ac:dyDescent="0.3">
      <c r="A128" s="317">
        <v>126</v>
      </c>
      <c r="B128" s="332" t="s">
        <v>381</v>
      </c>
      <c r="C128" s="228" t="str">
        <f t="shared" ca="1" si="0"/>
        <v>3DA+3</v>
      </c>
      <c r="D128" s="228" t="str">
        <f t="shared" ca="1" si="1"/>
        <v>DFR</v>
      </c>
      <c r="E128" s="332">
        <v>45753</v>
      </c>
      <c r="F128" s="231">
        <v>37.93</v>
      </c>
      <c r="G128" s="512" t="s">
        <v>172</v>
      </c>
      <c r="H128" s="333">
        <v>45760</v>
      </c>
      <c r="I128" s="228" t="s">
        <v>659</v>
      </c>
      <c r="J128" s="228">
        <v>25</v>
      </c>
    </row>
    <row r="129" spans="1:10" ht="27.75" customHeight="1" x14ac:dyDescent="0.3">
      <c r="A129" s="317">
        <v>127</v>
      </c>
      <c r="B129" s="332" t="s">
        <v>500</v>
      </c>
      <c r="C129" s="228" t="str">
        <f t="shared" ca="1" si="0"/>
        <v>3DA+6</v>
      </c>
      <c r="D129" s="228" t="str">
        <f t="shared" ca="1" si="1"/>
        <v>DFR</v>
      </c>
      <c r="E129" s="332">
        <v>45757</v>
      </c>
      <c r="F129" s="231">
        <v>43.08</v>
      </c>
      <c r="G129" s="512" t="s">
        <v>172</v>
      </c>
      <c r="H129" s="333">
        <v>45761</v>
      </c>
      <c r="I129" s="228" t="s">
        <v>476</v>
      </c>
      <c r="J129" s="228">
        <v>27</v>
      </c>
    </row>
    <row r="130" spans="1:10" ht="27.75" customHeight="1" x14ac:dyDescent="0.3">
      <c r="A130" s="317">
        <v>128</v>
      </c>
      <c r="B130" s="332" t="s">
        <v>307</v>
      </c>
      <c r="C130" s="228" t="str">
        <f t="shared" ca="1" si="0"/>
        <v>3DA+0</v>
      </c>
      <c r="D130" s="228" t="str">
        <f t="shared" ca="1" si="1"/>
        <v>WET</v>
      </c>
      <c r="E130" s="332">
        <v>45758</v>
      </c>
      <c r="F130" s="231">
        <v>36.369999999999997</v>
      </c>
      <c r="G130" s="512" t="s">
        <v>172</v>
      </c>
      <c r="H130" s="333">
        <v>45762</v>
      </c>
      <c r="I130" s="228" t="s">
        <v>453</v>
      </c>
      <c r="J130" s="228">
        <v>27</v>
      </c>
    </row>
    <row r="131" spans="1:10" ht="27.75" customHeight="1" x14ac:dyDescent="0.3">
      <c r="A131" s="317">
        <v>129</v>
      </c>
      <c r="B131" s="332" t="s">
        <v>395</v>
      </c>
      <c r="C131" s="228" t="str">
        <f t="shared" ca="1" si="0"/>
        <v xml:space="preserve">3DC1+0 </v>
      </c>
      <c r="D131" s="228" t="str">
        <f t="shared" ca="1" si="1"/>
        <v>DFR</v>
      </c>
      <c r="E131" s="332">
        <v>45752</v>
      </c>
      <c r="F131" s="231">
        <v>62.54</v>
      </c>
      <c r="G131" s="512" t="s">
        <v>172</v>
      </c>
      <c r="H131" s="333">
        <v>45764</v>
      </c>
      <c r="I131" s="228" t="s">
        <v>658</v>
      </c>
      <c r="J131" s="228">
        <v>27</v>
      </c>
    </row>
    <row r="132" spans="1:10" ht="27.75" customHeight="1" x14ac:dyDescent="0.3">
      <c r="A132" s="317">
        <v>130</v>
      </c>
      <c r="B132" s="332" t="s">
        <v>378</v>
      </c>
      <c r="C132" s="228" t="str">
        <f ca="1">VLOOKUP(B132,$C$9:$D$222,2,FALSE)</f>
        <v>3DA+0</v>
      </c>
      <c r="D132" s="228" t="str">
        <f t="shared" ca="1" si="1"/>
        <v>DFR</v>
      </c>
      <c r="E132" s="332">
        <v>45762</v>
      </c>
      <c r="F132" s="231">
        <v>36.369999999999997</v>
      </c>
      <c r="G132" s="512" t="s">
        <v>172</v>
      </c>
      <c r="H132" s="333">
        <v>45765</v>
      </c>
      <c r="I132" s="228" t="s">
        <v>476</v>
      </c>
      <c r="J132" s="228">
        <v>25</v>
      </c>
    </row>
    <row r="133" spans="1:10" ht="27.75" customHeight="1" x14ac:dyDescent="0.3">
      <c r="A133" s="317">
        <v>131</v>
      </c>
      <c r="B133" s="332" t="s">
        <v>310</v>
      </c>
      <c r="C133" s="228" t="str">
        <f t="shared" ca="1" si="0"/>
        <v>3DA+3</v>
      </c>
      <c r="D133" s="228" t="str">
        <f t="shared" ca="1" si="1"/>
        <v>WET</v>
      </c>
      <c r="E133" s="332">
        <v>45763</v>
      </c>
      <c r="F133" s="231">
        <v>37.93</v>
      </c>
      <c r="G133" s="512" t="s">
        <v>172</v>
      </c>
      <c r="H133" s="333">
        <v>45766</v>
      </c>
      <c r="I133" s="228" t="s">
        <v>453</v>
      </c>
      <c r="J133" s="228">
        <v>25</v>
      </c>
    </row>
    <row r="134" spans="1:10" ht="27.75" customHeight="1" x14ac:dyDescent="0.3">
      <c r="A134" s="317">
        <v>132</v>
      </c>
      <c r="B134" s="332" t="s">
        <v>311</v>
      </c>
      <c r="C134" s="228" t="str">
        <f t="shared" ca="1" si="0"/>
        <v>3DA+0</v>
      </c>
      <c r="D134" s="228" t="str">
        <f t="shared" ca="1" si="1"/>
        <v>WET</v>
      </c>
      <c r="E134" s="332">
        <v>45766</v>
      </c>
      <c r="F134" s="231">
        <v>36.369999999999997</v>
      </c>
      <c r="G134" s="512" t="s">
        <v>172</v>
      </c>
      <c r="H134" s="333">
        <v>45768</v>
      </c>
      <c r="I134" s="228" t="s">
        <v>453</v>
      </c>
      <c r="J134" s="228">
        <v>25</v>
      </c>
    </row>
    <row r="135" spans="1:10" ht="27.75" customHeight="1" x14ac:dyDescent="0.3">
      <c r="A135" s="317">
        <v>133</v>
      </c>
      <c r="B135" s="332" t="s">
        <v>384</v>
      </c>
      <c r="C135" s="228" t="str">
        <f t="shared" ca="1" si="0"/>
        <v>3DA+0</v>
      </c>
      <c r="D135" s="228" t="str">
        <f t="shared" ca="1" si="1"/>
        <v>DFR</v>
      </c>
      <c r="E135" s="332">
        <v>45761</v>
      </c>
      <c r="F135" s="231">
        <v>36.369999999999997</v>
      </c>
      <c r="G135" s="512" t="s">
        <v>172</v>
      </c>
      <c r="H135" s="333">
        <v>45768</v>
      </c>
      <c r="I135" s="228" t="s">
        <v>659</v>
      </c>
      <c r="J135" s="228">
        <v>27</v>
      </c>
    </row>
    <row r="136" spans="1:10" ht="27.75" customHeight="1" x14ac:dyDescent="0.3">
      <c r="A136" s="317">
        <v>134</v>
      </c>
      <c r="B136" s="332" t="s">
        <v>343</v>
      </c>
      <c r="C136" s="228" t="str">
        <f t="shared" ca="1" si="0"/>
        <v>3DC1+0</v>
      </c>
      <c r="D136" s="228" t="str">
        <f t="shared" ca="1" si="1"/>
        <v>DFR</v>
      </c>
      <c r="E136" s="332">
        <v>45766</v>
      </c>
      <c r="F136" s="231">
        <v>62.54</v>
      </c>
      <c r="G136" s="512" t="s">
        <v>172</v>
      </c>
      <c r="H136" s="333">
        <v>45770</v>
      </c>
      <c r="I136" s="228" t="s">
        <v>476</v>
      </c>
      <c r="J136" s="228">
        <v>28</v>
      </c>
    </row>
    <row r="137" spans="1:10" ht="27.75" customHeight="1" x14ac:dyDescent="0.3">
      <c r="A137" s="317">
        <v>135</v>
      </c>
      <c r="B137" s="332" t="s">
        <v>392</v>
      </c>
      <c r="C137" s="228" t="str">
        <f t="shared" ca="1" si="0"/>
        <v>3DA+6</v>
      </c>
      <c r="D137" s="228" t="str">
        <f t="shared" ca="1" si="1"/>
        <v>DFR</v>
      </c>
      <c r="E137" s="332">
        <v>45765</v>
      </c>
      <c r="F137" s="231">
        <v>43.08</v>
      </c>
      <c r="G137" s="512" t="s">
        <v>172</v>
      </c>
      <c r="H137" s="333">
        <v>45770</v>
      </c>
      <c r="I137" s="228" t="s">
        <v>658</v>
      </c>
      <c r="J137" s="228">
        <v>29</v>
      </c>
    </row>
    <row r="138" spans="1:10" ht="27.75" customHeight="1" x14ac:dyDescent="0.3">
      <c r="A138" s="317">
        <v>136</v>
      </c>
      <c r="B138" s="332" t="s">
        <v>312</v>
      </c>
      <c r="C138" s="228" t="str">
        <f t="shared" ca="1" si="0"/>
        <v>3DA+0</v>
      </c>
      <c r="D138" s="228" t="str">
        <f t="shared" ca="1" si="1"/>
        <v>WET</v>
      </c>
      <c r="E138" s="332">
        <v>45769</v>
      </c>
      <c r="F138" s="231">
        <v>36.369999999999997</v>
      </c>
      <c r="G138" s="512" t="s">
        <v>172</v>
      </c>
      <c r="H138" s="333">
        <v>45771</v>
      </c>
      <c r="I138" s="228" t="s">
        <v>453</v>
      </c>
      <c r="J138" s="228">
        <v>26</v>
      </c>
    </row>
    <row r="139" spans="1:10" ht="27.75" customHeight="1" x14ac:dyDescent="0.3">
      <c r="A139" s="317">
        <v>137</v>
      </c>
      <c r="B139" s="332" t="s">
        <v>322</v>
      </c>
      <c r="C139" s="228" t="str">
        <f t="shared" ca="1" si="0"/>
        <v>3DA+6</v>
      </c>
      <c r="D139" s="228" t="str">
        <f t="shared" ca="1" si="1"/>
        <v>DFR</v>
      </c>
      <c r="E139" s="332">
        <v>45759</v>
      </c>
      <c r="F139" s="231">
        <v>43.08</v>
      </c>
      <c r="G139" s="512" t="s">
        <v>172</v>
      </c>
      <c r="H139" s="333">
        <v>45773</v>
      </c>
      <c r="I139" s="228" t="s">
        <v>443</v>
      </c>
      <c r="J139" s="228">
        <v>27</v>
      </c>
    </row>
    <row r="140" spans="1:10" ht="27.75" customHeight="1" x14ac:dyDescent="0.3">
      <c r="A140" s="317">
        <v>138</v>
      </c>
      <c r="B140" s="332" t="s">
        <v>383</v>
      </c>
      <c r="C140" s="228" t="str">
        <f t="shared" ca="1" si="0"/>
        <v>3DA+3</v>
      </c>
      <c r="D140" s="228" t="str">
        <f t="shared" ca="1" si="1"/>
        <v>DFR</v>
      </c>
      <c r="E140" s="332">
        <v>45769</v>
      </c>
      <c r="F140" s="231">
        <v>37.93</v>
      </c>
      <c r="G140" s="512" t="s">
        <v>172</v>
      </c>
      <c r="H140" s="333">
        <v>45774</v>
      </c>
      <c r="I140" s="228" t="s">
        <v>659</v>
      </c>
      <c r="J140" s="228">
        <v>25</v>
      </c>
    </row>
    <row r="141" spans="1:10" ht="27.75" customHeight="1" x14ac:dyDescent="0.3">
      <c r="A141" s="317">
        <v>139</v>
      </c>
      <c r="B141" s="332" t="s">
        <v>304</v>
      </c>
      <c r="C141" s="228" t="s">
        <v>29</v>
      </c>
      <c r="D141" s="228" t="str">
        <f t="shared" ca="1" si="1"/>
        <v xml:space="preserve">WBC </v>
      </c>
      <c r="E141" s="332">
        <v>45772</v>
      </c>
      <c r="F141" s="231">
        <v>36.369999999999997</v>
      </c>
      <c r="G141" s="512" t="s">
        <v>172</v>
      </c>
      <c r="H141" s="333">
        <v>45774</v>
      </c>
      <c r="I141" s="228" t="s">
        <v>453</v>
      </c>
      <c r="J141" s="228">
        <v>27</v>
      </c>
    </row>
    <row r="142" spans="1:10" ht="27.75" customHeight="1" x14ac:dyDescent="0.3">
      <c r="A142" s="317">
        <v>140</v>
      </c>
      <c r="B142" s="332" t="s">
        <v>341</v>
      </c>
      <c r="C142" s="228" t="str">
        <f ca="1">VLOOKUP(B142,$C$9:$D$222,2,FALSE)</f>
        <v>3DC1+0</v>
      </c>
      <c r="D142" s="228" t="str">
        <f t="shared" ca="1" si="1"/>
        <v>DFR</v>
      </c>
      <c r="E142" s="332">
        <v>45771</v>
      </c>
      <c r="F142" s="231">
        <v>62.534999999999997</v>
      </c>
      <c r="G142" s="512" t="s">
        <v>172</v>
      </c>
      <c r="H142" s="333">
        <v>45775</v>
      </c>
      <c r="I142" s="228" t="s">
        <v>476</v>
      </c>
      <c r="J142" s="228">
        <v>28</v>
      </c>
    </row>
    <row r="143" spans="1:10" ht="27.75" customHeight="1" x14ac:dyDescent="0.3">
      <c r="A143" s="317">
        <v>141</v>
      </c>
      <c r="B143" s="332" t="s">
        <v>390</v>
      </c>
      <c r="C143" s="228" t="str">
        <f ca="1">VLOOKUP(B143,$C$9:$D$222,2,FALSE)</f>
        <v>3DA+0</v>
      </c>
      <c r="D143" s="228" t="str">
        <f t="shared" ca="1" si="1"/>
        <v xml:space="preserve">DFR </v>
      </c>
      <c r="E143" s="332">
        <v>45771</v>
      </c>
      <c r="F143" s="231">
        <v>36.369999999999997</v>
      </c>
      <c r="G143" s="512" t="s">
        <v>172</v>
      </c>
      <c r="H143" s="333">
        <v>45777</v>
      </c>
      <c r="I143" s="228" t="s">
        <v>658</v>
      </c>
      <c r="J143" s="228">
        <v>29</v>
      </c>
    </row>
    <row r="144" spans="1:10" ht="27.75" customHeight="1" x14ac:dyDescent="0.3">
      <c r="A144" s="317">
        <v>142</v>
      </c>
      <c r="B144" s="332" t="s">
        <v>299</v>
      </c>
      <c r="C144" s="228" t="str">
        <f ca="1">VLOOKUP(B144,$C$9:$D$265,2,FALSE)</f>
        <v>3DA+0</v>
      </c>
      <c r="D144" s="228" t="str">
        <f t="shared" ca="1" si="1"/>
        <v>WET</v>
      </c>
      <c r="E144" s="332">
        <v>45775</v>
      </c>
      <c r="F144" s="231">
        <v>36.369999999999997</v>
      </c>
      <c r="G144" s="512" t="s">
        <v>172</v>
      </c>
      <c r="H144" s="333">
        <v>45777</v>
      </c>
      <c r="I144" s="228" t="s">
        <v>453</v>
      </c>
      <c r="J144" s="228">
        <v>28</v>
      </c>
    </row>
    <row r="145" spans="1:10" ht="27.75" customHeight="1" x14ac:dyDescent="0.3">
      <c r="A145" s="317">
        <v>143</v>
      </c>
      <c r="B145" s="332" t="s">
        <v>176</v>
      </c>
      <c r="C145" s="228" t="str">
        <f t="shared" ref="C145:C151" ca="1" si="2">VLOOKUP(B145,$C$9:$D$222,2,FALSE)</f>
        <v xml:space="preserve">3DA+3 </v>
      </c>
      <c r="D145" s="228" t="str">
        <f t="shared" ca="1" si="1"/>
        <v>DFR</v>
      </c>
      <c r="E145" s="332">
        <v>45776</v>
      </c>
      <c r="F145" s="231">
        <v>37.93</v>
      </c>
      <c r="G145" s="512" t="s">
        <v>172</v>
      </c>
      <c r="H145" s="333">
        <v>45779</v>
      </c>
      <c r="I145" s="228" t="s">
        <v>476</v>
      </c>
      <c r="J145" s="228">
        <v>25</v>
      </c>
    </row>
    <row r="146" spans="1:10" ht="27.75" customHeight="1" x14ac:dyDescent="0.3">
      <c r="A146" s="317">
        <v>144</v>
      </c>
      <c r="B146" s="332" t="s">
        <v>271</v>
      </c>
      <c r="C146" s="228" t="str">
        <f t="shared" ca="1" si="2"/>
        <v>3DA+3</v>
      </c>
      <c r="D146" s="228" t="str">
        <f t="shared" ca="1" si="1"/>
        <v>DFR</v>
      </c>
      <c r="E146" s="332">
        <v>45778</v>
      </c>
      <c r="F146" s="231">
        <v>37.93</v>
      </c>
      <c r="G146" s="512" t="s">
        <v>172</v>
      </c>
      <c r="H146" s="333">
        <v>45781</v>
      </c>
      <c r="I146" s="228" t="s">
        <v>453</v>
      </c>
      <c r="J146" s="228">
        <v>26</v>
      </c>
    </row>
    <row r="147" spans="1:10" ht="27.75" customHeight="1" x14ac:dyDescent="0.3">
      <c r="A147" s="317">
        <v>145</v>
      </c>
      <c r="B147" s="332" t="s">
        <v>397</v>
      </c>
      <c r="C147" s="228" t="str">
        <f t="shared" ca="1" si="2"/>
        <v>3DA+0</v>
      </c>
      <c r="D147" s="228" t="str">
        <f t="shared" ca="1" si="1"/>
        <v xml:space="preserve">DFR </v>
      </c>
      <c r="E147" s="332">
        <v>45779</v>
      </c>
      <c r="F147" s="231">
        <v>36.369999999999997</v>
      </c>
      <c r="G147" s="512" t="s">
        <v>172</v>
      </c>
      <c r="H147" s="333">
        <v>45782</v>
      </c>
      <c r="I147" s="228" t="s">
        <v>658</v>
      </c>
      <c r="J147" s="228">
        <v>26</v>
      </c>
    </row>
    <row r="148" spans="1:10" ht="27.75" customHeight="1" x14ac:dyDescent="0.3">
      <c r="A148" s="317">
        <v>146</v>
      </c>
      <c r="B148" s="332" t="s">
        <v>276</v>
      </c>
      <c r="C148" s="228" t="str">
        <f t="shared" ca="1" si="2"/>
        <v>3DA+0</v>
      </c>
      <c r="D148" s="228" t="str">
        <f t="shared" ca="1" si="1"/>
        <v xml:space="preserve">WBC </v>
      </c>
      <c r="E148" s="332">
        <v>45782</v>
      </c>
      <c r="F148" s="231">
        <v>36.369999999999997</v>
      </c>
      <c r="G148" s="512" t="s">
        <v>172</v>
      </c>
      <c r="H148" s="333">
        <v>45783</v>
      </c>
      <c r="I148" s="228" t="s">
        <v>453</v>
      </c>
      <c r="J148" s="228">
        <v>26</v>
      </c>
    </row>
    <row r="149" spans="1:10" ht="27.75" customHeight="1" x14ac:dyDescent="0.3">
      <c r="A149" s="317">
        <v>147</v>
      </c>
      <c r="B149" s="332" t="s">
        <v>333</v>
      </c>
      <c r="C149" s="228" t="str">
        <f t="shared" ca="1" si="2"/>
        <v xml:space="preserve">3DD45+0 </v>
      </c>
      <c r="D149" s="228" t="str">
        <f t="shared" ca="1" si="1"/>
        <v xml:space="preserve">DFR </v>
      </c>
      <c r="E149" s="332">
        <v>45780</v>
      </c>
      <c r="F149" s="231">
        <v>72.72</v>
      </c>
      <c r="G149" s="512" t="s">
        <v>172</v>
      </c>
      <c r="H149" s="333">
        <v>45785</v>
      </c>
      <c r="I149" s="228" t="s">
        <v>476</v>
      </c>
      <c r="J149" s="228">
        <v>25</v>
      </c>
    </row>
    <row r="150" spans="1:10" ht="27.75" customHeight="1" x14ac:dyDescent="0.3">
      <c r="A150" s="317">
        <v>148</v>
      </c>
      <c r="B150" s="332" t="s">
        <v>321</v>
      </c>
      <c r="C150" s="228" t="str">
        <f t="shared" ca="1" si="2"/>
        <v xml:space="preserve">3DA+3 </v>
      </c>
      <c r="D150" s="228" t="str">
        <f t="shared" ca="1" si="1"/>
        <v>WET</v>
      </c>
      <c r="E150" s="332">
        <v>45774</v>
      </c>
      <c r="F150" s="231">
        <v>37.93</v>
      </c>
      <c r="G150" s="512" t="s">
        <v>172</v>
      </c>
      <c r="H150" s="333">
        <v>45786</v>
      </c>
      <c r="I150" s="228" t="s">
        <v>443</v>
      </c>
      <c r="J150" s="228">
        <v>27</v>
      </c>
    </row>
    <row r="151" spans="1:10" ht="27.75" customHeight="1" x14ac:dyDescent="0.3">
      <c r="A151" s="317">
        <v>149</v>
      </c>
      <c r="B151" s="332" t="s">
        <v>273</v>
      </c>
      <c r="C151" s="228" t="str">
        <f t="shared" ca="1" si="2"/>
        <v>3DA+6</v>
      </c>
      <c r="D151" s="228" t="str">
        <f t="shared" ca="1" si="1"/>
        <v>DFR</v>
      </c>
      <c r="E151" s="332">
        <v>45784</v>
      </c>
      <c r="F151" s="231">
        <v>43.08</v>
      </c>
      <c r="G151" s="512" t="s">
        <v>172</v>
      </c>
      <c r="H151" s="333">
        <v>45787</v>
      </c>
      <c r="I151" s="228" t="s">
        <v>453</v>
      </c>
      <c r="J151" s="228">
        <v>28</v>
      </c>
    </row>
    <row r="152" spans="1:10" ht="27.75" customHeight="1" x14ac:dyDescent="0.3">
      <c r="A152" s="317">
        <v>150</v>
      </c>
      <c r="B152" s="332" t="s">
        <v>391</v>
      </c>
      <c r="C152" s="228" t="s">
        <v>29</v>
      </c>
      <c r="D152" s="228" t="s">
        <v>30</v>
      </c>
      <c r="E152" s="332">
        <v>45783</v>
      </c>
      <c r="F152" s="231">
        <v>36.369999999999997</v>
      </c>
      <c r="G152" s="512" t="s">
        <v>172</v>
      </c>
      <c r="H152" s="333">
        <v>45787</v>
      </c>
      <c r="I152" s="228" t="s">
        <v>708</v>
      </c>
      <c r="J152" s="228">
        <v>29</v>
      </c>
    </row>
    <row r="153" spans="1:10" ht="27.75" customHeight="1" x14ac:dyDescent="0.3">
      <c r="A153" s="317">
        <v>151</v>
      </c>
      <c r="B153" s="332" t="s">
        <v>268</v>
      </c>
      <c r="C153" s="228" t="s">
        <v>34</v>
      </c>
      <c r="D153" s="228" t="s">
        <v>30</v>
      </c>
      <c r="E153" s="332">
        <v>45787</v>
      </c>
      <c r="F153" s="231">
        <v>37.93</v>
      </c>
      <c r="G153" s="512" t="s">
        <v>172</v>
      </c>
      <c r="H153" s="333">
        <v>45790</v>
      </c>
      <c r="I153" s="228" t="s">
        <v>453</v>
      </c>
      <c r="J153" s="228">
        <v>25</v>
      </c>
    </row>
    <row r="154" spans="1:10" ht="27.75" customHeight="1" x14ac:dyDescent="0.3">
      <c r="A154" s="317">
        <v>152</v>
      </c>
      <c r="B154" s="332" t="s">
        <v>331</v>
      </c>
      <c r="C154" s="228" t="s">
        <v>135</v>
      </c>
      <c r="D154" s="228" t="s">
        <v>30</v>
      </c>
      <c r="E154" s="332">
        <v>45787</v>
      </c>
      <c r="F154" s="231">
        <v>54.66</v>
      </c>
      <c r="G154" s="512" t="s">
        <v>172</v>
      </c>
      <c r="H154" s="333">
        <v>45791</v>
      </c>
      <c r="I154" s="228" t="s">
        <v>476</v>
      </c>
      <c r="J154" s="228">
        <v>29</v>
      </c>
    </row>
    <row r="155" spans="1:10" ht="27.75" customHeight="1" x14ac:dyDescent="0.3">
      <c r="A155" s="317">
        <v>153</v>
      </c>
      <c r="B155" s="332" t="s">
        <v>394</v>
      </c>
      <c r="C155" s="228" t="s">
        <v>29</v>
      </c>
      <c r="D155" s="228" t="s">
        <v>30</v>
      </c>
      <c r="E155" s="332">
        <v>45788</v>
      </c>
      <c r="F155" s="231">
        <v>36.369999999999997</v>
      </c>
      <c r="G155" s="512" t="s">
        <v>172</v>
      </c>
      <c r="H155" s="333">
        <v>45793</v>
      </c>
      <c r="I155" s="228" t="s">
        <v>708</v>
      </c>
      <c r="J155" s="228">
        <v>28</v>
      </c>
    </row>
    <row r="156" spans="1:10" ht="27.75" customHeight="1" x14ac:dyDescent="0.3">
      <c r="A156" s="317">
        <v>154</v>
      </c>
      <c r="B156" s="332" t="s">
        <v>266</v>
      </c>
      <c r="C156" s="228" t="s">
        <v>29</v>
      </c>
      <c r="D156" s="228" t="s">
        <v>337</v>
      </c>
      <c r="E156" s="332">
        <v>45791</v>
      </c>
      <c r="F156" s="231">
        <v>36.369999999999997</v>
      </c>
      <c r="G156" s="512" t="s">
        <v>172</v>
      </c>
      <c r="H156" s="333">
        <v>45794</v>
      </c>
      <c r="I156" s="228" t="s">
        <v>453</v>
      </c>
      <c r="J156" s="228">
        <v>30</v>
      </c>
    </row>
    <row r="157" spans="1:10" ht="27.75" customHeight="1" x14ac:dyDescent="0.3">
      <c r="A157" s="317">
        <v>155</v>
      </c>
      <c r="B157" s="332" t="s">
        <v>265</v>
      </c>
      <c r="C157" s="228" t="s">
        <v>34</v>
      </c>
      <c r="D157" s="228" t="s">
        <v>337</v>
      </c>
      <c r="E157" s="332">
        <v>45795</v>
      </c>
      <c r="F157" s="231">
        <v>37.93</v>
      </c>
      <c r="G157" s="512" t="s">
        <v>172</v>
      </c>
      <c r="H157" s="333">
        <v>45797</v>
      </c>
      <c r="I157" s="228" t="s">
        <v>453</v>
      </c>
      <c r="J157" s="228">
        <v>28</v>
      </c>
    </row>
    <row r="158" spans="1:10" ht="27.75" customHeight="1" x14ac:dyDescent="0.3">
      <c r="A158" s="317">
        <v>156</v>
      </c>
      <c r="B158" s="332" t="s">
        <v>327</v>
      </c>
      <c r="C158" s="228" t="s">
        <v>502</v>
      </c>
      <c r="D158" s="228" t="s">
        <v>462</v>
      </c>
      <c r="E158" s="332">
        <v>45792</v>
      </c>
      <c r="F158" s="231">
        <v>72.72</v>
      </c>
      <c r="G158" s="512" t="s">
        <v>172</v>
      </c>
      <c r="H158" s="333">
        <v>45799</v>
      </c>
      <c r="I158" s="228" t="s">
        <v>476</v>
      </c>
      <c r="J158" s="228">
        <v>27</v>
      </c>
    </row>
    <row r="159" spans="1:10" ht="27.75" customHeight="1" x14ac:dyDescent="0.3">
      <c r="A159" s="317">
        <v>157</v>
      </c>
      <c r="B159" s="332" t="s">
        <v>385</v>
      </c>
      <c r="C159" s="228" t="str">
        <f ca="1">VLOOKUP(B159,$C$9:$D$222,2,FALSE)</f>
        <v>3DA+3</v>
      </c>
      <c r="D159" s="228" t="str">
        <f ca="1">VLOOKUP(B159,$C$9:$E$261,3,FALSE)</f>
        <v xml:space="preserve">DFR </v>
      </c>
      <c r="E159" s="332">
        <v>45788</v>
      </c>
      <c r="F159" s="231">
        <v>37.93</v>
      </c>
      <c r="G159" s="512" t="s">
        <v>172</v>
      </c>
      <c r="H159" s="333">
        <v>45801</v>
      </c>
      <c r="I159" s="228" t="s">
        <v>707</v>
      </c>
      <c r="J159" s="228">
        <v>28</v>
      </c>
    </row>
    <row r="160" spans="1:10" ht="27.75" customHeight="1" x14ac:dyDescent="0.3">
      <c r="A160" s="317">
        <v>158</v>
      </c>
      <c r="B160" s="332" t="s">
        <v>267</v>
      </c>
      <c r="C160" s="228" t="s">
        <v>34</v>
      </c>
      <c r="D160" s="228" t="s">
        <v>30</v>
      </c>
      <c r="E160" s="332">
        <v>45798</v>
      </c>
      <c r="F160" s="231">
        <v>37.93</v>
      </c>
      <c r="G160" s="512" t="s">
        <v>172</v>
      </c>
      <c r="H160" s="333">
        <v>45805</v>
      </c>
      <c r="I160" s="228" t="s">
        <v>453</v>
      </c>
      <c r="J160" s="228">
        <v>28</v>
      </c>
    </row>
    <row r="161" spans="1:10" ht="27.75" customHeight="1" x14ac:dyDescent="0.3">
      <c r="A161" s="317">
        <v>159</v>
      </c>
      <c r="B161" s="332" t="s">
        <v>376</v>
      </c>
      <c r="C161" s="228" t="str">
        <f ca="1">VLOOKUP(B161,$C$9:$D$222,2,FALSE)</f>
        <v>3DA+0</v>
      </c>
      <c r="D161" s="228" t="str">
        <f ca="1">VLOOKUP(B161,$C$9:$E$261,3,FALSE)</f>
        <v>DFR</v>
      </c>
      <c r="E161" s="332">
        <v>45785</v>
      </c>
      <c r="F161" s="231">
        <v>36.369999999999997</v>
      </c>
      <c r="G161" s="512" t="s">
        <v>172</v>
      </c>
      <c r="H161" s="333">
        <v>45808</v>
      </c>
      <c r="I161" s="228" t="s">
        <v>707</v>
      </c>
      <c r="J161" s="228">
        <v>25</v>
      </c>
    </row>
    <row r="162" spans="1:10" ht="27.75" customHeight="1" x14ac:dyDescent="0.3">
      <c r="A162" s="317">
        <v>160</v>
      </c>
      <c r="B162" s="332" t="s">
        <v>269</v>
      </c>
      <c r="C162" s="228" t="s">
        <v>34</v>
      </c>
      <c r="D162" s="228" t="s">
        <v>30</v>
      </c>
      <c r="E162" s="332">
        <v>45806</v>
      </c>
      <c r="F162" s="231">
        <v>37.93</v>
      </c>
      <c r="G162" s="512" t="s">
        <v>172</v>
      </c>
      <c r="H162" s="333">
        <v>45810</v>
      </c>
      <c r="I162" s="228" t="s">
        <v>453</v>
      </c>
      <c r="J162" s="228">
        <v>25</v>
      </c>
    </row>
    <row r="163" spans="1:10" ht="27.75" customHeight="1" x14ac:dyDescent="0.3">
      <c r="A163" s="317">
        <v>161</v>
      </c>
      <c r="B163" s="332" t="s">
        <v>319</v>
      </c>
      <c r="C163" s="228" t="str">
        <f ca="1">VLOOKUP(B163,$C$9:$D$222,2,FALSE)</f>
        <v xml:space="preserve">3DC1+0 </v>
      </c>
      <c r="D163" s="228" t="str">
        <f ca="1">VLOOKUP(B163,$C$9:$E$261,3,FALSE)</f>
        <v xml:space="preserve">WBC </v>
      </c>
      <c r="E163" s="332">
        <v>45787</v>
      </c>
      <c r="F163" s="231">
        <v>62.534999999999997</v>
      </c>
      <c r="G163" s="512" t="s">
        <v>172</v>
      </c>
      <c r="H163" s="333">
        <v>45812</v>
      </c>
      <c r="I163" s="228" t="s">
        <v>443</v>
      </c>
      <c r="J163" s="228">
        <v>28</v>
      </c>
    </row>
    <row r="164" spans="1:10" ht="27.75" customHeight="1" x14ac:dyDescent="0.3">
      <c r="A164" s="317">
        <v>162</v>
      </c>
      <c r="B164" s="332" t="s">
        <v>361</v>
      </c>
      <c r="C164" s="228" t="s">
        <v>732</v>
      </c>
      <c r="D164" s="228" t="s">
        <v>336</v>
      </c>
      <c r="E164" s="332">
        <v>45809</v>
      </c>
      <c r="F164" s="231">
        <v>34.945999999999998</v>
      </c>
      <c r="G164" s="512" t="s">
        <v>172</v>
      </c>
      <c r="H164" s="333">
        <v>45814</v>
      </c>
      <c r="I164" s="228" t="s">
        <v>707</v>
      </c>
      <c r="J164" s="228">
        <v>28</v>
      </c>
    </row>
    <row r="165" spans="1:10" ht="27.75" customHeight="1" x14ac:dyDescent="0.3">
      <c r="A165" s="317">
        <v>163</v>
      </c>
      <c r="B165" s="332" t="s">
        <v>350</v>
      </c>
      <c r="C165" s="228" t="s">
        <v>353</v>
      </c>
      <c r="D165" s="228" t="s">
        <v>30</v>
      </c>
      <c r="E165" s="332">
        <v>45811</v>
      </c>
      <c r="F165" s="231">
        <v>71.705693999999994</v>
      </c>
      <c r="G165" s="512" t="s">
        <v>172</v>
      </c>
      <c r="H165" s="333">
        <v>45819</v>
      </c>
      <c r="I165" s="228" t="s">
        <v>453</v>
      </c>
      <c r="J165" s="228">
        <v>30</v>
      </c>
    </row>
    <row r="166" spans="1:10" ht="27.75" customHeight="1" x14ac:dyDescent="0.3">
      <c r="A166" s="317">
        <v>164</v>
      </c>
      <c r="B166" s="332" t="s">
        <v>371</v>
      </c>
      <c r="C166" s="228" t="s">
        <v>285</v>
      </c>
      <c r="D166" s="228" t="s">
        <v>30</v>
      </c>
      <c r="E166" s="332">
        <v>45813</v>
      </c>
      <c r="F166" s="231">
        <v>34.945999999999998</v>
      </c>
      <c r="G166" s="512" t="s">
        <v>172</v>
      </c>
      <c r="H166" s="333">
        <v>45824</v>
      </c>
      <c r="I166" s="228" t="s">
        <v>707</v>
      </c>
      <c r="J166" s="228">
        <v>27</v>
      </c>
    </row>
    <row r="167" spans="1:10" ht="27.75" customHeight="1" x14ac:dyDescent="0.3">
      <c r="A167" s="317">
        <v>165</v>
      </c>
      <c r="B167" s="332" t="s">
        <v>349</v>
      </c>
      <c r="C167" s="228" t="s">
        <v>352</v>
      </c>
      <c r="D167" s="228" t="s">
        <v>30</v>
      </c>
      <c r="E167" s="332">
        <v>45814</v>
      </c>
      <c r="F167" s="231">
        <v>64.891000000000005</v>
      </c>
      <c r="G167" s="512" t="s">
        <v>172</v>
      </c>
      <c r="H167" s="333">
        <v>45826</v>
      </c>
      <c r="I167" s="228" t="s">
        <v>453</v>
      </c>
      <c r="J167" s="228">
        <v>28</v>
      </c>
    </row>
    <row r="168" spans="1:10" ht="27.75" customHeight="1" x14ac:dyDescent="0.3">
      <c r="A168" s="317">
        <v>166</v>
      </c>
      <c r="B168" s="332" t="s">
        <v>335</v>
      </c>
      <c r="C168" s="228" t="s">
        <v>285</v>
      </c>
      <c r="D168" s="228" t="s">
        <v>432</v>
      </c>
      <c r="E168" s="332">
        <v>45813</v>
      </c>
      <c r="F168" s="231">
        <v>34.945999999999998</v>
      </c>
      <c r="G168" s="512" t="s">
        <v>172</v>
      </c>
      <c r="H168" s="333">
        <v>45827</v>
      </c>
      <c r="I168" s="228" t="s">
        <v>443</v>
      </c>
      <c r="J168" s="228">
        <v>28</v>
      </c>
    </row>
    <row r="169" spans="1:10" ht="27.75" customHeight="1" x14ac:dyDescent="0.3">
      <c r="A169" s="317">
        <v>167</v>
      </c>
      <c r="B169" s="332" t="s">
        <v>270</v>
      </c>
      <c r="C169" s="228" t="s">
        <v>43</v>
      </c>
      <c r="D169" s="228" t="s">
        <v>30</v>
      </c>
      <c r="E169" s="332">
        <v>45827</v>
      </c>
      <c r="F169" s="231">
        <v>43.08</v>
      </c>
      <c r="G169" s="512" t="s">
        <v>172</v>
      </c>
      <c r="H169" s="333">
        <v>45832</v>
      </c>
      <c r="I169" s="228" t="s">
        <v>453</v>
      </c>
      <c r="J169" s="228">
        <v>25</v>
      </c>
    </row>
    <row r="170" spans="1:10" ht="27.75" customHeight="1" x14ac:dyDescent="0.3">
      <c r="A170" s="317">
        <v>168</v>
      </c>
      <c r="B170" s="332" t="s">
        <v>372</v>
      </c>
      <c r="C170" s="228" t="s">
        <v>275</v>
      </c>
      <c r="D170" s="228" t="s">
        <v>30</v>
      </c>
      <c r="E170" s="332">
        <v>45825</v>
      </c>
      <c r="F170" s="231">
        <v>62.534999999999997</v>
      </c>
      <c r="G170" s="512" t="s">
        <v>172</v>
      </c>
      <c r="H170" s="333">
        <v>45833</v>
      </c>
      <c r="I170" s="228" t="s">
        <v>707</v>
      </c>
      <c r="J170" s="228">
        <v>29</v>
      </c>
    </row>
    <row r="171" spans="1:10" ht="27.75" customHeight="1" x14ac:dyDescent="0.3">
      <c r="A171" s="317">
        <v>169</v>
      </c>
      <c r="B171" s="332" t="s">
        <v>277</v>
      </c>
      <c r="C171" s="228" t="s">
        <v>29</v>
      </c>
      <c r="D171" s="228" t="s">
        <v>463</v>
      </c>
      <c r="E171" s="332">
        <v>45833</v>
      </c>
      <c r="F171" s="231">
        <v>36.372</v>
      </c>
      <c r="G171" s="512" t="s">
        <v>172</v>
      </c>
      <c r="H171" s="333">
        <v>45836</v>
      </c>
      <c r="I171" s="228" t="s">
        <v>453</v>
      </c>
      <c r="J171" s="228">
        <v>28</v>
      </c>
    </row>
    <row r="172" spans="1:10" ht="27.75" customHeight="1" x14ac:dyDescent="0.3">
      <c r="A172" s="317">
        <v>170</v>
      </c>
      <c r="B172" s="332" t="s">
        <v>278</v>
      </c>
      <c r="C172" s="228" t="s">
        <v>285</v>
      </c>
      <c r="D172" s="228" t="s">
        <v>456</v>
      </c>
      <c r="E172" s="332">
        <v>45837</v>
      </c>
      <c r="F172" s="231">
        <v>34.945999999999998</v>
      </c>
      <c r="G172" s="512" t="s">
        <v>172</v>
      </c>
      <c r="H172" s="333">
        <v>45840</v>
      </c>
      <c r="I172" s="228" t="s">
        <v>453</v>
      </c>
      <c r="J172" s="228">
        <v>27</v>
      </c>
    </row>
    <row r="173" spans="1:10" ht="27.75" customHeight="1" x14ac:dyDescent="0.3">
      <c r="A173" s="317">
        <v>171</v>
      </c>
      <c r="B173" s="332" t="s">
        <v>301</v>
      </c>
      <c r="C173" s="228" t="s">
        <v>612</v>
      </c>
      <c r="D173" s="228" t="s">
        <v>462</v>
      </c>
      <c r="E173" s="332">
        <v>45832</v>
      </c>
      <c r="F173" s="231">
        <v>76.192999999999998</v>
      </c>
      <c r="G173" s="512" t="s">
        <v>172</v>
      </c>
      <c r="H173" s="333">
        <v>45842</v>
      </c>
      <c r="I173" s="228" t="s">
        <v>757</v>
      </c>
      <c r="J173" s="228">
        <v>30</v>
      </c>
    </row>
    <row r="174" spans="1:10" ht="27.75" customHeight="1" x14ac:dyDescent="0.3">
      <c r="A174" s="317">
        <v>172</v>
      </c>
      <c r="B174" s="332" t="s">
        <v>377</v>
      </c>
      <c r="C174" s="228" t="s">
        <v>29</v>
      </c>
      <c r="D174" s="228" t="s">
        <v>30</v>
      </c>
      <c r="E174" s="332">
        <v>45833</v>
      </c>
      <c r="F174" s="231">
        <v>36.372</v>
      </c>
      <c r="G174" s="512" t="s">
        <v>172</v>
      </c>
      <c r="H174" s="333">
        <v>45842</v>
      </c>
      <c r="I174" s="228" t="s">
        <v>707</v>
      </c>
      <c r="J174" s="228">
        <v>28</v>
      </c>
    </row>
    <row r="175" spans="1:10" ht="27.75" customHeight="1" x14ac:dyDescent="0.3">
      <c r="A175" s="317">
        <v>173</v>
      </c>
      <c r="B175" s="332" t="s">
        <v>406</v>
      </c>
      <c r="C175" s="228" t="s">
        <v>34</v>
      </c>
      <c r="D175" s="228" t="s">
        <v>30</v>
      </c>
      <c r="E175" s="332">
        <v>45832</v>
      </c>
      <c r="F175" s="231">
        <v>37.930999999999997</v>
      </c>
      <c r="G175" s="512" t="s">
        <v>172</v>
      </c>
      <c r="H175" s="333">
        <v>45843</v>
      </c>
      <c r="I175" s="228" t="s">
        <v>758</v>
      </c>
      <c r="J175" s="228">
        <v>27</v>
      </c>
    </row>
    <row r="176" spans="1:10" ht="27.75" customHeight="1" x14ac:dyDescent="0.3">
      <c r="A176" s="317">
        <v>174</v>
      </c>
      <c r="B176" s="332" t="s">
        <v>332</v>
      </c>
      <c r="C176" s="228" t="s">
        <v>131</v>
      </c>
      <c r="D176" s="228" t="s">
        <v>30</v>
      </c>
      <c r="E176" s="332">
        <v>45828</v>
      </c>
      <c r="F176" s="231">
        <v>54.66</v>
      </c>
      <c r="G176" s="512" t="s">
        <v>172</v>
      </c>
      <c r="H176" s="333">
        <v>45845</v>
      </c>
      <c r="I176" s="228" t="s">
        <v>443</v>
      </c>
      <c r="J176" s="228">
        <v>28</v>
      </c>
    </row>
    <row r="177" spans="1:10" ht="27.75" customHeight="1" x14ac:dyDescent="0.3">
      <c r="A177" s="317">
        <v>175</v>
      </c>
      <c r="B177" s="332" t="s">
        <v>264</v>
      </c>
      <c r="C177" s="228" t="s">
        <v>131</v>
      </c>
      <c r="D177" s="228" t="s">
        <v>30</v>
      </c>
      <c r="E177" s="332">
        <v>45841</v>
      </c>
      <c r="F177" s="231">
        <v>54.66</v>
      </c>
      <c r="G177" s="512" t="s">
        <v>172</v>
      </c>
      <c r="H177" s="333">
        <v>45845</v>
      </c>
      <c r="I177" s="228" t="s">
        <v>453</v>
      </c>
      <c r="J177" s="228">
        <v>28</v>
      </c>
    </row>
    <row r="178" spans="1:10" ht="27.75" customHeight="1" x14ac:dyDescent="0.3">
      <c r="A178" s="317">
        <v>176</v>
      </c>
      <c r="B178" s="332" t="s">
        <v>231</v>
      </c>
      <c r="C178" s="228" t="s">
        <v>206</v>
      </c>
      <c r="D178" s="228" t="s">
        <v>30</v>
      </c>
      <c r="E178" s="332">
        <v>45842</v>
      </c>
      <c r="F178" s="231">
        <v>31.99</v>
      </c>
      <c r="G178" s="512" t="s">
        <v>172</v>
      </c>
      <c r="H178" s="333">
        <v>45848</v>
      </c>
      <c r="I178" s="228" t="s">
        <v>471</v>
      </c>
      <c r="J178" s="228">
        <v>24</v>
      </c>
    </row>
    <row r="179" spans="1:10" ht="27.75" customHeight="1" x14ac:dyDescent="0.3">
      <c r="A179" s="317">
        <v>177</v>
      </c>
      <c r="B179" s="332" t="s">
        <v>262</v>
      </c>
      <c r="C179" s="228" t="s">
        <v>205</v>
      </c>
      <c r="D179" s="228" t="s">
        <v>337</v>
      </c>
      <c r="E179" s="332" t="s">
        <v>772</v>
      </c>
      <c r="F179" s="231">
        <v>33.380000000000003</v>
      </c>
      <c r="G179" s="512" t="s">
        <v>172</v>
      </c>
      <c r="H179" s="333">
        <v>45850</v>
      </c>
      <c r="I179" s="228" t="s">
        <v>453</v>
      </c>
      <c r="J179" s="228">
        <v>27</v>
      </c>
    </row>
    <row r="180" spans="1:10" ht="27.75" customHeight="1" x14ac:dyDescent="0.3">
      <c r="A180" s="317">
        <v>178</v>
      </c>
      <c r="B180" s="332" t="s">
        <v>405</v>
      </c>
      <c r="C180" s="228" t="s">
        <v>34</v>
      </c>
      <c r="D180" s="228" t="s">
        <v>337</v>
      </c>
      <c r="E180" s="332">
        <v>45844</v>
      </c>
      <c r="F180" s="231">
        <v>37.930999999999997</v>
      </c>
      <c r="G180" s="512" t="s">
        <v>172</v>
      </c>
      <c r="H180" s="333">
        <v>45850</v>
      </c>
      <c r="I180" s="228" t="s">
        <v>758</v>
      </c>
      <c r="J180" s="228">
        <v>24</v>
      </c>
    </row>
    <row r="181" spans="1:10" ht="27.75" customHeight="1" x14ac:dyDescent="0.3">
      <c r="A181" s="317">
        <v>179</v>
      </c>
      <c r="B181" s="332" t="s">
        <v>300</v>
      </c>
      <c r="C181" s="228" t="s">
        <v>309</v>
      </c>
      <c r="D181" s="228" t="s">
        <v>462</v>
      </c>
      <c r="E181" s="332" t="s">
        <v>769</v>
      </c>
      <c r="F181" s="231">
        <v>71.706000000000003</v>
      </c>
      <c r="G181" s="512" t="s">
        <v>172</v>
      </c>
      <c r="H181" s="333">
        <v>45851</v>
      </c>
      <c r="I181" s="228" t="s">
        <v>757</v>
      </c>
      <c r="J181" s="228">
        <v>26</v>
      </c>
    </row>
    <row r="182" spans="1:10" ht="27.75" customHeight="1" x14ac:dyDescent="0.3">
      <c r="A182" s="317">
        <v>180</v>
      </c>
      <c r="B182" s="332" t="s">
        <v>230</v>
      </c>
      <c r="C182" s="228" t="s">
        <v>206</v>
      </c>
      <c r="D182" s="228" t="s">
        <v>30</v>
      </c>
      <c r="E182" s="332">
        <v>45849</v>
      </c>
      <c r="F182" s="231">
        <v>31.99</v>
      </c>
      <c r="G182" s="512" t="s">
        <v>172</v>
      </c>
      <c r="H182" s="333">
        <v>45853</v>
      </c>
      <c r="I182" s="228" t="s">
        <v>471</v>
      </c>
      <c r="J182" s="228">
        <v>27</v>
      </c>
    </row>
    <row r="183" spans="1:10" ht="27.75" customHeight="1" x14ac:dyDescent="0.3">
      <c r="A183" s="317">
        <v>181</v>
      </c>
      <c r="B183" s="332" t="s">
        <v>374</v>
      </c>
      <c r="C183" s="228" t="s">
        <v>633</v>
      </c>
      <c r="D183" s="228" t="s">
        <v>30</v>
      </c>
      <c r="E183" s="332">
        <v>45843</v>
      </c>
      <c r="F183" s="231">
        <v>63.16</v>
      </c>
      <c r="G183" s="512" t="s">
        <v>172</v>
      </c>
      <c r="H183" s="333">
        <v>45854</v>
      </c>
      <c r="I183" s="228" t="s">
        <v>707</v>
      </c>
      <c r="J183" s="228">
        <v>25</v>
      </c>
    </row>
    <row r="184" spans="1:10" ht="27.75" customHeight="1" x14ac:dyDescent="0.3">
      <c r="A184" s="317">
        <v>182</v>
      </c>
      <c r="B184" s="332" t="s">
        <v>260</v>
      </c>
      <c r="C184" s="228" t="s">
        <v>206</v>
      </c>
      <c r="D184" s="228" t="s">
        <v>337</v>
      </c>
      <c r="E184" s="332">
        <v>45851</v>
      </c>
      <c r="F184" s="231">
        <v>31.99</v>
      </c>
      <c r="G184" s="512" t="s">
        <v>172</v>
      </c>
      <c r="H184" s="333">
        <v>45854</v>
      </c>
      <c r="I184" s="228" t="s">
        <v>453</v>
      </c>
      <c r="J184" s="228">
        <v>26</v>
      </c>
    </row>
    <row r="185" spans="1:10" ht="27.75" customHeight="1" x14ac:dyDescent="0.3">
      <c r="A185" s="317">
        <v>183</v>
      </c>
      <c r="B185" s="332" t="s">
        <v>229</v>
      </c>
      <c r="C185" s="228" t="s">
        <v>206</v>
      </c>
      <c r="D185" s="228" t="s">
        <v>30</v>
      </c>
      <c r="E185" s="332">
        <v>45853</v>
      </c>
      <c r="F185" s="231">
        <v>31.99</v>
      </c>
      <c r="G185" s="512" t="s">
        <v>172</v>
      </c>
      <c r="H185" s="333">
        <v>45856</v>
      </c>
      <c r="I185" s="228" t="s">
        <v>476</v>
      </c>
      <c r="J185" s="228">
        <v>25</v>
      </c>
    </row>
    <row r="186" spans="1:10" ht="27.75" customHeight="1" x14ac:dyDescent="0.3">
      <c r="A186" s="317">
        <v>184</v>
      </c>
      <c r="B186" s="332" t="s">
        <v>259</v>
      </c>
      <c r="C186" s="228" t="s">
        <v>205</v>
      </c>
      <c r="D186" s="228" t="s">
        <v>30</v>
      </c>
      <c r="E186" s="332">
        <v>45855</v>
      </c>
      <c r="F186" s="231">
        <v>33.375579000000002</v>
      </c>
      <c r="G186" s="512" t="s">
        <v>172</v>
      </c>
      <c r="H186" s="333">
        <v>45858</v>
      </c>
      <c r="I186" s="228" t="s">
        <v>453</v>
      </c>
      <c r="J186" s="228">
        <v>23</v>
      </c>
    </row>
    <row r="187" spans="1:10" ht="27.75" customHeight="1" x14ac:dyDescent="0.3">
      <c r="A187" s="317">
        <v>185</v>
      </c>
      <c r="B187" s="332" t="s">
        <v>420</v>
      </c>
      <c r="C187" s="228" t="s">
        <v>34</v>
      </c>
      <c r="D187" s="228" t="s">
        <v>30</v>
      </c>
      <c r="E187" s="332">
        <v>45850</v>
      </c>
      <c r="F187" s="231">
        <v>37.930999999999997</v>
      </c>
      <c r="G187" s="512" t="s">
        <v>172</v>
      </c>
      <c r="H187" s="333">
        <v>45858</v>
      </c>
      <c r="I187" s="228" t="s">
        <v>781</v>
      </c>
      <c r="J187" s="228">
        <v>25</v>
      </c>
    </row>
    <row r="188" spans="1:10" ht="27.75" customHeight="1" x14ac:dyDescent="0.3">
      <c r="A188" s="317">
        <v>186</v>
      </c>
      <c r="B188" s="332" t="s">
        <v>242</v>
      </c>
      <c r="C188" s="228" t="s">
        <v>206</v>
      </c>
      <c r="D188" s="228" t="s">
        <v>30</v>
      </c>
      <c r="E188" s="332">
        <v>45852</v>
      </c>
      <c r="F188" s="231">
        <v>31.99</v>
      </c>
      <c r="G188" s="512" t="s">
        <v>172</v>
      </c>
      <c r="H188" s="333">
        <v>45859</v>
      </c>
      <c r="I188" s="228" t="s">
        <v>757</v>
      </c>
      <c r="J188" s="228">
        <v>24</v>
      </c>
    </row>
    <row r="189" spans="1:10" ht="27.75" customHeight="1" x14ac:dyDescent="0.3">
      <c r="A189" s="317">
        <v>187</v>
      </c>
      <c r="B189" s="332" t="s">
        <v>228</v>
      </c>
      <c r="C189" s="228" t="s">
        <v>206</v>
      </c>
      <c r="D189" s="228" t="s">
        <v>30</v>
      </c>
      <c r="E189" s="332">
        <v>45857</v>
      </c>
      <c r="F189" s="231">
        <v>31.99</v>
      </c>
      <c r="G189" s="512" t="s">
        <v>172</v>
      </c>
      <c r="H189" s="333">
        <v>45859</v>
      </c>
      <c r="I189" s="228" t="s">
        <v>476</v>
      </c>
      <c r="J189" s="228">
        <v>24</v>
      </c>
    </row>
    <row r="190" spans="1:10" ht="27.75" customHeight="1" x14ac:dyDescent="0.3">
      <c r="A190" s="317">
        <v>188</v>
      </c>
      <c r="B190" s="332" t="s">
        <v>258</v>
      </c>
      <c r="C190" s="228" t="s">
        <v>205</v>
      </c>
      <c r="D190" s="228" t="s">
        <v>30</v>
      </c>
      <c r="E190" s="332">
        <v>45859</v>
      </c>
      <c r="F190" s="231">
        <v>33.380000000000003</v>
      </c>
      <c r="G190" s="512" t="s">
        <v>172</v>
      </c>
      <c r="H190" s="333">
        <v>45863</v>
      </c>
      <c r="I190" s="228" t="s">
        <v>453</v>
      </c>
      <c r="J190" s="228">
        <v>25</v>
      </c>
    </row>
    <row r="191" spans="1:10" ht="27.75" customHeight="1" x14ac:dyDescent="0.3">
      <c r="A191" s="317">
        <v>189</v>
      </c>
      <c r="B191" s="332" t="s">
        <v>227</v>
      </c>
      <c r="C191" s="228" t="s">
        <v>205</v>
      </c>
      <c r="D191" s="228" t="s">
        <v>30</v>
      </c>
      <c r="E191" s="332">
        <v>45860</v>
      </c>
      <c r="F191" s="231">
        <v>33.380000000000003</v>
      </c>
      <c r="G191" s="512" t="s">
        <v>172</v>
      </c>
      <c r="H191" s="333">
        <v>45866</v>
      </c>
      <c r="I191" s="228" t="s">
        <v>476</v>
      </c>
      <c r="J191" s="228">
        <v>25</v>
      </c>
    </row>
    <row r="192" spans="1:10" ht="27.75" customHeight="1" x14ac:dyDescent="0.3">
      <c r="A192" s="317">
        <v>190</v>
      </c>
      <c r="B192" s="332" t="s">
        <v>250</v>
      </c>
      <c r="C192" s="228" t="s">
        <v>205</v>
      </c>
      <c r="D192" s="228" t="s">
        <v>30</v>
      </c>
      <c r="E192" s="332">
        <v>45860</v>
      </c>
      <c r="F192" s="231">
        <v>33.380000000000003</v>
      </c>
      <c r="G192" s="512" t="s">
        <v>172</v>
      </c>
      <c r="H192" s="333">
        <v>45867</v>
      </c>
      <c r="I192" s="228" t="s">
        <v>757</v>
      </c>
      <c r="J192" s="228">
        <v>24</v>
      </c>
    </row>
    <row r="193" spans="1:10" ht="27.75" customHeight="1" x14ac:dyDescent="0.3">
      <c r="A193" s="317">
        <v>191</v>
      </c>
      <c r="B193" s="332" t="s">
        <v>419</v>
      </c>
      <c r="C193" s="228" t="s">
        <v>34</v>
      </c>
      <c r="D193" s="228" t="s">
        <v>432</v>
      </c>
      <c r="E193" s="332">
        <v>45859</v>
      </c>
      <c r="F193" s="231">
        <v>37.930999999999997</v>
      </c>
      <c r="G193" s="512" t="s">
        <v>172</v>
      </c>
      <c r="H193" s="333">
        <v>45867</v>
      </c>
      <c r="I193" s="228" t="s">
        <v>839</v>
      </c>
      <c r="J193" s="228">
        <v>24</v>
      </c>
    </row>
    <row r="194" spans="1:10" ht="27.75" customHeight="1" x14ac:dyDescent="0.3">
      <c r="A194" s="317">
        <v>192</v>
      </c>
      <c r="B194" s="332" t="s">
        <v>402</v>
      </c>
      <c r="C194" s="228" t="s">
        <v>608</v>
      </c>
      <c r="D194" s="228" t="s">
        <v>30</v>
      </c>
      <c r="E194" s="332">
        <v>45851</v>
      </c>
      <c r="F194" s="231">
        <v>65.22</v>
      </c>
      <c r="G194" s="512" t="s">
        <v>172</v>
      </c>
      <c r="H194" s="333">
        <v>45868</v>
      </c>
      <c r="I194" s="228" t="s">
        <v>782</v>
      </c>
      <c r="J194" s="228">
        <v>25</v>
      </c>
    </row>
    <row r="195" spans="1:10" ht="27.75" customHeight="1" x14ac:dyDescent="0.3">
      <c r="A195" s="317">
        <v>193</v>
      </c>
      <c r="B195" s="332" t="s">
        <v>257</v>
      </c>
      <c r="C195" s="228" t="s">
        <v>206</v>
      </c>
      <c r="D195" s="228" t="s">
        <v>30</v>
      </c>
      <c r="E195" s="332">
        <v>45864</v>
      </c>
      <c r="F195" s="231">
        <v>31.99</v>
      </c>
      <c r="G195" s="512" t="s">
        <v>172</v>
      </c>
      <c r="H195" s="333">
        <v>45869</v>
      </c>
      <c r="I195" s="228" t="s">
        <v>453</v>
      </c>
      <c r="J195" s="228">
        <v>24</v>
      </c>
    </row>
    <row r="196" spans="1:10" ht="27.75" customHeight="1" x14ac:dyDescent="0.3">
      <c r="A196" s="317">
        <v>194</v>
      </c>
      <c r="B196" s="332" t="s">
        <v>222</v>
      </c>
      <c r="C196" s="228" t="s">
        <v>205</v>
      </c>
      <c r="D196" s="228" t="s">
        <v>30</v>
      </c>
      <c r="E196" s="332">
        <v>45867</v>
      </c>
      <c r="F196" s="231">
        <v>33.380000000000003</v>
      </c>
      <c r="G196" s="512" t="s">
        <v>172</v>
      </c>
      <c r="H196" s="333">
        <v>45870</v>
      </c>
      <c r="I196" s="228" t="s">
        <v>476</v>
      </c>
      <c r="J196" s="228">
        <v>24</v>
      </c>
    </row>
    <row r="197" spans="1:10" ht="27.75" customHeight="1" x14ac:dyDescent="0.3">
      <c r="A197" s="317">
        <v>195</v>
      </c>
      <c r="B197" s="332" t="s">
        <v>314</v>
      </c>
      <c r="C197" s="228" t="s">
        <v>285</v>
      </c>
      <c r="D197" s="228" t="s">
        <v>462</v>
      </c>
      <c r="E197" s="332">
        <v>45846</v>
      </c>
      <c r="F197" s="231">
        <v>34.945999999999998</v>
      </c>
      <c r="G197" s="512" t="s">
        <v>172</v>
      </c>
      <c r="H197" s="333">
        <v>45871</v>
      </c>
      <c r="I197" s="228" t="s">
        <v>443</v>
      </c>
      <c r="J197" s="228">
        <v>25</v>
      </c>
    </row>
    <row r="198" spans="1:10" ht="27.75" customHeight="1" x14ac:dyDescent="0.3">
      <c r="A198" s="317">
        <v>196</v>
      </c>
      <c r="B198" s="332" t="s">
        <v>244</v>
      </c>
      <c r="C198" s="228" t="s">
        <v>206</v>
      </c>
      <c r="D198" s="228" t="s">
        <v>30</v>
      </c>
      <c r="E198" s="332">
        <v>45868</v>
      </c>
      <c r="F198" s="231">
        <v>31.99</v>
      </c>
      <c r="G198" s="512" t="s">
        <v>172</v>
      </c>
      <c r="H198" s="333">
        <v>45871</v>
      </c>
      <c r="I198" s="228" t="s">
        <v>757</v>
      </c>
      <c r="J198" s="228">
        <v>25</v>
      </c>
    </row>
    <row r="199" spans="1:10" ht="27.75" customHeight="1" x14ac:dyDescent="0.3">
      <c r="A199" s="317">
        <v>197</v>
      </c>
      <c r="B199" s="332" t="s">
        <v>375</v>
      </c>
      <c r="C199" s="228" t="s">
        <v>352</v>
      </c>
      <c r="D199" s="228" t="s">
        <v>30</v>
      </c>
      <c r="E199" s="332">
        <v>45855</v>
      </c>
      <c r="F199" s="231">
        <v>64.89</v>
      </c>
      <c r="G199" s="512" t="s">
        <v>172</v>
      </c>
      <c r="H199" s="333">
        <v>45872</v>
      </c>
      <c r="I199" s="228" t="s">
        <v>707</v>
      </c>
      <c r="J199" s="228">
        <v>24</v>
      </c>
    </row>
    <row r="200" spans="1:10" ht="27.75" customHeight="1" x14ac:dyDescent="0.3">
      <c r="A200" s="317">
        <v>198</v>
      </c>
      <c r="B200" s="332" t="s">
        <v>232</v>
      </c>
      <c r="C200" s="228" t="s">
        <v>206</v>
      </c>
      <c r="D200" s="228" t="s">
        <v>30</v>
      </c>
      <c r="E200" s="332">
        <v>45871</v>
      </c>
      <c r="F200" s="231">
        <v>31.99</v>
      </c>
      <c r="G200" s="512" t="s">
        <v>172</v>
      </c>
      <c r="H200" s="333">
        <v>45873</v>
      </c>
      <c r="I200" s="228" t="s">
        <v>476</v>
      </c>
      <c r="J200" s="228">
        <v>24</v>
      </c>
    </row>
    <row r="201" spans="1:10" ht="27.75" customHeight="1" x14ac:dyDescent="0.3">
      <c r="A201" s="317">
        <v>199</v>
      </c>
      <c r="B201" s="332" t="s">
        <v>421</v>
      </c>
      <c r="C201" s="228" t="s">
        <v>34</v>
      </c>
      <c r="D201" s="228" t="s">
        <v>30</v>
      </c>
      <c r="E201" s="332">
        <v>45868</v>
      </c>
      <c r="F201" s="231">
        <v>37.930999999999997</v>
      </c>
      <c r="G201" s="512" t="s">
        <v>172</v>
      </c>
      <c r="H201" s="333">
        <v>45873</v>
      </c>
      <c r="I201" s="228" t="s">
        <v>839</v>
      </c>
      <c r="J201" s="228">
        <v>24</v>
      </c>
    </row>
    <row r="202" spans="1:10" ht="27.75" customHeight="1" x14ac:dyDescent="0.3">
      <c r="A202" s="317">
        <v>200</v>
      </c>
      <c r="B202" s="332" t="s">
        <v>274</v>
      </c>
      <c r="C202" s="228" t="s">
        <v>275</v>
      </c>
      <c r="D202" s="228" t="s">
        <v>30</v>
      </c>
      <c r="E202" s="332">
        <v>45870</v>
      </c>
      <c r="F202" s="231">
        <v>62.534999999999997</v>
      </c>
      <c r="G202" s="512" t="s">
        <v>172</v>
      </c>
      <c r="H202" s="333">
        <v>45875</v>
      </c>
      <c r="I202" s="228" t="s">
        <v>453</v>
      </c>
      <c r="J202" s="228">
        <v>24</v>
      </c>
    </row>
    <row r="203" spans="1:10" ht="27.75" customHeight="1" x14ac:dyDescent="0.3">
      <c r="A203" s="317">
        <v>201</v>
      </c>
      <c r="B203" s="332" t="s">
        <v>243</v>
      </c>
      <c r="C203" s="228" t="s">
        <v>205</v>
      </c>
      <c r="D203" s="228" t="s">
        <v>30</v>
      </c>
      <c r="E203" s="332">
        <v>45872</v>
      </c>
      <c r="F203" s="231">
        <v>33.380000000000003</v>
      </c>
      <c r="G203" s="512" t="s">
        <v>172</v>
      </c>
      <c r="H203" s="333">
        <v>45876</v>
      </c>
      <c r="I203" s="228" t="s">
        <v>757</v>
      </c>
      <c r="J203" s="228">
        <v>25</v>
      </c>
    </row>
    <row r="204" spans="1:10" ht="27.75" customHeight="1" x14ac:dyDescent="0.3">
      <c r="A204" s="317">
        <v>202</v>
      </c>
      <c r="B204" s="332" t="s">
        <v>249</v>
      </c>
      <c r="C204" s="228" t="s">
        <v>205</v>
      </c>
      <c r="D204" s="228" t="s">
        <v>30</v>
      </c>
      <c r="E204" s="332">
        <v>45874</v>
      </c>
      <c r="F204" s="231">
        <v>33.380000000000003</v>
      </c>
      <c r="G204" s="512" t="s">
        <v>172</v>
      </c>
      <c r="H204" s="333">
        <v>45877</v>
      </c>
      <c r="I204" s="228" t="s">
        <v>476</v>
      </c>
      <c r="J204" s="228">
        <v>24</v>
      </c>
    </row>
    <row r="205" spans="1:10" ht="27.75" customHeight="1" x14ac:dyDescent="0.3">
      <c r="A205" s="317">
        <v>203</v>
      </c>
      <c r="B205" s="332" t="s">
        <v>224</v>
      </c>
      <c r="C205" s="228" t="s">
        <v>206</v>
      </c>
      <c r="D205" s="228" t="s">
        <v>30</v>
      </c>
      <c r="E205" s="332">
        <v>45878</v>
      </c>
      <c r="F205" s="231">
        <v>31.99</v>
      </c>
      <c r="G205" s="512" t="s">
        <v>172</v>
      </c>
      <c r="H205" s="333">
        <v>45880</v>
      </c>
      <c r="I205" s="228" t="s">
        <v>476</v>
      </c>
      <c r="J205" s="228">
        <v>24</v>
      </c>
    </row>
    <row r="206" spans="1:10" ht="27.75" customHeight="1" x14ac:dyDescent="0.3">
      <c r="A206" s="317">
        <v>204</v>
      </c>
      <c r="B206" s="332" t="s">
        <v>272</v>
      </c>
      <c r="C206" s="228" t="s">
        <v>34</v>
      </c>
      <c r="D206" s="228" t="s">
        <v>30</v>
      </c>
      <c r="E206" s="332">
        <v>45876</v>
      </c>
      <c r="F206" s="231">
        <v>37.930999999999997</v>
      </c>
      <c r="G206" s="512" t="s">
        <v>172</v>
      </c>
      <c r="H206" s="333">
        <v>45881</v>
      </c>
      <c r="I206" s="228" t="s">
        <v>453</v>
      </c>
      <c r="J206" s="228">
        <v>25</v>
      </c>
    </row>
    <row r="207" spans="1:10" ht="27.75" customHeight="1" x14ac:dyDescent="0.3">
      <c r="A207" s="317">
        <v>205</v>
      </c>
      <c r="B207" s="332" t="s">
        <v>373</v>
      </c>
      <c r="C207" s="228" t="s">
        <v>135</v>
      </c>
      <c r="D207" s="228" t="s">
        <v>30</v>
      </c>
      <c r="E207" s="332">
        <v>45873</v>
      </c>
      <c r="F207" s="231">
        <v>54.66</v>
      </c>
      <c r="G207" s="512" t="s">
        <v>172</v>
      </c>
      <c r="H207" s="333">
        <v>45881</v>
      </c>
      <c r="I207" s="228" t="s">
        <v>707</v>
      </c>
      <c r="J207" s="228">
        <v>25</v>
      </c>
    </row>
    <row r="208" spans="1:10" ht="27.75" customHeight="1" x14ac:dyDescent="0.3">
      <c r="A208" s="317">
        <v>206</v>
      </c>
      <c r="B208" s="332" t="s">
        <v>248</v>
      </c>
      <c r="C208" s="228" t="s">
        <v>206</v>
      </c>
      <c r="D208" s="228" t="s">
        <v>30</v>
      </c>
      <c r="E208" s="332">
        <v>45877</v>
      </c>
      <c r="F208" s="231">
        <v>31.99</v>
      </c>
      <c r="G208" s="512" t="s">
        <v>172</v>
      </c>
      <c r="H208" s="333">
        <v>45882</v>
      </c>
      <c r="I208" s="228" t="s">
        <v>757</v>
      </c>
      <c r="J208" s="228">
        <v>25</v>
      </c>
    </row>
    <row r="209" spans="1:10" ht="27.75" customHeight="1" x14ac:dyDescent="0.3">
      <c r="A209" s="317">
        <v>207</v>
      </c>
      <c r="B209" s="332" t="s">
        <v>422</v>
      </c>
      <c r="C209" s="228" t="s">
        <v>29</v>
      </c>
      <c r="D209" s="228" t="s">
        <v>30</v>
      </c>
      <c r="E209" s="332">
        <v>45874</v>
      </c>
      <c r="F209" s="231">
        <v>36.369999999999997</v>
      </c>
      <c r="G209" s="512" t="s">
        <v>172</v>
      </c>
      <c r="H209" s="333">
        <v>45883</v>
      </c>
      <c r="I209" s="228" t="s">
        <v>781</v>
      </c>
      <c r="J209" s="228">
        <v>24</v>
      </c>
    </row>
    <row r="210" spans="1:10" ht="27.75" customHeight="1" x14ac:dyDescent="0.3">
      <c r="A210" s="317">
        <v>208</v>
      </c>
      <c r="B210" s="332" t="s">
        <v>256</v>
      </c>
      <c r="C210" s="228" t="s">
        <v>206</v>
      </c>
      <c r="D210" s="228" t="s">
        <v>30</v>
      </c>
      <c r="E210" s="332">
        <v>45882</v>
      </c>
      <c r="F210" s="231">
        <v>31.99</v>
      </c>
      <c r="G210" s="512" t="s">
        <v>172</v>
      </c>
      <c r="H210" s="333">
        <v>45887</v>
      </c>
      <c r="I210" s="228" t="s">
        <v>453</v>
      </c>
      <c r="J210" s="228">
        <v>30</v>
      </c>
    </row>
    <row r="211" spans="1:10" ht="27.75" customHeight="1" x14ac:dyDescent="0.3">
      <c r="A211" s="317">
        <v>209</v>
      </c>
      <c r="B211" s="332" t="s">
        <v>253</v>
      </c>
      <c r="C211" s="228" t="s">
        <v>205</v>
      </c>
      <c r="D211" s="228" t="s">
        <v>30</v>
      </c>
      <c r="E211" s="332">
        <v>45881</v>
      </c>
      <c r="F211" s="231">
        <v>33.380000000000003</v>
      </c>
      <c r="G211" s="512" t="s">
        <v>172</v>
      </c>
      <c r="H211" s="333">
        <v>45888</v>
      </c>
      <c r="I211" s="228" t="s">
        <v>471</v>
      </c>
      <c r="J211" s="228">
        <v>25</v>
      </c>
    </row>
    <row r="212" spans="1:10" ht="27.75" customHeight="1" x14ac:dyDescent="0.3">
      <c r="A212" s="317">
        <v>210</v>
      </c>
      <c r="B212" s="332" t="s">
        <v>423</v>
      </c>
      <c r="C212" s="228" t="s">
        <v>47</v>
      </c>
      <c r="D212" s="228" t="s">
        <v>30</v>
      </c>
      <c r="E212" s="332">
        <v>45885</v>
      </c>
      <c r="F212" s="231">
        <v>44.825000000000003</v>
      </c>
      <c r="G212" s="512" t="s">
        <v>172</v>
      </c>
      <c r="H212" s="333">
        <v>45893</v>
      </c>
      <c r="I212" s="228" t="s">
        <v>781</v>
      </c>
      <c r="J212" s="228">
        <v>36</v>
      </c>
    </row>
    <row r="213" spans="1:10" ht="27.75" customHeight="1" x14ac:dyDescent="0.3">
      <c r="A213" s="317">
        <v>211</v>
      </c>
      <c r="B213" s="332" t="s">
        <v>286</v>
      </c>
      <c r="C213" s="228" t="s">
        <v>34</v>
      </c>
      <c r="D213" s="228" t="s">
        <v>432</v>
      </c>
      <c r="E213" s="332">
        <v>45892</v>
      </c>
      <c r="F213" s="231">
        <v>37.930999999999997</v>
      </c>
      <c r="G213" s="512" t="s">
        <v>172</v>
      </c>
      <c r="H213" s="333">
        <v>45898</v>
      </c>
      <c r="I213" s="228" t="s">
        <v>453</v>
      </c>
      <c r="J213" s="228">
        <v>30</v>
      </c>
    </row>
    <row r="214" spans="1:10" ht="27.75" customHeight="1" x14ac:dyDescent="0.3">
      <c r="A214" s="317">
        <v>212</v>
      </c>
      <c r="B214" s="332" t="s">
        <v>412</v>
      </c>
      <c r="C214" s="228" t="s">
        <v>613</v>
      </c>
      <c r="D214" s="228" t="s">
        <v>30</v>
      </c>
      <c r="E214" s="332">
        <v>45882</v>
      </c>
      <c r="F214" s="231">
        <v>64.891000000000005</v>
      </c>
      <c r="G214" s="512" t="s">
        <v>172</v>
      </c>
      <c r="H214" s="333">
        <v>45898</v>
      </c>
      <c r="I214" s="228" t="s">
        <v>707</v>
      </c>
      <c r="J214" s="228">
        <v>30</v>
      </c>
    </row>
    <row r="215" spans="1:10" ht="27.75" customHeight="1" x14ac:dyDescent="0.3">
      <c r="A215" s="317">
        <v>213</v>
      </c>
      <c r="B215" s="332" t="s">
        <v>619</v>
      </c>
      <c r="C215" s="228" t="s">
        <v>618</v>
      </c>
      <c r="D215" s="228" t="s">
        <v>30</v>
      </c>
      <c r="E215" s="332">
        <v>45889</v>
      </c>
      <c r="F215" s="231">
        <v>66.209999999999994</v>
      </c>
      <c r="G215" s="512" t="s">
        <v>172</v>
      </c>
      <c r="H215" s="333">
        <v>45899</v>
      </c>
      <c r="I215" s="228" t="s">
        <v>476</v>
      </c>
      <c r="J215" s="228">
        <v>29</v>
      </c>
    </row>
    <row r="216" spans="1:10" ht="27.75" customHeight="1" x14ac:dyDescent="0.3">
      <c r="A216" s="317">
        <v>214</v>
      </c>
      <c r="B216" s="332" t="s">
        <v>252</v>
      </c>
      <c r="C216" s="228" t="s">
        <v>649</v>
      </c>
      <c r="D216" s="228" t="s">
        <v>30</v>
      </c>
      <c r="E216" s="332">
        <v>45883</v>
      </c>
      <c r="F216" s="231">
        <v>51.04</v>
      </c>
      <c r="G216" s="512" t="s">
        <v>172</v>
      </c>
      <c r="H216" s="333">
        <v>45899</v>
      </c>
      <c r="I216" s="228" t="s">
        <v>757</v>
      </c>
      <c r="J216" s="228">
        <v>25</v>
      </c>
    </row>
    <row r="217" spans="1:10" ht="27.75" customHeight="1" x14ac:dyDescent="0.3">
      <c r="A217" s="317">
        <v>215</v>
      </c>
      <c r="B217" s="332" t="s">
        <v>254</v>
      </c>
      <c r="C217" s="228" t="s">
        <v>206</v>
      </c>
      <c r="D217" s="228" t="s">
        <v>30</v>
      </c>
      <c r="E217" s="332">
        <v>45888</v>
      </c>
      <c r="F217" s="231">
        <v>31.99</v>
      </c>
      <c r="G217" s="512" t="s">
        <v>172</v>
      </c>
      <c r="H217" s="333">
        <v>45900</v>
      </c>
      <c r="I217" s="228" t="s">
        <v>453</v>
      </c>
      <c r="J217" s="228">
        <v>30</v>
      </c>
    </row>
    <row r="218" spans="1:10" ht="27.75" customHeight="1" x14ac:dyDescent="0.3">
      <c r="A218" s="317">
        <v>216</v>
      </c>
      <c r="B218" s="332" t="s">
        <v>417</v>
      </c>
      <c r="C218" s="228" t="s">
        <v>43</v>
      </c>
      <c r="D218" s="228" t="s">
        <v>30</v>
      </c>
      <c r="E218" s="332">
        <v>45894</v>
      </c>
      <c r="F218" s="231">
        <v>43.08</v>
      </c>
      <c r="G218" s="512" t="s">
        <v>172</v>
      </c>
      <c r="H218" s="333">
        <v>45900</v>
      </c>
      <c r="I218" s="228" t="s">
        <v>781</v>
      </c>
      <c r="J218" s="228">
        <v>36</v>
      </c>
    </row>
    <row r="219" spans="1:10" ht="27.75" customHeight="1" x14ac:dyDescent="0.3">
      <c r="A219" s="317">
        <v>217</v>
      </c>
      <c r="B219" s="332" t="s">
        <v>190</v>
      </c>
      <c r="C219" s="228" t="s">
        <v>206</v>
      </c>
      <c r="D219" s="228" t="s">
        <v>30</v>
      </c>
      <c r="E219" s="332">
        <v>45900</v>
      </c>
      <c r="F219" s="231">
        <v>31.99</v>
      </c>
      <c r="G219" s="512" t="s">
        <v>172</v>
      </c>
      <c r="H219" s="333">
        <v>45903</v>
      </c>
      <c r="I219" s="228" t="s">
        <v>912</v>
      </c>
      <c r="J219" s="228">
        <v>32</v>
      </c>
    </row>
    <row r="220" spans="1:10" ht="27.75" customHeight="1" x14ac:dyDescent="0.3">
      <c r="A220" s="317">
        <v>218</v>
      </c>
      <c r="B220" s="332" t="s">
        <v>261</v>
      </c>
      <c r="C220" s="228" t="s">
        <v>206</v>
      </c>
      <c r="D220" s="228" t="s">
        <v>30</v>
      </c>
      <c r="E220" s="332">
        <v>45901</v>
      </c>
      <c r="F220" s="231">
        <v>31.99</v>
      </c>
      <c r="G220" s="512" t="s">
        <v>172</v>
      </c>
      <c r="H220" s="333">
        <v>45904</v>
      </c>
      <c r="I220" s="228" t="s">
        <v>453</v>
      </c>
      <c r="J220" s="228">
        <v>35</v>
      </c>
    </row>
    <row r="221" spans="1:10" ht="27.75" customHeight="1" x14ac:dyDescent="0.3">
      <c r="A221" s="317">
        <v>219</v>
      </c>
      <c r="B221" s="332" t="s">
        <v>413</v>
      </c>
      <c r="C221" s="228" t="s">
        <v>637</v>
      </c>
      <c r="D221" s="228" t="s">
        <v>30</v>
      </c>
      <c r="E221" s="332">
        <v>45899</v>
      </c>
      <c r="F221" s="231">
        <v>44.825000000000003</v>
      </c>
      <c r="G221" s="512" t="s">
        <v>172</v>
      </c>
      <c r="H221" s="333">
        <v>45905</v>
      </c>
      <c r="I221" s="228" t="s">
        <v>707</v>
      </c>
      <c r="J221" s="228">
        <v>25</v>
      </c>
    </row>
    <row r="222" spans="1:10" ht="27.75" customHeight="1" x14ac:dyDescent="0.3">
      <c r="A222" s="317">
        <v>220</v>
      </c>
      <c r="B222" s="332" t="s">
        <v>424</v>
      </c>
      <c r="C222" s="228" t="s">
        <v>637</v>
      </c>
      <c r="D222" s="228" t="s">
        <v>30</v>
      </c>
      <c r="E222" s="332">
        <v>45901</v>
      </c>
      <c r="F222" s="231">
        <v>44.825000000000003</v>
      </c>
      <c r="G222" s="512" t="s">
        <v>172</v>
      </c>
      <c r="H222" s="333">
        <v>45906</v>
      </c>
      <c r="I222" s="228" t="s">
        <v>781</v>
      </c>
      <c r="J222" s="228">
        <v>34</v>
      </c>
    </row>
    <row r="223" spans="1:10" ht="27.75" customHeight="1" x14ac:dyDescent="0.3">
      <c r="A223" s="317">
        <v>221</v>
      </c>
      <c r="B223" s="332" t="s">
        <v>251</v>
      </c>
      <c r="C223" s="228" t="s">
        <v>205</v>
      </c>
      <c r="D223" s="228" t="s">
        <v>30</v>
      </c>
      <c r="E223" s="332">
        <v>45900</v>
      </c>
      <c r="F223" s="231">
        <v>33.380000000000003</v>
      </c>
      <c r="G223" s="512" t="s">
        <v>172</v>
      </c>
      <c r="H223" s="333">
        <v>45907</v>
      </c>
      <c r="I223" s="228" t="s">
        <v>757</v>
      </c>
      <c r="J223" s="228">
        <v>25</v>
      </c>
    </row>
    <row r="224" spans="1:10" ht="27.75" customHeight="1" x14ac:dyDescent="0.3">
      <c r="A224" s="317">
        <v>222</v>
      </c>
      <c r="B224" s="332" t="s">
        <v>207</v>
      </c>
      <c r="C224" s="228" t="s">
        <v>206</v>
      </c>
      <c r="D224" s="228" t="s">
        <v>30</v>
      </c>
      <c r="E224" s="332">
        <v>45905</v>
      </c>
      <c r="F224" s="231">
        <v>31.99</v>
      </c>
      <c r="G224" s="512" t="s">
        <v>172</v>
      </c>
      <c r="H224" s="333">
        <v>45907</v>
      </c>
      <c r="I224" s="228" t="s">
        <v>453</v>
      </c>
      <c r="J224" s="228">
        <v>35</v>
      </c>
    </row>
    <row r="225" spans="1:10" ht="27.75" customHeight="1" x14ac:dyDescent="0.3">
      <c r="A225" s="317">
        <v>223</v>
      </c>
      <c r="B225" s="332" t="s">
        <v>199</v>
      </c>
      <c r="C225" s="228" t="s">
        <v>725</v>
      </c>
      <c r="D225" s="228" t="s">
        <v>30</v>
      </c>
      <c r="E225" s="332">
        <v>45905</v>
      </c>
      <c r="F225" s="231">
        <v>51.04</v>
      </c>
      <c r="G225" s="512" t="s">
        <v>172</v>
      </c>
      <c r="H225" s="333">
        <v>45908</v>
      </c>
      <c r="I225" s="228" t="s">
        <v>912</v>
      </c>
      <c r="J225" s="228">
        <v>34</v>
      </c>
    </row>
    <row r="226" spans="1:10" ht="27.75" customHeight="1" x14ac:dyDescent="0.3">
      <c r="A226" s="317">
        <v>224</v>
      </c>
      <c r="B226" s="332" t="s">
        <v>407</v>
      </c>
      <c r="C226" s="228" t="s">
        <v>167</v>
      </c>
      <c r="D226" s="228" t="s">
        <v>30</v>
      </c>
      <c r="E226" s="332">
        <v>45877</v>
      </c>
      <c r="F226" s="231">
        <v>37.930999999999997</v>
      </c>
      <c r="G226" s="512" t="s">
        <v>172</v>
      </c>
      <c r="H226" s="333">
        <v>45908</v>
      </c>
      <c r="I226" s="228" t="s">
        <v>443</v>
      </c>
      <c r="J226" s="228">
        <v>25</v>
      </c>
    </row>
    <row r="227" spans="1:10" ht="27.75" customHeight="1" x14ac:dyDescent="0.3">
      <c r="A227" s="317">
        <v>225</v>
      </c>
      <c r="B227" s="332" t="s">
        <v>208</v>
      </c>
      <c r="C227" s="228" t="s">
        <v>205</v>
      </c>
      <c r="D227" s="228" t="s">
        <v>30</v>
      </c>
      <c r="E227" s="332">
        <v>45908</v>
      </c>
      <c r="F227" s="231">
        <v>33.380000000000003</v>
      </c>
      <c r="G227" s="512" t="s">
        <v>172</v>
      </c>
      <c r="H227" s="333">
        <v>45909</v>
      </c>
      <c r="I227" s="228" t="s">
        <v>453</v>
      </c>
      <c r="J227" s="228">
        <v>35</v>
      </c>
    </row>
    <row r="228" spans="1:10" ht="27.75" customHeight="1" x14ac:dyDescent="0.3">
      <c r="A228" s="317">
        <v>226</v>
      </c>
      <c r="B228" s="332" t="s">
        <v>425</v>
      </c>
      <c r="C228" s="228" t="s">
        <v>34</v>
      </c>
      <c r="D228" s="228" t="s">
        <v>30</v>
      </c>
      <c r="E228" s="332">
        <v>45907</v>
      </c>
      <c r="F228" s="231">
        <v>37.930999999999997</v>
      </c>
      <c r="G228" s="512" t="s">
        <v>172</v>
      </c>
      <c r="H228" s="333">
        <v>45910</v>
      </c>
      <c r="I228" s="228" t="s">
        <v>781</v>
      </c>
      <c r="J228" s="228">
        <v>31</v>
      </c>
    </row>
    <row r="229" spans="1:10" ht="27.75" customHeight="1" x14ac:dyDescent="0.3">
      <c r="A229" s="317">
        <v>227</v>
      </c>
      <c r="B229" s="332" t="s">
        <v>414</v>
      </c>
      <c r="C229" s="228" t="s">
        <v>275</v>
      </c>
      <c r="D229" s="228" t="s">
        <v>455</v>
      </c>
      <c r="E229" s="332">
        <v>45906</v>
      </c>
      <c r="F229" s="231">
        <v>62.534999999999997</v>
      </c>
      <c r="G229" s="512" t="s">
        <v>172</v>
      </c>
      <c r="H229" s="333">
        <v>45913</v>
      </c>
      <c r="I229" s="228" t="s">
        <v>707</v>
      </c>
      <c r="J229" s="228">
        <v>25</v>
      </c>
    </row>
    <row r="230" spans="1:10" ht="27.75" customHeight="1" x14ac:dyDescent="0.3">
      <c r="A230" s="317">
        <v>228</v>
      </c>
      <c r="B230" s="332" t="s">
        <v>210</v>
      </c>
      <c r="C230" s="228" t="s">
        <v>206</v>
      </c>
      <c r="D230" s="228" t="s">
        <v>30</v>
      </c>
      <c r="E230" s="332">
        <v>45910</v>
      </c>
      <c r="F230" s="231">
        <v>31.99</v>
      </c>
      <c r="G230" s="512" t="s">
        <v>172</v>
      </c>
      <c r="H230" s="333">
        <v>45914</v>
      </c>
      <c r="I230" s="228" t="s">
        <v>453</v>
      </c>
      <c r="J230" s="228">
        <v>35</v>
      </c>
    </row>
    <row r="231" spans="1:10" ht="27.75" customHeight="1" x14ac:dyDescent="0.3">
      <c r="A231" s="317">
        <v>229</v>
      </c>
      <c r="B231" s="332" t="s">
        <v>245</v>
      </c>
      <c r="C231" s="228" t="s">
        <v>205</v>
      </c>
      <c r="D231" s="228" t="s">
        <v>30</v>
      </c>
      <c r="E231" s="332">
        <v>45908</v>
      </c>
      <c r="F231" s="231">
        <v>33.380000000000003</v>
      </c>
      <c r="G231" s="512" t="s">
        <v>172</v>
      </c>
      <c r="H231" s="333">
        <v>45915</v>
      </c>
      <c r="I231" s="228" t="s">
        <v>757</v>
      </c>
      <c r="J231" s="228">
        <v>25</v>
      </c>
    </row>
    <row r="232" spans="1:10" ht="27.75" customHeight="1" x14ac:dyDescent="0.3">
      <c r="A232" s="317">
        <v>230</v>
      </c>
      <c r="B232" s="332" t="s">
        <v>213</v>
      </c>
      <c r="C232" s="228" t="s">
        <v>649</v>
      </c>
      <c r="D232" s="228" t="s">
        <v>30</v>
      </c>
      <c r="E232" s="332">
        <v>45909</v>
      </c>
      <c r="F232" s="231">
        <v>51.04</v>
      </c>
      <c r="G232" s="512" t="s">
        <v>172</v>
      </c>
      <c r="H232" s="333">
        <v>45916</v>
      </c>
      <c r="I232" s="228" t="s">
        <v>471</v>
      </c>
      <c r="J232" s="228">
        <v>34</v>
      </c>
    </row>
    <row r="233" spans="1:10" ht="27.75" customHeight="1" x14ac:dyDescent="0.3">
      <c r="A233" s="317">
        <v>231</v>
      </c>
      <c r="B233" s="332" t="s">
        <v>211</v>
      </c>
      <c r="C233" s="228" t="s">
        <v>205</v>
      </c>
      <c r="D233" s="228" t="s">
        <v>30</v>
      </c>
      <c r="E233" s="332">
        <v>45914</v>
      </c>
      <c r="F233" s="231">
        <v>33.380000000000003</v>
      </c>
      <c r="G233" s="512" t="s">
        <v>172</v>
      </c>
      <c r="H233" s="333">
        <v>45920</v>
      </c>
      <c r="I233" s="228" t="s">
        <v>453</v>
      </c>
      <c r="J233" s="228">
        <v>35</v>
      </c>
    </row>
    <row r="234" spans="1:10" ht="27.75" customHeight="1" x14ac:dyDescent="0.3">
      <c r="A234" s="317">
        <v>232</v>
      </c>
      <c r="B234" s="332" t="s">
        <v>416</v>
      </c>
      <c r="C234" s="228" t="s">
        <v>446</v>
      </c>
      <c r="D234" s="228" t="s">
        <v>30</v>
      </c>
      <c r="E234" s="332">
        <v>45913</v>
      </c>
      <c r="F234" s="231">
        <v>64.89</v>
      </c>
      <c r="G234" s="512" t="s">
        <v>172</v>
      </c>
      <c r="H234" s="333">
        <v>45923</v>
      </c>
      <c r="I234" s="228" t="s">
        <v>781</v>
      </c>
      <c r="J234" s="228">
        <v>34</v>
      </c>
    </row>
    <row r="235" spans="1:10" ht="27.75" customHeight="1" x14ac:dyDescent="0.3">
      <c r="A235" s="317">
        <v>233</v>
      </c>
      <c r="B235" s="332" t="s">
        <v>926</v>
      </c>
      <c r="C235" s="228" t="s">
        <v>205</v>
      </c>
      <c r="D235" s="228" t="s">
        <v>337</v>
      </c>
      <c r="E235" s="332">
        <v>45921</v>
      </c>
      <c r="F235" s="231">
        <v>33.380000000000003</v>
      </c>
      <c r="G235" s="512" t="s">
        <v>172</v>
      </c>
      <c r="H235" s="333">
        <v>45924</v>
      </c>
      <c r="I235" s="228" t="s">
        <v>453</v>
      </c>
      <c r="J235" s="228">
        <v>35</v>
      </c>
    </row>
    <row r="236" spans="1:10" ht="27.75" customHeight="1" x14ac:dyDescent="0.3">
      <c r="A236" s="317">
        <v>234</v>
      </c>
      <c r="B236" s="332" t="s">
        <v>403</v>
      </c>
      <c r="C236" s="228" t="s">
        <v>43</v>
      </c>
      <c r="D236" s="228" t="s">
        <v>336</v>
      </c>
      <c r="E236" s="332">
        <v>45916</v>
      </c>
      <c r="F236" s="231">
        <v>43.079000000000001</v>
      </c>
      <c r="G236" s="512" t="s">
        <v>172</v>
      </c>
      <c r="H236" s="333">
        <v>45925</v>
      </c>
      <c r="I236" s="228" t="s">
        <v>707</v>
      </c>
      <c r="J236" s="228">
        <v>34</v>
      </c>
    </row>
    <row r="237" spans="1:10" ht="27.75" customHeight="1" x14ac:dyDescent="0.3">
      <c r="A237" s="317">
        <v>235</v>
      </c>
      <c r="B237" s="332" t="s">
        <v>218</v>
      </c>
      <c r="C237" s="228" t="s">
        <v>205</v>
      </c>
      <c r="D237" s="228" t="s">
        <v>30</v>
      </c>
      <c r="E237" s="332">
        <v>45916</v>
      </c>
      <c r="F237" s="231">
        <v>33.380000000000003</v>
      </c>
      <c r="G237" s="512" t="s">
        <v>172</v>
      </c>
      <c r="H237" s="333">
        <v>45926</v>
      </c>
      <c r="I237" s="228" t="s">
        <v>757</v>
      </c>
      <c r="J237" s="228">
        <v>25</v>
      </c>
    </row>
    <row r="238" spans="1:10" ht="27.75" customHeight="1" x14ac:dyDescent="0.3">
      <c r="A238" s="317">
        <v>236</v>
      </c>
      <c r="B238" s="332" t="s">
        <v>225</v>
      </c>
      <c r="C238" s="228" t="s">
        <v>765</v>
      </c>
      <c r="D238" s="228" t="s">
        <v>30</v>
      </c>
      <c r="E238" s="332">
        <v>45921</v>
      </c>
      <c r="F238" s="231">
        <v>77.319999999999993</v>
      </c>
      <c r="G238" s="512" t="s">
        <v>172</v>
      </c>
      <c r="H238" s="333">
        <v>45929</v>
      </c>
      <c r="I238" s="228" t="s">
        <v>471</v>
      </c>
      <c r="J238" s="228">
        <v>28</v>
      </c>
    </row>
    <row r="239" spans="1:10" ht="27.75" customHeight="1" x14ac:dyDescent="0.3">
      <c r="A239" s="317">
        <v>237</v>
      </c>
      <c r="B239" s="332" t="s">
        <v>428</v>
      </c>
      <c r="C239" s="228" t="s">
        <v>285</v>
      </c>
      <c r="D239" s="228" t="s">
        <v>30</v>
      </c>
      <c r="E239" s="332">
        <v>45924</v>
      </c>
      <c r="F239" s="231">
        <v>34.945999999999998</v>
      </c>
      <c r="G239" s="512" t="s">
        <v>172</v>
      </c>
      <c r="H239" s="333">
        <v>45930</v>
      </c>
      <c r="I239" s="228" t="s">
        <v>781</v>
      </c>
      <c r="J239" s="228">
        <v>34</v>
      </c>
    </row>
    <row r="240" spans="1:10" ht="27.75" customHeight="1" x14ac:dyDescent="0.3">
      <c r="A240" s="317">
        <v>238</v>
      </c>
      <c r="B240" s="332" t="s">
        <v>189</v>
      </c>
      <c r="C240" s="228" t="s">
        <v>206</v>
      </c>
      <c r="D240" s="228" t="s">
        <v>30</v>
      </c>
      <c r="E240" s="332">
        <v>45925</v>
      </c>
      <c r="F240" s="231">
        <v>31.99</v>
      </c>
      <c r="G240" s="512" t="s">
        <v>172</v>
      </c>
      <c r="H240" s="333">
        <v>45930</v>
      </c>
      <c r="I240" s="228" t="s">
        <v>453</v>
      </c>
      <c r="J240" s="228">
        <v>35</v>
      </c>
    </row>
    <row r="241" spans="1:10" ht="27.75" customHeight="1" x14ac:dyDescent="0.3">
      <c r="A241" s="317">
        <v>239</v>
      </c>
      <c r="B241" s="332" t="s">
        <v>929</v>
      </c>
      <c r="C241" s="228" t="s">
        <v>206</v>
      </c>
      <c r="D241" s="228" t="s">
        <v>30</v>
      </c>
      <c r="E241" s="332">
        <v>45928</v>
      </c>
      <c r="F241" s="231">
        <v>31.99</v>
      </c>
      <c r="G241" s="512" t="s">
        <v>172</v>
      </c>
      <c r="H241" s="333">
        <v>45934</v>
      </c>
      <c r="I241" s="228" t="s">
        <v>471</v>
      </c>
      <c r="J241" s="228">
        <v>25</v>
      </c>
    </row>
    <row r="242" spans="1:10" ht="27.75" customHeight="1" x14ac:dyDescent="0.3">
      <c r="A242" s="317">
        <v>240</v>
      </c>
      <c r="B242" s="332" t="s">
        <v>430</v>
      </c>
      <c r="C242" s="228" t="s">
        <v>34</v>
      </c>
      <c r="D242" s="228" t="s">
        <v>30</v>
      </c>
      <c r="E242" s="332">
        <v>45921</v>
      </c>
      <c r="F242" s="231">
        <v>37.930999999999997</v>
      </c>
      <c r="G242" s="512" t="s">
        <v>172</v>
      </c>
      <c r="H242" s="333">
        <v>45936</v>
      </c>
      <c r="I242" s="228" t="s">
        <v>930</v>
      </c>
      <c r="J242" s="228">
        <v>32</v>
      </c>
    </row>
    <row r="243" spans="1:10" ht="27.75" customHeight="1" x14ac:dyDescent="0.3">
      <c r="A243" s="317">
        <v>241</v>
      </c>
      <c r="B243" s="332" t="s">
        <v>826</v>
      </c>
      <c r="C243" s="228" t="s">
        <v>240</v>
      </c>
      <c r="D243" s="228" t="s">
        <v>337</v>
      </c>
      <c r="E243" s="332">
        <v>45931</v>
      </c>
      <c r="F243" s="231">
        <v>72.63</v>
      </c>
      <c r="G243" s="512" t="s">
        <v>172</v>
      </c>
      <c r="H243" s="333">
        <v>45939</v>
      </c>
      <c r="I243" s="228" t="s">
        <v>453</v>
      </c>
      <c r="J243" s="228">
        <v>35</v>
      </c>
    </row>
    <row r="244" spans="1:10" ht="27.75" customHeight="1" x14ac:dyDescent="0.3">
      <c r="A244" s="317">
        <v>242</v>
      </c>
      <c r="B244" s="332" t="s">
        <v>928</v>
      </c>
      <c r="C244" s="228" t="s">
        <v>29</v>
      </c>
      <c r="D244" s="228" t="s">
        <v>456</v>
      </c>
      <c r="E244" s="332">
        <v>45927</v>
      </c>
      <c r="F244" s="231">
        <v>36.369999999999997</v>
      </c>
      <c r="G244" s="512" t="s">
        <v>172</v>
      </c>
      <c r="H244" s="333">
        <v>45939</v>
      </c>
      <c r="I244" s="228" t="s">
        <v>707</v>
      </c>
      <c r="J244" s="228">
        <v>34</v>
      </c>
    </row>
    <row r="245" spans="1:10" ht="27.75" customHeight="1" x14ac:dyDescent="0.3">
      <c r="A245" s="317">
        <v>243</v>
      </c>
      <c r="B245" s="332" t="s">
        <v>409</v>
      </c>
      <c r="C245" s="228" t="s">
        <v>43</v>
      </c>
      <c r="D245" s="228" t="s">
        <v>432</v>
      </c>
      <c r="E245" s="332">
        <v>45913</v>
      </c>
      <c r="F245" s="231">
        <v>43.079000000000001</v>
      </c>
      <c r="G245" s="512" t="s">
        <v>172</v>
      </c>
      <c r="H245" s="333">
        <v>45941</v>
      </c>
      <c r="I245" s="228" t="s">
        <v>443</v>
      </c>
      <c r="J245" s="228">
        <v>21</v>
      </c>
    </row>
    <row r="246" spans="1:10" ht="27.75" customHeight="1" x14ac:dyDescent="0.3">
      <c r="A246" s="317">
        <v>244</v>
      </c>
      <c r="B246" s="332" t="s">
        <v>429</v>
      </c>
      <c r="C246" s="228" t="s">
        <v>29</v>
      </c>
      <c r="D246" s="228" t="s">
        <v>30</v>
      </c>
      <c r="E246" s="332">
        <v>45937</v>
      </c>
      <c r="F246" s="231">
        <v>36.369999999999997</v>
      </c>
      <c r="G246" s="512" t="s">
        <v>172</v>
      </c>
      <c r="H246" s="333">
        <v>45941</v>
      </c>
      <c r="I246" s="228" t="s">
        <v>781</v>
      </c>
      <c r="J246" s="228">
        <v>34</v>
      </c>
    </row>
    <row r="247" spans="1:10" ht="27.75" customHeight="1" x14ac:dyDescent="0.3">
      <c r="A247" s="317">
        <v>245</v>
      </c>
      <c r="B247" s="332" t="s">
        <v>255</v>
      </c>
      <c r="C247" s="228" t="s">
        <v>615</v>
      </c>
      <c r="D247" s="228" t="s">
        <v>30</v>
      </c>
      <c r="E247" s="332">
        <v>45937</v>
      </c>
      <c r="F247" s="231">
        <v>39.17</v>
      </c>
      <c r="G247" s="512" t="s">
        <v>172</v>
      </c>
      <c r="H247" s="333">
        <v>45942</v>
      </c>
      <c r="I247" s="228" t="s">
        <v>471</v>
      </c>
      <c r="J247" s="228">
        <v>25</v>
      </c>
    </row>
    <row r="248" spans="1:10" ht="27.75" customHeight="1" x14ac:dyDescent="0.3">
      <c r="A248" s="317">
        <v>246</v>
      </c>
      <c r="B248" s="288" t="s">
        <v>202</v>
      </c>
      <c r="C248" s="283" t="s">
        <v>721</v>
      </c>
      <c r="D248" s="317" t="s">
        <v>30</v>
      </c>
      <c r="E248" s="257">
        <v>45940</v>
      </c>
      <c r="F248" s="317">
        <v>37.72</v>
      </c>
      <c r="G248" s="323" t="s">
        <v>172</v>
      </c>
      <c r="H248" s="335">
        <v>45943</v>
      </c>
      <c r="I248" s="317" t="s">
        <v>453</v>
      </c>
      <c r="J248" s="317">
        <v>35</v>
      </c>
    </row>
    <row r="249" spans="1:10" ht="27.75" customHeight="1" x14ac:dyDescent="0.3">
      <c r="A249" s="317"/>
      <c r="B249" s="332"/>
      <c r="C249" s="228"/>
      <c r="D249" s="228"/>
      <c r="E249" s="332"/>
      <c r="F249" s="228"/>
      <c r="G249" s="512"/>
      <c r="H249" s="333"/>
      <c r="I249" s="228"/>
      <c r="J249" s="228"/>
    </row>
    <row r="250" spans="1:10" ht="27.75" customHeight="1" x14ac:dyDescent="0.3">
      <c r="A250" s="317"/>
      <c r="B250" s="332"/>
      <c r="C250" s="228"/>
      <c r="D250" s="228"/>
      <c r="E250" s="332"/>
      <c r="F250" s="228"/>
      <c r="G250" s="512"/>
      <c r="H250" s="333"/>
      <c r="I250" s="228"/>
      <c r="J250" s="228"/>
    </row>
    <row r="251" spans="1:10" ht="27.75" customHeight="1" x14ac:dyDescent="0.3">
      <c r="A251" s="317"/>
      <c r="B251" s="332"/>
      <c r="C251" s="228"/>
      <c r="D251" s="228"/>
      <c r="E251" s="332"/>
      <c r="F251" s="228"/>
      <c r="G251" s="512"/>
      <c r="H251" s="333"/>
      <c r="I251" s="228"/>
      <c r="J251" s="2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H65" zoomScaleSheetLayoutView="50" workbookViewId="0">
      <selection activeCell="E67" sqref="E67"/>
    </sheetView>
  </sheetViews>
  <sheetFormatPr defaultColWidth="9.1796875" defaultRowHeight="18.5" x14ac:dyDescent="0.45"/>
  <cols>
    <col min="1" max="1" width="7.7265625" style="1" customWidth="1"/>
    <col min="2" max="2" width="10.7265625" style="252" customWidth="1"/>
    <col min="3" max="3" width="26.7265625" style="252" customWidth="1"/>
    <col min="4" max="4" width="18" style="252" customWidth="1"/>
    <col min="5" max="5" width="34.1796875" style="252" customWidth="1"/>
    <col min="6" max="6" width="21.81640625" style="252" customWidth="1"/>
    <col min="7" max="7" width="33.453125" style="252" customWidth="1"/>
    <col min="8" max="8" width="24.7265625" style="252" customWidth="1"/>
    <col min="9" max="9" width="50.1796875" style="252" customWidth="1"/>
    <col min="10" max="10" width="42.81640625" style="252" customWidth="1"/>
    <col min="11" max="11" width="41.81640625" style="214" customWidth="1"/>
    <col min="12" max="12" width="24.81640625" style="214" customWidth="1"/>
    <col min="13" max="13" width="20.26953125" style="214" customWidth="1"/>
    <col min="14" max="14" width="15.81640625" style="1" customWidth="1"/>
    <col min="15" max="16384" width="9.1796875" style="1"/>
  </cols>
  <sheetData>
    <row r="1" spans="2:10" ht="19" thickBot="1" x14ac:dyDescent="0.5">
      <c r="B1" s="762" t="s">
        <v>641</v>
      </c>
      <c r="C1" s="763"/>
      <c r="D1" s="763"/>
      <c r="E1" s="763"/>
      <c r="F1" s="763"/>
      <c r="G1" s="763"/>
      <c r="H1" s="763"/>
      <c r="I1" s="764"/>
      <c r="J1" s="235"/>
    </row>
    <row r="2" spans="2:10" ht="19" thickBot="1" x14ac:dyDescent="0.5">
      <c r="B2" s="765" t="s">
        <v>156</v>
      </c>
      <c r="C2" s="766"/>
      <c r="D2" s="766"/>
      <c r="E2" s="766"/>
      <c r="F2" s="766"/>
      <c r="G2" s="766"/>
      <c r="H2" s="766"/>
      <c r="I2" s="767"/>
      <c r="J2" s="235"/>
    </row>
    <row r="3" spans="2:10" ht="19" thickBot="1" x14ac:dyDescent="0.5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05" t="s">
        <v>100</v>
      </c>
      <c r="H3" s="238" t="s">
        <v>533</v>
      </c>
      <c r="I3" s="239" t="s">
        <v>534</v>
      </c>
      <c r="J3" s="235"/>
    </row>
    <row r="4" spans="2:10" x14ac:dyDescent="0.45">
      <c r="B4" s="606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34">
        <v>21</v>
      </c>
      <c r="J4" s="235"/>
    </row>
    <row r="5" spans="2:10" x14ac:dyDescent="0.45">
      <c r="B5" s="606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34">
        <v>1</v>
      </c>
      <c r="J5" s="235"/>
    </row>
    <row r="6" spans="2:10" x14ac:dyDescent="0.45">
      <c r="B6" s="606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34">
        <v>1</v>
      </c>
      <c r="J6" s="235"/>
    </row>
    <row r="7" spans="2:10" x14ac:dyDescent="0.45">
      <c r="B7" s="606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34">
        <v>1</v>
      </c>
      <c r="J7" s="235"/>
    </row>
    <row r="8" spans="2:10" x14ac:dyDescent="0.45">
      <c r="B8" s="606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34"/>
      <c r="J8" s="235"/>
    </row>
    <row r="9" spans="2:10" x14ac:dyDescent="0.45">
      <c r="B9" s="606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34">
        <v>61</v>
      </c>
      <c r="J9" s="235"/>
    </row>
    <row r="10" spans="2:10" x14ac:dyDescent="0.45">
      <c r="B10" s="606">
        <v>7</v>
      </c>
      <c r="C10" s="240" t="s">
        <v>539</v>
      </c>
      <c r="D10" s="240" t="s">
        <v>153</v>
      </c>
      <c r="E10" s="535">
        <v>11</v>
      </c>
      <c r="F10" s="536">
        <v>11</v>
      </c>
      <c r="G10" s="242">
        <f t="shared" si="0"/>
        <v>0</v>
      </c>
      <c r="H10" s="240"/>
      <c r="I10" s="534">
        <v>11</v>
      </c>
      <c r="J10" s="235"/>
    </row>
    <row r="11" spans="2:10" x14ac:dyDescent="0.45">
      <c r="B11" s="606">
        <v>7</v>
      </c>
      <c r="C11" s="240" t="s">
        <v>644</v>
      </c>
      <c r="D11" s="240" t="s">
        <v>153</v>
      </c>
      <c r="E11" s="535">
        <v>4</v>
      </c>
      <c r="F11" s="536">
        <v>4</v>
      </c>
      <c r="G11" s="242">
        <f t="shared" si="0"/>
        <v>0</v>
      </c>
      <c r="H11" s="240"/>
      <c r="I11" s="534">
        <v>4</v>
      </c>
      <c r="J11" s="235"/>
    </row>
    <row r="12" spans="2:10" x14ac:dyDescent="0.45">
      <c r="B12" s="606">
        <v>8</v>
      </c>
      <c r="C12" s="240" t="s">
        <v>538</v>
      </c>
      <c r="D12" s="240" t="s">
        <v>153</v>
      </c>
      <c r="E12" s="535"/>
      <c r="F12" s="536"/>
      <c r="G12" s="242">
        <f t="shared" si="0"/>
        <v>0</v>
      </c>
      <c r="H12" s="240"/>
      <c r="I12" s="534"/>
      <c r="J12" s="235"/>
    </row>
    <row r="13" spans="2:10" ht="19" thickBot="1" x14ac:dyDescent="0.5">
      <c r="B13" s="607">
        <v>9</v>
      </c>
      <c r="C13" s="517" t="s">
        <v>645</v>
      </c>
      <c r="D13" s="517" t="s">
        <v>153</v>
      </c>
      <c r="E13" s="517">
        <v>2</v>
      </c>
      <c r="F13" s="537">
        <v>2</v>
      </c>
      <c r="G13" s="243">
        <f t="shared" si="0"/>
        <v>0</v>
      </c>
      <c r="H13" s="517"/>
      <c r="I13" s="538">
        <v>2</v>
      </c>
      <c r="J13" s="235"/>
    </row>
    <row r="14" spans="2:10" ht="21.75" customHeight="1" thickBot="1" x14ac:dyDescent="0.5">
      <c r="B14" s="599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5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45">
      <c r="B16" s="765" t="s">
        <v>535</v>
      </c>
      <c r="C16" s="766"/>
      <c r="D16" s="766"/>
      <c r="E16" s="766"/>
      <c r="F16" s="766"/>
      <c r="G16" s="766"/>
      <c r="H16" s="766"/>
      <c r="I16" s="766"/>
      <c r="J16" s="767"/>
    </row>
    <row r="17" spans="2:12" ht="23.25" customHeight="1" x14ac:dyDescent="0.45">
      <c r="B17" s="606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534" t="s">
        <v>646</v>
      </c>
    </row>
    <row r="18" spans="2:12" ht="24.75" customHeight="1" x14ac:dyDescent="0.45">
      <c r="B18" s="744">
        <v>1</v>
      </c>
      <c r="C18" s="745" t="s">
        <v>148</v>
      </c>
      <c r="D18" s="601" t="s">
        <v>147</v>
      </c>
      <c r="E18" s="601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15"/>
    </row>
    <row r="19" spans="2:12" x14ac:dyDescent="0.45">
      <c r="B19" s="744"/>
      <c r="C19" s="745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15"/>
    </row>
    <row r="20" spans="2:12" x14ac:dyDescent="0.45">
      <c r="B20" s="744"/>
      <c r="C20" s="745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15"/>
    </row>
    <row r="21" spans="2:12" x14ac:dyDescent="0.45">
      <c r="B21" s="744"/>
      <c r="C21" s="745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15"/>
    </row>
    <row r="22" spans="2:12" ht="19" thickBot="1" x14ac:dyDescent="0.5">
      <c r="B22" s="744"/>
      <c r="C22" s="745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15"/>
    </row>
    <row r="23" spans="2:12" ht="19" thickBot="1" x14ac:dyDescent="0.5">
      <c r="B23" s="744"/>
      <c r="C23" s="745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15"/>
      <c r="K23" s="756" t="s">
        <v>965</v>
      </c>
      <c r="L23" s="757"/>
    </row>
    <row r="24" spans="2:12" x14ac:dyDescent="0.45">
      <c r="B24" s="744">
        <v>2</v>
      </c>
      <c r="C24" s="745" t="s">
        <v>460</v>
      </c>
      <c r="D24" s="601" t="s">
        <v>147</v>
      </c>
      <c r="E24" s="601">
        <v>23</v>
      </c>
      <c r="F24" s="240">
        <v>23</v>
      </c>
      <c r="G24" s="240">
        <f t="shared" si="1"/>
        <v>0</v>
      </c>
      <c r="H24" s="240">
        <v>23</v>
      </c>
      <c r="I24" s="240">
        <v>1</v>
      </c>
      <c r="J24" s="515"/>
      <c r="K24" s="758" t="s">
        <v>966</v>
      </c>
      <c r="L24" s="621"/>
    </row>
    <row r="25" spans="2:12" x14ac:dyDescent="0.45">
      <c r="B25" s="744"/>
      <c r="C25" s="745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15"/>
      <c r="K25" s="759"/>
      <c r="L25" s="621"/>
    </row>
    <row r="26" spans="2:12" x14ac:dyDescent="0.45">
      <c r="B26" s="744"/>
      <c r="C26" s="745"/>
      <c r="D26" s="249" t="s">
        <v>145</v>
      </c>
      <c r="E26" s="240">
        <v>1</v>
      </c>
      <c r="F26" s="240">
        <v>0</v>
      </c>
      <c r="G26" s="240">
        <f t="shared" si="1"/>
        <v>1</v>
      </c>
      <c r="H26" s="240"/>
      <c r="I26" s="240"/>
      <c r="J26" s="515"/>
      <c r="K26" s="759"/>
      <c r="L26" s="621"/>
    </row>
    <row r="27" spans="2:12" x14ac:dyDescent="0.45">
      <c r="B27" s="744"/>
      <c r="C27" s="745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15"/>
      <c r="K27" s="759"/>
      <c r="L27" s="228" t="s">
        <v>736</v>
      </c>
    </row>
    <row r="28" spans="2:12" x14ac:dyDescent="0.45">
      <c r="B28" s="744"/>
      <c r="C28" s="745"/>
      <c r="D28" s="249" t="s">
        <v>143</v>
      </c>
      <c r="E28" s="249">
        <v>5</v>
      </c>
      <c r="F28" s="240">
        <v>5</v>
      </c>
      <c r="G28" s="240">
        <f t="shared" si="1"/>
        <v>0</v>
      </c>
      <c r="H28" s="240">
        <v>5</v>
      </c>
      <c r="I28" s="240"/>
      <c r="J28" s="515"/>
      <c r="K28" s="759"/>
      <c r="L28" s="622" t="s">
        <v>737</v>
      </c>
    </row>
    <row r="29" spans="2:12" x14ac:dyDescent="0.45">
      <c r="B29" s="744"/>
      <c r="C29" s="745"/>
      <c r="D29" s="249" t="s">
        <v>142</v>
      </c>
      <c r="E29" s="249"/>
      <c r="F29" s="240"/>
      <c r="G29" s="240"/>
      <c r="H29" s="240"/>
      <c r="I29" s="240"/>
      <c r="J29" s="515"/>
      <c r="K29" s="759"/>
      <c r="L29" s="621"/>
    </row>
    <row r="30" spans="2:12" ht="36.75" customHeight="1" x14ac:dyDescent="0.45">
      <c r="B30" s="744">
        <v>3</v>
      </c>
      <c r="C30" s="745" t="s">
        <v>542</v>
      </c>
      <c r="D30" s="601" t="s">
        <v>147</v>
      </c>
      <c r="E30" s="601">
        <v>13</v>
      </c>
      <c r="F30" s="240">
        <v>12</v>
      </c>
      <c r="G30" s="240">
        <v>1</v>
      </c>
      <c r="H30" s="240">
        <v>9</v>
      </c>
      <c r="I30" s="240">
        <v>1</v>
      </c>
      <c r="J30" s="515"/>
      <c r="K30" s="759"/>
      <c r="L30" s="623"/>
    </row>
    <row r="31" spans="2:12" ht="33" customHeight="1" thickBot="1" x14ac:dyDescent="0.5">
      <c r="B31" s="744"/>
      <c r="C31" s="745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15"/>
      <c r="K31" s="760"/>
      <c r="L31" s="623" t="s">
        <v>738</v>
      </c>
    </row>
    <row r="32" spans="2:12" x14ac:dyDescent="0.45">
      <c r="B32" s="744"/>
      <c r="C32" s="745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15"/>
      <c r="K32" s="624"/>
    </row>
    <row r="33" spans="2:12" ht="34.5" customHeight="1" x14ac:dyDescent="0.45">
      <c r="B33" s="744"/>
      <c r="C33" s="745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15"/>
      <c r="K33" s="624"/>
    </row>
    <row r="34" spans="2:12" ht="36" customHeight="1" x14ac:dyDescent="0.45">
      <c r="B34" s="744"/>
      <c r="C34" s="745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15"/>
      <c r="K34" s="624"/>
    </row>
    <row r="35" spans="2:12" x14ac:dyDescent="0.45">
      <c r="B35" s="744"/>
      <c r="C35" s="745"/>
      <c r="D35" s="249" t="s">
        <v>142</v>
      </c>
      <c r="E35" s="249"/>
      <c r="F35" s="240"/>
      <c r="G35" s="240"/>
      <c r="H35" s="240"/>
      <c r="I35" s="240"/>
      <c r="J35" s="515"/>
      <c r="K35" s="252"/>
      <c r="L35" s="252"/>
    </row>
    <row r="36" spans="2:12" ht="36.75" customHeight="1" x14ac:dyDescent="0.45">
      <c r="B36" s="744">
        <v>3</v>
      </c>
      <c r="C36" s="745" t="s">
        <v>461</v>
      </c>
      <c r="D36" s="601" t="s">
        <v>147</v>
      </c>
      <c r="E36" s="601">
        <v>7</v>
      </c>
      <c r="F36" s="240">
        <v>7</v>
      </c>
      <c r="G36" s="240">
        <f>E36-F36</f>
        <v>0</v>
      </c>
      <c r="H36" s="240">
        <v>4</v>
      </c>
      <c r="I36" s="553">
        <v>1</v>
      </c>
      <c r="J36" s="515"/>
      <c r="K36" s="746"/>
      <c r="L36" s="746"/>
    </row>
    <row r="37" spans="2:12" ht="33" customHeight="1" x14ac:dyDescent="0.45">
      <c r="B37" s="744"/>
      <c r="C37" s="745"/>
      <c r="D37" s="249" t="s">
        <v>146</v>
      </c>
      <c r="E37" s="249">
        <v>3</v>
      </c>
      <c r="F37" s="240">
        <v>3</v>
      </c>
      <c r="G37" s="240">
        <v>0</v>
      </c>
      <c r="H37" s="240">
        <v>3</v>
      </c>
      <c r="I37" s="553"/>
      <c r="J37" s="515"/>
      <c r="K37" s="755"/>
      <c r="L37" s="761"/>
    </row>
    <row r="38" spans="2:12" x14ac:dyDescent="0.45">
      <c r="B38" s="744"/>
      <c r="C38" s="745"/>
      <c r="D38" s="249" t="s">
        <v>145</v>
      </c>
      <c r="E38" s="249">
        <v>2</v>
      </c>
      <c r="F38" s="240">
        <v>2</v>
      </c>
      <c r="G38" s="240">
        <v>0</v>
      </c>
      <c r="H38" s="240">
        <v>1</v>
      </c>
      <c r="I38" s="240">
        <v>1</v>
      </c>
      <c r="J38" s="515"/>
      <c r="K38" s="755"/>
      <c r="L38" s="761"/>
    </row>
    <row r="39" spans="2:12" ht="34.5" customHeight="1" x14ac:dyDescent="0.45">
      <c r="B39" s="744"/>
      <c r="C39" s="745"/>
      <c r="D39" s="249" t="s">
        <v>144</v>
      </c>
      <c r="E39" s="249">
        <v>1</v>
      </c>
      <c r="F39" s="240">
        <v>1</v>
      </c>
      <c r="G39" s="240">
        <v>0</v>
      </c>
      <c r="H39" s="240">
        <v>1</v>
      </c>
      <c r="I39" s="240"/>
      <c r="J39" s="515"/>
      <c r="K39" s="755"/>
      <c r="L39" s="761"/>
    </row>
    <row r="40" spans="2:12" ht="36" customHeight="1" x14ac:dyDescent="0.45">
      <c r="B40" s="744"/>
      <c r="C40" s="745"/>
      <c r="D40" s="249" t="s">
        <v>143</v>
      </c>
      <c r="E40" s="249">
        <v>1</v>
      </c>
      <c r="F40" s="240">
        <v>0</v>
      </c>
      <c r="G40" s="240">
        <v>1</v>
      </c>
      <c r="H40" s="240"/>
      <c r="I40" s="240"/>
      <c r="J40" s="515"/>
      <c r="K40" s="755"/>
      <c r="L40" s="220"/>
    </row>
    <row r="41" spans="2:12" x14ac:dyDescent="0.45">
      <c r="B41" s="744"/>
      <c r="C41" s="745"/>
      <c r="D41" s="249" t="s">
        <v>142</v>
      </c>
      <c r="E41" s="249"/>
      <c r="F41" s="240"/>
      <c r="G41" s="240"/>
      <c r="H41" s="240"/>
      <c r="I41" s="240"/>
      <c r="J41" s="515"/>
      <c r="K41" s="755"/>
      <c r="L41" s="222"/>
    </row>
    <row r="42" spans="2:12" ht="36.75" customHeight="1" x14ac:dyDescent="0.45">
      <c r="B42" s="744">
        <v>4</v>
      </c>
      <c r="C42" s="745" t="s">
        <v>780</v>
      </c>
      <c r="D42" s="601" t="s">
        <v>147</v>
      </c>
      <c r="E42" s="601">
        <v>1</v>
      </c>
      <c r="F42" s="240">
        <v>1</v>
      </c>
      <c r="G42" s="240">
        <f>E42-F42</f>
        <v>0</v>
      </c>
      <c r="H42" s="240">
        <v>1</v>
      </c>
      <c r="I42" s="553"/>
      <c r="J42" s="515"/>
      <c r="K42" s="755"/>
      <c r="L42" s="220"/>
    </row>
    <row r="43" spans="2:12" x14ac:dyDescent="0.45">
      <c r="B43" s="744"/>
      <c r="C43" s="745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15"/>
      <c r="K43" s="755"/>
      <c r="L43" s="625"/>
    </row>
    <row r="44" spans="2:12" x14ac:dyDescent="0.45">
      <c r="B44" s="744">
        <v>5</v>
      </c>
      <c r="C44" s="745" t="s">
        <v>168</v>
      </c>
      <c r="D44" s="601" t="s">
        <v>147</v>
      </c>
      <c r="E44" s="601">
        <v>61</v>
      </c>
      <c r="F44" s="240">
        <f>45+11</f>
        <v>56</v>
      </c>
      <c r="G44" s="240">
        <f t="shared" ref="G44:G54" si="2">E44-F44</f>
        <v>5</v>
      </c>
      <c r="H44" s="240"/>
      <c r="I44" s="240">
        <v>45</v>
      </c>
      <c r="J44" s="515"/>
      <c r="K44" s="755"/>
      <c r="L44" s="625"/>
    </row>
    <row r="45" spans="2:12" x14ac:dyDescent="0.45">
      <c r="B45" s="744"/>
      <c r="C45" s="745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15"/>
      <c r="K45" s="746"/>
      <c r="L45" s="746"/>
    </row>
    <row r="46" spans="2:12" x14ac:dyDescent="0.45">
      <c r="B46" s="744"/>
      <c r="C46" s="745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15"/>
      <c r="K46" s="598"/>
      <c r="L46" s="598"/>
    </row>
    <row r="47" spans="2:12" x14ac:dyDescent="0.45">
      <c r="B47" s="744"/>
      <c r="C47" s="745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15"/>
      <c r="K47" s="598"/>
      <c r="L47" s="598"/>
    </row>
    <row r="48" spans="2:12" x14ac:dyDescent="0.45">
      <c r="B48" s="744"/>
      <c r="C48" s="745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15"/>
      <c r="K48" s="598"/>
      <c r="L48" s="598"/>
    </row>
    <row r="49" spans="2:12" x14ac:dyDescent="0.45">
      <c r="B49" s="744"/>
      <c r="C49" s="745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15"/>
      <c r="K49" s="598"/>
      <c r="L49" s="598"/>
    </row>
    <row r="50" spans="2:12" x14ac:dyDescent="0.45">
      <c r="B50" s="744">
        <v>5</v>
      </c>
      <c r="C50" s="745" t="s">
        <v>851</v>
      </c>
      <c r="D50" s="601" t="s">
        <v>147</v>
      </c>
      <c r="E50" s="601">
        <v>11</v>
      </c>
      <c r="F50" s="240">
        <v>11</v>
      </c>
      <c r="G50" s="240">
        <f t="shared" si="2"/>
        <v>0</v>
      </c>
      <c r="H50" s="240"/>
      <c r="I50" s="240">
        <v>11</v>
      </c>
      <c r="J50" s="515"/>
      <c r="K50" s="598"/>
      <c r="L50" s="625"/>
    </row>
    <row r="51" spans="2:12" x14ac:dyDescent="0.45">
      <c r="B51" s="744"/>
      <c r="C51" s="745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15"/>
      <c r="K51" s="746"/>
      <c r="L51" s="746"/>
    </row>
    <row r="52" spans="2:12" x14ac:dyDescent="0.45">
      <c r="B52" s="744"/>
      <c r="C52" s="745"/>
      <c r="D52" s="249" t="s">
        <v>145</v>
      </c>
      <c r="E52" s="249">
        <v>2</v>
      </c>
      <c r="F52" s="240">
        <v>2</v>
      </c>
      <c r="G52" s="240">
        <f t="shared" si="2"/>
        <v>0</v>
      </c>
      <c r="H52" s="240"/>
      <c r="I52" s="240">
        <v>2</v>
      </c>
      <c r="J52" s="515"/>
      <c r="K52" s="598"/>
      <c r="L52" s="598"/>
    </row>
    <row r="53" spans="2:12" x14ac:dyDescent="0.45">
      <c r="B53" s="744"/>
      <c r="C53" s="745"/>
      <c r="D53" s="249" t="s">
        <v>144</v>
      </c>
      <c r="E53" s="249">
        <v>4</v>
      </c>
      <c r="F53" s="240">
        <v>4</v>
      </c>
      <c r="G53" s="240">
        <f t="shared" si="2"/>
        <v>0</v>
      </c>
      <c r="H53" s="240"/>
      <c r="I53" s="240">
        <v>4</v>
      </c>
      <c r="J53" s="515"/>
      <c r="K53" s="598"/>
      <c r="L53" s="598"/>
    </row>
    <row r="54" spans="2:12" x14ac:dyDescent="0.45">
      <c r="B54" s="744"/>
      <c r="C54" s="745"/>
      <c r="D54" s="249" t="s">
        <v>143</v>
      </c>
      <c r="E54" s="249">
        <v>2</v>
      </c>
      <c r="F54" s="240">
        <v>2</v>
      </c>
      <c r="G54" s="240">
        <f t="shared" si="2"/>
        <v>0</v>
      </c>
      <c r="H54" s="240"/>
      <c r="I54" s="240">
        <v>2</v>
      </c>
      <c r="J54" s="515"/>
      <c r="K54" s="598"/>
      <c r="L54" s="598"/>
    </row>
    <row r="55" spans="2:12" x14ac:dyDescent="0.45">
      <c r="B55" s="744"/>
      <c r="C55" s="745"/>
      <c r="D55" s="249" t="s">
        <v>142</v>
      </c>
      <c r="E55" s="249"/>
      <c r="F55" s="240"/>
      <c r="G55" s="240"/>
      <c r="H55" s="240"/>
      <c r="I55" s="240"/>
      <c r="J55" s="515"/>
      <c r="K55" s="598"/>
      <c r="L55" s="598"/>
    </row>
    <row r="56" spans="2:12" x14ac:dyDescent="0.45">
      <c r="B56" s="744">
        <v>6</v>
      </c>
      <c r="C56" s="745" t="s">
        <v>834</v>
      </c>
      <c r="D56" s="601" t="s">
        <v>147</v>
      </c>
      <c r="E56" s="601">
        <v>4</v>
      </c>
      <c r="F56" s="240">
        <v>4</v>
      </c>
      <c r="G56" s="240"/>
      <c r="H56" s="240"/>
      <c r="I56" s="240">
        <v>4</v>
      </c>
      <c r="J56" s="515"/>
      <c r="K56" s="597"/>
      <c r="L56" s="597"/>
    </row>
    <row r="57" spans="2:12" x14ac:dyDescent="0.45">
      <c r="B57" s="744"/>
      <c r="C57" s="745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15"/>
      <c r="K57" s="746"/>
      <c r="L57" s="746"/>
    </row>
    <row r="58" spans="2:12" x14ac:dyDescent="0.45">
      <c r="B58" s="744"/>
      <c r="C58" s="745"/>
      <c r="D58" s="249" t="s">
        <v>145</v>
      </c>
      <c r="E58" s="249"/>
      <c r="F58" s="240"/>
      <c r="G58" s="240"/>
      <c r="H58" s="240"/>
      <c r="I58" s="240"/>
      <c r="J58" s="515"/>
      <c r="K58" s="755"/>
      <c r="L58" s="221"/>
    </row>
    <row r="59" spans="2:12" x14ac:dyDescent="0.45">
      <c r="B59" s="744"/>
      <c r="C59" s="745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15"/>
      <c r="K59" s="755"/>
      <c r="L59" s="339"/>
    </row>
    <row r="60" spans="2:12" x14ac:dyDescent="0.45">
      <c r="B60" s="744"/>
      <c r="C60" s="745"/>
      <c r="D60" s="249" t="s">
        <v>143</v>
      </c>
      <c r="E60" s="249"/>
      <c r="F60" s="240"/>
      <c r="G60" s="240"/>
      <c r="H60" s="240"/>
      <c r="I60" s="240"/>
      <c r="J60" s="515"/>
      <c r="K60" s="755"/>
      <c r="L60" s="597"/>
    </row>
    <row r="61" spans="2:12" x14ac:dyDescent="0.45">
      <c r="B61" s="744"/>
      <c r="C61" s="745"/>
      <c r="D61" s="249" t="s">
        <v>142</v>
      </c>
      <c r="E61" s="249"/>
      <c r="F61" s="240"/>
      <c r="G61" s="240"/>
      <c r="H61" s="240"/>
      <c r="I61" s="240"/>
      <c r="J61" s="515"/>
      <c r="K61" s="755"/>
      <c r="L61" s="597"/>
    </row>
    <row r="62" spans="2:12" x14ac:dyDescent="0.45">
      <c r="B62" s="749">
        <v>7</v>
      </c>
      <c r="C62" s="747" t="s">
        <v>852</v>
      </c>
      <c r="D62" s="601" t="s">
        <v>147</v>
      </c>
      <c r="E62" s="249">
        <v>2</v>
      </c>
      <c r="F62" s="240">
        <v>2</v>
      </c>
      <c r="G62" s="240"/>
      <c r="H62" s="240"/>
      <c r="I62" s="240">
        <v>2</v>
      </c>
      <c r="J62" s="515"/>
      <c r="K62" s="619"/>
      <c r="L62" s="597"/>
    </row>
    <row r="63" spans="2:12" x14ac:dyDescent="0.45">
      <c r="B63" s="750"/>
      <c r="C63" s="748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15"/>
      <c r="K63" s="619"/>
      <c r="L63" s="597"/>
    </row>
    <row r="64" spans="2:12" ht="23.25" customHeight="1" thickBot="1" x14ac:dyDescent="0.5">
      <c r="B64" s="607"/>
      <c r="C64" s="517"/>
      <c r="D64" s="631" t="s">
        <v>162</v>
      </c>
      <c r="E64" s="516"/>
      <c r="F64" s="632">
        <v>309</v>
      </c>
      <c r="G64" s="517">
        <f>312-F64</f>
        <v>3</v>
      </c>
      <c r="H64" s="517"/>
      <c r="I64" s="517"/>
      <c r="J64" s="518"/>
    </row>
    <row r="65" spans="2:13" ht="12.75" customHeight="1" x14ac:dyDescent="0.45">
      <c r="B65" s="251"/>
      <c r="C65" s="251"/>
    </row>
    <row r="66" spans="2:13" ht="12.75" customHeight="1" x14ac:dyDescent="0.45">
      <c r="B66" s="251"/>
      <c r="C66" s="251"/>
    </row>
    <row r="67" spans="2:13" ht="12.75" customHeight="1" x14ac:dyDescent="0.45">
      <c r="B67" s="251"/>
      <c r="C67" s="251"/>
    </row>
    <row r="68" spans="2:13" ht="12.75" customHeight="1" x14ac:dyDescent="0.6">
      <c r="B68" s="751"/>
      <c r="C68" s="751"/>
      <c r="D68" s="751"/>
      <c r="E68" s="751"/>
      <c r="F68" s="751"/>
      <c r="G68" s="751"/>
      <c r="H68" s="751"/>
      <c r="I68" s="751"/>
      <c r="J68" s="751"/>
      <c r="K68" s="751"/>
      <c r="L68" s="751"/>
      <c r="M68" s="751"/>
    </row>
    <row r="69" spans="2:13" ht="27.75" customHeight="1" x14ac:dyDescent="0.25">
      <c r="B69" s="276" t="s">
        <v>0</v>
      </c>
      <c r="C69" s="276" t="s">
        <v>1</v>
      </c>
      <c r="D69" s="276" t="s">
        <v>2</v>
      </c>
      <c r="E69" s="276" t="s">
        <v>3</v>
      </c>
      <c r="F69" s="276" t="s">
        <v>141</v>
      </c>
      <c r="G69" s="276" t="s">
        <v>100</v>
      </c>
      <c r="H69" s="276" t="s">
        <v>99</v>
      </c>
      <c r="I69" s="276" t="s">
        <v>98</v>
      </c>
      <c r="J69" s="276" t="s">
        <v>97</v>
      </c>
      <c r="K69" s="276" t="s">
        <v>140</v>
      </c>
      <c r="L69" s="276" t="s">
        <v>96</v>
      </c>
      <c r="M69" s="276" t="s">
        <v>4</v>
      </c>
    </row>
    <row r="70" spans="2:13" ht="38.25" customHeight="1" x14ac:dyDescent="0.25">
      <c r="B70" s="489" t="s">
        <v>95</v>
      </c>
      <c r="C70" s="277" t="s">
        <v>153</v>
      </c>
      <c r="D70" s="277">
        <v>312</v>
      </c>
      <c r="E70" s="277">
        <v>312</v>
      </c>
      <c r="F70" s="277">
        <v>312</v>
      </c>
      <c r="G70" s="277">
        <f>E70-F70</f>
        <v>0</v>
      </c>
      <c r="H70" s="278"/>
      <c r="I70" s="278"/>
      <c r="J70" s="277"/>
      <c r="K70" s="278">
        <f>F70+J70</f>
        <v>312</v>
      </c>
      <c r="L70" s="278">
        <f>E70-K70</f>
        <v>0</v>
      </c>
      <c r="M70" s="483"/>
    </row>
    <row r="71" spans="2:13" ht="39.75" customHeight="1" thickBot="1" x14ac:dyDescent="0.3">
      <c r="B71" s="490" t="s">
        <v>94</v>
      </c>
      <c r="C71" s="484" t="s">
        <v>93</v>
      </c>
      <c r="D71" s="484">
        <v>312</v>
      </c>
      <c r="E71" s="484">
        <v>312</v>
      </c>
      <c r="F71" s="484">
        <v>299</v>
      </c>
      <c r="G71" s="484">
        <f>E71-F71</f>
        <v>13</v>
      </c>
      <c r="H71" s="485"/>
      <c r="I71" s="485">
        <v>13</v>
      </c>
      <c r="J71" s="484">
        <v>10</v>
      </c>
      <c r="K71" s="485">
        <v>309</v>
      </c>
      <c r="L71" s="485">
        <f>312-K71</f>
        <v>3</v>
      </c>
      <c r="M71" s="486" t="s">
        <v>964</v>
      </c>
    </row>
    <row r="73" spans="2:13" ht="66" customHeight="1" thickBot="1" x14ac:dyDescent="0.5"/>
    <row r="74" spans="2:13" ht="45" customHeight="1" x14ac:dyDescent="0.3">
      <c r="B74" s="752" t="s">
        <v>735</v>
      </c>
      <c r="C74" s="753"/>
      <c r="D74" s="753"/>
      <c r="E74" s="753"/>
      <c r="F74" s="753"/>
      <c r="G74" s="753"/>
      <c r="H74" s="753"/>
      <c r="I74" s="753"/>
      <c r="J74" s="754"/>
      <c r="K74" s="591"/>
      <c r="L74" s="592"/>
      <c r="M74" s="593"/>
    </row>
    <row r="75" spans="2:13" ht="75" customHeight="1" x14ac:dyDescent="0.25">
      <c r="B75" s="594" t="s">
        <v>479</v>
      </c>
      <c r="C75" s="594" t="s">
        <v>480</v>
      </c>
      <c r="D75" s="594" t="s">
        <v>1</v>
      </c>
      <c r="E75" s="594" t="s">
        <v>512</v>
      </c>
      <c r="F75" s="594" t="s">
        <v>915</v>
      </c>
      <c r="G75" s="594" t="s">
        <v>916</v>
      </c>
      <c r="H75" s="594" t="s">
        <v>660</v>
      </c>
      <c r="I75" s="594" t="s">
        <v>919</v>
      </c>
      <c r="J75" s="594" t="s">
        <v>917</v>
      </c>
      <c r="K75" s="594" t="s">
        <v>918</v>
      </c>
      <c r="L75" s="594" t="s">
        <v>745</v>
      </c>
      <c r="M75" s="594" t="s">
        <v>746</v>
      </c>
    </row>
    <row r="76" spans="2:13" ht="13" x14ac:dyDescent="0.3">
      <c r="B76" s="228">
        <v>1</v>
      </c>
      <c r="C76" s="228" t="s">
        <v>481</v>
      </c>
      <c r="D76" s="411" t="s">
        <v>482</v>
      </c>
      <c r="E76" s="412">
        <v>312</v>
      </c>
      <c r="F76" s="412">
        <v>312</v>
      </c>
      <c r="G76" s="412">
        <v>312</v>
      </c>
      <c r="H76" s="228"/>
      <c r="I76" s="230">
        <f>E76-G76</f>
        <v>0</v>
      </c>
      <c r="J76" s="230"/>
      <c r="K76" s="422"/>
      <c r="L76" s="421">
        <f t="shared" ref="L76:L87" si="3">G76+K76</f>
        <v>312</v>
      </c>
      <c r="M76" s="421">
        <f t="shared" ref="M76:M87" si="4">E76-L76</f>
        <v>0</v>
      </c>
    </row>
    <row r="77" spans="2:13" ht="13" x14ac:dyDescent="0.3">
      <c r="B77" s="228">
        <v>2</v>
      </c>
      <c r="C77" s="228" t="s">
        <v>483</v>
      </c>
      <c r="D77" s="228" t="s">
        <v>185</v>
      </c>
      <c r="E77" s="412">
        <v>312</v>
      </c>
      <c r="F77" s="412">
        <v>312</v>
      </c>
      <c r="G77" s="412">
        <v>299</v>
      </c>
      <c r="H77" s="228"/>
      <c r="I77" s="230">
        <f>E77-G77</f>
        <v>13</v>
      </c>
      <c r="J77" s="230" t="s">
        <v>932</v>
      </c>
      <c r="K77" s="422">
        <v>10</v>
      </c>
      <c r="L77" s="421">
        <f t="shared" si="3"/>
        <v>309</v>
      </c>
      <c r="M77" s="421">
        <f t="shared" si="4"/>
        <v>3</v>
      </c>
    </row>
    <row r="78" spans="2:13" ht="13" x14ac:dyDescent="0.3">
      <c r="B78" s="228">
        <v>3</v>
      </c>
      <c r="C78" s="228" t="s">
        <v>484</v>
      </c>
      <c r="D78" s="411" t="s">
        <v>485</v>
      </c>
      <c r="E78" s="413">
        <v>126.18899999999999</v>
      </c>
      <c r="F78" s="413">
        <v>126.18899999999999</v>
      </c>
      <c r="G78" s="414">
        <v>122.01</v>
      </c>
      <c r="H78" s="228"/>
      <c r="I78" s="231">
        <f>E78-G78</f>
        <v>4.1789999999999878</v>
      </c>
      <c r="J78" s="231">
        <v>4.18</v>
      </c>
      <c r="K78" s="422"/>
      <c r="L78" s="421">
        <f t="shared" si="3"/>
        <v>122.01</v>
      </c>
      <c r="M78" s="595">
        <f t="shared" si="4"/>
        <v>4.1789999999999878</v>
      </c>
    </row>
    <row r="79" spans="2:13" ht="13" x14ac:dyDescent="0.3">
      <c r="B79" s="228">
        <v>5</v>
      </c>
      <c r="C79" s="228" t="s">
        <v>488</v>
      </c>
      <c r="D79" s="229" t="s">
        <v>485</v>
      </c>
      <c r="E79" s="413">
        <v>4412</v>
      </c>
      <c r="F79" s="413">
        <v>4412</v>
      </c>
      <c r="G79" s="232">
        <v>4330.2439999999997</v>
      </c>
      <c r="H79" s="228"/>
      <c r="I79" s="346">
        <f t="shared" ref="I79:I87" si="5">E79-G79</f>
        <v>81.756000000000313</v>
      </c>
      <c r="J79" s="230">
        <v>81.8</v>
      </c>
      <c r="K79" s="422"/>
      <c r="L79" s="421">
        <f t="shared" si="3"/>
        <v>4330.2439999999997</v>
      </c>
      <c r="M79" s="421">
        <f t="shared" si="4"/>
        <v>81.756000000000313</v>
      </c>
    </row>
    <row r="80" spans="2:13" ht="13" x14ac:dyDescent="0.25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7">
        <f t="shared" si="5"/>
        <v>2.4299999999999988E-2</v>
      </c>
      <c r="J80" s="596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3" x14ac:dyDescent="0.3">
      <c r="B81" s="228">
        <v>7</v>
      </c>
      <c r="C81" s="228" t="s">
        <v>489</v>
      </c>
      <c r="D81" s="228" t="s">
        <v>185</v>
      </c>
      <c r="E81" s="413">
        <v>12246</v>
      </c>
      <c r="F81" s="413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2"/>
      <c r="L81" s="230">
        <f t="shared" si="3"/>
        <v>11776</v>
      </c>
      <c r="M81" s="230">
        <f t="shared" si="4"/>
        <v>470</v>
      </c>
    </row>
    <row r="82" spans="2:13" ht="13" x14ac:dyDescent="0.3">
      <c r="B82" s="228">
        <v>8</v>
      </c>
      <c r="C82" s="228" t="s">
        <v>490</v>
      </c>
      <c r="D82" s="228" t="s">
        <v>14</v>
      </c>
      <c r="E82" s="413">
        <v>127.56</v>
      </c>
      <c r="F82" s="413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2"/>
      <c r="L82" s="231">
        <f t="shared" si="3"/>
        <v>84.617000000000004</v>
      </c>
      <c r="M82" s="231">
        <f t="shared" si="4"/>
        <v>42.942999999999998</v>
      </c>
    </row>
    <row r="83" spans="2:13" ht="13" x14ac:dyDescent="0.3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7">
        <f t="shared" si="5"/>
        <v>0.4</v>
      </c>
      <c r="J83" s="596">
        <v>0.4</v>
      </c>
      <c r="K83" s="422"/>
      <c r="L83" s="233">
        <f t="shared" si="3"/>
        <v>0.6</v>
      </c>
      <c r="M83" s="233">
        <f t="shared" si="4"/>
        <v>0.4</v>
      </c>
    </row>
    <row r="84" spans="2:13" ht="13" x14ac:dyDescent="0.25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7">
        <f t="shared" si="5"/>
        <v>0</v>
      </c>
      <c r="J84" s="233"/>
      <c r="K84" s="596"/>
      <c r="L84" s="233">
        <f t="shared" si="3"/>
        <v>1</v>
      </c>
      <c r="M84" s="233">
        <f t="shared" si="4"/>
        <v>0</v>
      </c>
    </row>
    <row r="85" spans="2:13" ht="13" x14ac:dyDescent="0.25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48">
        <f t="shared" si="5"/>
        <v>2.3499999999999965E-2</v>
      </c>
      <c r="J85" s="596">
        <v>2.4E-2</v>
      </c>
      <c r="K85" s="596"/>
      <c r="L85" s="233">
        <f t="shared" si="3"/>
        <v>0.97650000000000003</v>
      </c>
      <c r="M85" s="233">
        <f t="shared" si="4"/>
        <v>2.3499999999999965E-2</v>
      </c>
    </row>
    <row r="86" spans="2:13" ht="13" x14ac:dyDescent="0.25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1</v>
      </c>
      <c r="H86" s="233"/>
      <c r="I86" s="347">
        <f t="shared" si="5"/>
        <v>0</v>
      </c>
      <c r="J86" s="233"/>
      <c r="K86" s="596"/>
      <c r="L86" s="233">
        <f t="shared" si="3"/>
        <v>1</v>
      </c>
      <c r="M86" s="233">
        <f t="shared" si="4"/>
        <v>0</v>
      </c>
    </row>
    <row r="87" spans="2:13" ht="13" x14ac:dyDescent="0.25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7">
        <f t="shared" si="5"/>
        <v>5.0000000000000044E-2</v>
      </c>
      <c r="J87" s="596">
        <v>0.05</v>
      </c>
      <c r="K87" s="596"/>
      <c r="L87" s="233">
        <f t="shared" si="3"/>
        <v>0.95</v>
      </c>
      <c r="M87" s="233">
        <f t="shared" si="4"/>
        <v>5.0000000000000044E-2</v>
      </c>
    </row>
    <row r="624" spans="2:2" x14ac:dyDescent="0.45">
      <c r="B624" s="252">
        <v>14</v>
      </c>
    </row>
    <row r="625" spans="2:2" x14ac:dyDescent="0.45">
      <c r="B625" s="252">
        <v>15</v>
      </c>
    </row>
    <row r="626" spans="2:2" x14ac:dyDescent="0.45">
      <c r="B626" s="252">
        <v>16</v>
      </c>
    </row>
    <row r="627" spans="2:2" x14ac:dyDescent="0.45">
      <c r="B627" s="252">
        <v>17</v>
      </c>
    </row>
    <row r="628" spans="2:2" x14ac:dyDescent="0.45">
      <c r="B628" s="252">
        <v>18</v>
      </c>
    </row>
  </sheetData>
  <mergeCells count="32">
    <mergeCell ref="B1:I1"/>
    <mergeCell ref="B2:I2"/>
    <mergeCell ref="B16:J16"/>
    <mergeCell ref="B18:B23"/>
    <mergeCell ref="C18:C23"/>
    <mergeCell ref="K23:L23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K24:K31"/>
    <mergeCell ref="K36:L36"/>
    <mergeCell ref="K37:K44"/>
    <mergeCell ref="L37:L39"/>
    <mergeCell ref="B68:M68"/>
    <mergeCell ref="B74:J74"/>
    <mergeCell ref="K57:L57"/>
    <mergeCell ref="K58:K61"/>
    <mergeCell ref="B56:B61"/>
    <mergeCell ref="C56:C61"/>
    <mergeCell ref="B50:B55"/>
    <mergeCell ref="C50:C55"/>
    <mergeCell ref="K51:L51"/>
    <mergeCell ref="C62:C63"/>
    <mergeCell ref="B62:B6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topLeftCell="A153" zoomScale="80" zoomScaleNormal="80" zoomScaleSheetLayoutView="70" workbookViewId="0">
      <selection activeCell="K78" sqref="K78"/>
    </sheetView>
  </sheetViews>
  <sheetFormatPr defaultColWidth="9" defaultRowHeight="15.5" x14ac:dyDescent="0.35"/>
  <cols>
    <col min="2" max="2" width="14.1796875" customWidth="1"/>
    <col min="3" max="3" width="9.1796875" bestFit="1" customWidth="1"/>
    <col min="4" max="4" width="10" customWidth="1"/>
    <col min="5" max="5" width="10.1796875" customWidth="1"/>
    <col min="6" max="6" width="10.453125" customWidth="1"/>
    <col min="7" max="7" width="9.453125" customWidth="1"/>
    <col min="8" max="8" width="10.453125" customWidth="1"/>
    <col min="9" max="9" width="9.81640625" customWidth="1"/>
    <col min="10" max="10" width="11.54296875" customWidth="1"/>
    <col min="11" max="11" width="9" customWidth="1"/>
    <col min="12" max="12" width="10.81640625" customWidth="1"/>
    <col min="13" max="13" width="7.1796875" customWidth="1"/>
    <col min="14" max="14" width="11.453125" customWidth="1"/>
    <col min="16" max="16" width="10.453125" customWidth="1"/>
    <col min="17" max="17" width="10.26953125" customWidth="1"/>
    <col min="18" max="18" width="9.7265625" customWidth="1"/>
    <col min="20" max="20" width="8.26953125" customWidth="1"/>
    <col min="21" max="21" width="10" customWidth="1"/>
    <col min="22" max="22" width="9.81640625" customWidth="1"/>
    <col min="23" max="23" width="10.1796875" customWidth="1"/>
    <col min="24" max="24" width="10.26953125" customWidth="1"/>
    <col min="25" max="25" width="9.7265625" style="166" customWidth="1"/>
  </cols>
  <sheetData>
    <row r="1" spans="1:32" ht="17.25" customHeight="1" x14ac:dyDescent="0.35">
      <c r="A1" s="208"/>
      <c r="B1" s="776" t="s">
        <v>544</v>
      </c>
      <c r="C1" s="776"/>
      <c r="D1" s="776"/>
      <c r="E1" s="776"/>
      <c r="F1" s="776"/>
      <c r="G1" s="776"/>
      <c r="H1" s="776"/>
      <c r="I1" s="776"/>
      <c r="J1" s="776"/>
      <c r="K1" s="776"/>
      <c r="L1" s="776"/>
      <c r="M1" s="776"/>
      <c r="N1" s="776"/>
      <c r="O1" s="776"/>
      <c r="P1" s="776"/>
      <c r="Q1" s="776"/>
      <c r="R1" s="776"/>
      <c r="S1" s="776"/>
      <c r="T1" s="776"/>
      <c r="U1" s="776"/>
      <c r="V1" s="776"/>
      <c r="W1" s="776"/>
      <c r="X1" s="776"/>
      <c r="Y1" s="777"/>
      <c r="Z1" s="13"/>
      <c r="AA1" s="13"/>
      <c r="AB1" s="13"/>
      <c r="AC1" s="13"/>
      <c r="AD1" s="13"/>
      <c r="AE1" s="13"/>
      <c r="AF1" s="14"/>
    </row>
    <row r="2" spans="1:32" ht="24" thickBot="1" x14ac:dyDescent="0.4">
      <c r="A2" s="86"/>
      <c r="B2" s="778" t="s">
        <v>545</v>
      </c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  <c r="V2" s="779"/>
      <c r="W2" s="779"/>
      <c r="X2" s="779"/>
      <c r="Y2" s="780"/>
      <c r="Z2" s="15"/>
      <c r="AA2" s="15"/>
      <c r="AB2" s="15"/>
      <c r="AC2" s="15"/>
      <c r="AD2" s="15"/>
      <c r="AE2" s="15"/>
      <c r="AF2" s="16"/>
    </row>
    <row r="3" spans="1:32" ht="24" thickBot="1" x14ac:dyDescent="0.4">
      <c r="A3" s="86"/>
      <c r="B3" s="772" t="s">
        <v>706</v>
      </c>
      <c r="C3" s="773"/>
      <c r="D3" s="502">
        <v>306</v>
      </c>
      <c r="E3" s="475" t="s">
        <v>718</v>
      </c>
      <c r="F3" s="770" t="s">
        <v>739</v>
      </c>
      <c r="G3" s="771"/>
      <c r="H3" s="502">
        <v>246</v>
      </c>
      <c r="I3" s="476" t="s">
        <v>718</v>
      </c>
      <c r="J3" s="768" t="s">
        <v>740</v>
      </c>
      <c r="K3" s="769"/>
      <c r="L3" s="502">
        <v>289</v>
      </c>
      <c r="M3" s="475" t="s">
        <v>718</v>
      </c>
      <c r="N3" s="770" t="s">
        <v>741</v>
      </c>
      <c r="O3" s="771"/>
      <c r="P3" s="492">
        <v>35.941000000000003</v>
      </c>
      <c r="Q3" s="504" t="s">
        <v>767</v>
      </c>
      <c r="R3" s="770" t="s">
        <v>743</v>
      </c>
      <c r="S3" s="771"/>
      <c r="T3" s="492">
        <v>35.941000000000003</v>
      </c>
      <c r="U3" s="504" t="s">
        <v>767</v>
      </c>
      <c r="V3" s="503" t="s">
        <v>742</v>
      </c>
      <c r="W3" s="781">
        <f ca="1">TODAY()</f>
        <v>45946</v>
      </c>
      <c r="X3" s="782"/>
      <c r="Y3" s="469"/>
      <c r="Z3" s="15"/>
      <c r="AA3" s="15"/>
      <c r="AB3" s="15"/>
      <c r="AC3" s="15"/>
      <c r="AD3" s="15"/>
      <c r="AE3" s="15"/>
      <c r="AF3" s="15"/>
    </row>
    <row r="4" spans="1:32" ht="23.5" x14ac:dyDescent="0.45">
      <c r="A4" s="86"/>
      <c r="B4" s="796" t="s">
        <v>546</v>
      </c>
      <c r="C4" s="797" t="s">
        <v>547</v>
      </c>
      <c r="D4" s="797" t="s">
        <v>548</v>
      </c>
      <c r="E4" s="797" t="s">
        <v>549</v>
      </c>
      <c r="F4" s="799" t="s">
        <v>550</v>
      </c>
      <c r="G4" s="800" t="s">
        <v>551</v>
      </c>
      <c r="H4" s="783" t="s">
        <v>552</v>
      </c>
      <c r="I4" s="785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55000000000000004">
      <c r="A5" s="86"/>
      <c r="B5" s="786"/>
      <c r="C5" s="798"/>
      <c r="D5" s="798"/>
      <c r="E5" s="798"/>
      <c r="F5" s="798"/>
      <c r="G5" s="786"/>
      <c r="H5" s="784"/>
      <c r="I5" s="786"/>
      <c r="J5" s="28" t="s">
        <v>553</v>
      </c>
      <c r="K5" s="29"/>
      <c r="L5" s="30"/>
      <c r="M5" s="325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788"/>
      <c r="W5" s="789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55000000000000004">
      <c r="A6" s="86"/>
      <c r="B6" s="786" t="s">
        <v>556</v>
      </c>
      <c r="C6" s="798">
        <v>1</v>
      </c>
      <c r="D6" s="798">
        <v>2</v>
      </c>
      <c r="E6" s="798">
        <v>3</v>
      </c>
      <c r="F6" s="798">
        <v>4</v>
      </c>
      <c r="G6" s="786"/>
      <c r="H6" s="784"/>
      <c r="I6" s="787"/>
      <c r="J6" s="37" t="s">
        <v>494</v>
      </c>
      <c r="K6" s="29"/>
      <c r="L6" s="30"/>
      <c r="M6" s="29"/>
      <c r="N6" s="31"/>
      <c r="O6" s="30"/>
      <c r="P6" s="38"/>
      <c r="Q6" s="32"/>
      <c r="R6" s="320"/>
      <c r="S6" s="321"/>
      <c r="T6" s="321"/>
      <c r="U6" s="35"/>
      <c r="V6" s="319" t="s">
        <v>557</v>
      </c>
      <c r="W6" s="321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5" x14ac:dyDescent="0.35">
      <c r="A7" s="86"/>
      <c r="B7" s="470" t="s">
        <v>556</v>
      </c>
      <c r="C7" s="326">
        <v>6</v>
      </c>
      <c r="D7" s="326">
        <v>130</v>
      </c>
      <c r="E7" s="326">
        <v>78</v>
      </c>
      <c r="F7" s="326">
        <v>24</v>
      </c>
      <c r="G7" s="326">
        <v>11</v>
      </c>
      <c r="H7" s="471">
        <f t="shared" ref="H7:H14" si="0">SUM(C7:G7)</f>
        <v>249</v>
      </c>
      <c r="I7" s="472">
        <v>249</v>
      </c>
      <c r="J7" s="34"/>
      <c r="K7" s="790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1"/>
      <c r="T7" s="321"/>
      <c r="U7" s="35"/>
      <c r="V7" s="792"/>
      <c r="W7" s="793"/>
      <c r="X7" s="36"/>
      <c r="Y7" s="17"/>
      <c r="Z7" s="15"/>
      <c r="AA7" s="15"/>
      <c r="AB7" s="15"/>
      <c r="AE7" s="15"/>
      <c r="AF7" s="15"/>
    </row>
    <row r="8" spans="1:32" ht="24" thickBot="1" x14ac:dyDescent="0.4">
      <c r="A8" s="86"/>
      <c r="B8" s="470" t="s">
        <v>561</v>
      </c>
      <c r="C8" s="326"/>
      <c r="D8" s="326">
        <v>8</v>
      </c>
      <c r="E8" s="326">
        <v>1</v>
      </c>
      <c r="F8" s="326">
        <v>4</v>
      </c>
      <c r="G8" s="326">
        <v>5</v>
      </c>
      <c r="H8" s="471">
        <f t="shared" si="0"/>
        <v>18</v>
      </c>
      <c r="I8" s="473">
        <v>18</v>
      </c>
      <c r="J8" s="498" t="s">
        <v>562</v>
      </c>
      <c r="K8" s="791"/>
      <c r="L8" s="38"/>
      <c r="M8" s="38"/>
      <c r="N8" s="39"/>
      <c r="O8" s="40"/>
      <c r="P8" s="38"/>
      <c r="Q8" s="39"/>
      <c r="R8" s="320"/>
      <c r="S8" s="321"/>
      <c r="T8" s="321"/>
      <c r="U8" s="35"/>
      <c r="V8" s="320"/>
      <c r="W8" s="321"/>
      <c r="X8" s="36"/>
      <c r="Y8" s="17"/>
      <c r="Z8" s="15"/>
      <c r="AA8" s="15"/>
      <c r="AB8" s="15"/>
      <c r="AE8" s="15"/>
      <c r="AF8" s="15"/>
    </row>
    <row r="9" spans="1:32" ht="23.5" x14ac:dyDescent="0.35">
      <c r="A9" s="86"/>
      <c r="B9" s="470" t="s">
        <v>563</v>
      </c>
      <c r="C9" s="326"/>
      <c r="D9" s="326">
        <v>11</v>
      </c>
      <c r="E9" s="326">
        <v>2</v>
      </c>
      <c r="F9" s="326">
        <v>1</v>
      </c>
      <c r="G9" s="326"/>
      <c r="H9" s="471">
        <f t="shared" si="0"/>
        <v>14</v>
      </c>
      <c r="I9" s="473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0"/>
      <c r="S9" s="321"/>
      <c r="T9" s="321"/>
      <c r="U9" s="35"/>
      <c r="V9" s="320"/>
      <c r="W9" s="321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5" x14ac:dyDescent="0.35">
      <c r="A10" s="86"/>
      <c r="B10" s="470" t="s">
        <v>564</v>
      </c>
      <c r="C10" s="326"/>
      <c r="D10" s="326">
        <v>8</v>
      </c>
      <c r="E10" s="326">
        <v>1</v>
      </c>
      <c r="F10" s="326">
        <v>1</v>
      </c>
      <c r="G10" s="326"/>
      <c r="H10" s="471">
        <v>11</v>
      </c>
      <c r="I10" s="473">
        <v>11</v>
      </c>
      <c r="J10" s="41"/>
      <c r="K10" s="318"/>
      <c r="L10" s="40"/>
      <c r="M10" s="38"/>
      <c r="N10" s="39"/>
      <c r="O10" s="40"/>
      <c r="P10" s="38"/>
      <c r="Q10" s="39"/>
      <c r="R10" s="320"/>
      <c r="S10" s="321"/>
      <c r="T10" s="321"/>
      <c r="U10" s="35"/>
      <c r="V10" s="320"/>
      <c r="W10" s="321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5" x14ac:dyDescent="0.45">
      <c r="A11" s="86"/>
      <c r="B11" s="470" t="s">
        <v>565</v>
      </c>
      <c r="C11" s="326"/>
      <c r="D11" s="326"/>
      <c r="E11" s="326"/>
      <c r="F11" s="326">
        <v>1</v>
      </c>
      <c r="G11" s="326"/>
      <c r="H11" s="471">
        <f t="shared" si="0"/>
        <v>1</v>
      </c>
      <c r="I11" s="473">
        <v>1</v>
      </c>
      <c r="J11" s="43"/>
      <c r="K11" s="44"/>
      <c r="L11" s="45"/>
      <c r="M11" s="44"/>
      <c r="N11" s="46"/>
      <c r="P11" s="44"/>
      <c r="Q11" s="46"/>
      <c r="R11" s="320"/>
      <c r="S11" s="321" t="s">
        <v>567</v>
      </c>
      <c r="T11" s="321"/>
      <c r="U11" s="35"/>
      <c r="V11" s="320"/>
      <c r="W11" s="321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5" x14ac:dyDescent="0.45">
      <c r="A12" s="86"/>
      <c r="B12" s="470" t="s">
        <v>568</v>
      </c>
      <c r="C12" s="326"/>
      <c r="D12" s="326">
        <v>1</v>
      </c>
      <c r="E12" s="326"/>
      <c r="F12" s="326"/>
      <c r="G12" s="326"/>
      <c r="H12" s="471">
        <f t="shared" si="0"/>
        <v>1</v>
      </c>
      <c r="I12" s="473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0"/>
      <c r="S12" s="321"/>
      <c r="T12" s="321"/>
      <c r="U12" s="35"/>
      <c r="V12" s="320"/>
      <c r="W12" s="321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35">
      <c r="A13" s="86"/>
      <c r="B13" s="470" t="s">
        <v>569</v>
      </c>
      <c r="C13" s="326"/>
      <c r="D13" s="326">
        <v>3</v>
      </c>
      <c r="E13" s="326">
        <v>1</v>
      </c>
      <c r="F13" s="326">
        <v>4</v>
      </c>
      <c r="G13" s="326">
        <v>1</v>
      </c>
      <c r="H13" s="471">
        <f t="shared" si="0"/>
        <v>9</v>
      </c>
      <c r="I13" s="473">
        <v>11</v>
      </c>
      <c r="J13" s="48" t="s">
        <v>570</v>
      </c>
      <c r="K13" s="49" t="s">
        <v>571</v>
      </c>
      <c r="L13" s="320"/>
      <c r="M13" s="321"/>
      <c r="N13" s="35"/>
      <c r="O13" s="320"/>
      <c r="P13" s="38"/>
      <c r="Q13" s="39"/>
      <c r="R13" s="320"/>
      <c r="S13" s="321" t="s">
        <v>572</v>
      </c>
      <c r="T13" s="13"/>
      <c r="U13" s="50"/>
      <c r="V13" s="794" t="s">
        <v>573</v>
      </c>
      <c r="W13" s="795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5" x14ac:dyDescent="0.45">
      <c r="A14" s="86"/>
      <c r="B14" s="470" t="s">
        <v>574</v>
      </c>
      <c r="C14" s="326"/>
      <c r="D14" s="326">
        <v>1</v>
      </c>
      <c r="E14" s="326">
        <v>1</v>
      </c>
      <c r="F14" s="326"/>
      <c r="G14" s="326"/>
      <c r="H14" s="471">
        <f t="shared" si="0"/>
        <v>2</v>
      </c>
      <c r="I14" s="474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07" t="s">
        <v>75</v>
      </c>
      <c r="Q14" s="55"/>
      <c r="R14" s="320" t="s">
        <v>536</v>
      </c>
      <c r="S14" s="321"/>
      <c r="T14" s="321"/>
      <c r="U14" s="35"/>
      <c r="V14" s="322" t="s">
        <v>577</v>
      </c>
      <c r="W14" s="321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5" x14ac:dyDescent="0.45">
      <c r="A15" s="86"/>
      <c r="B15" s="809" t="s">
        <v>578</v>
      </c>
      <c r="C15" s="809"/>
      <c r="D15" s="809"/>
      <c r="E15" s="809"/>
      <c r="F15" s="809"/>
      <c r="G15" s="809"/>
      <c r="H15" s="663">
        <v>306</v>
      </c>
      <c r="I15" s="664">
        <f>SUM(I7:I14)</f>
        <v>309</v>
      </c>
      <c r="J15" s="197"/>
      <c r="K15" s="198"/>
      <c r="L15" s="199"/>
      <c r="M15" s="200"/>
      <c r="N15" s="201"/>
      <c r="O15" s="202"/>
      <c r="P15" s="808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35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18"/>
      <c r="Q16" s="38"/>
      <c r="R16" s="321"/>
      <c r="S16" s="321"/>
      <c r="T16" s="321"/>
      <c r="U16" s="321"/>
      <c r="V16" s="196"/>
      <c r="W16" s="196"/>
      <c r="X16" s="321"/>
      <c r="Y16" s="156"/>
    </row>
    <row r="17" spans="1:25" x14ac:dyDescent="0.35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" thickBot="1" x14ac:dyDescent="0.4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" thickTop="1" x14ac:dyDescent="0.35">
      <c r="A19" s="210">
        <v>99.97</v>
      </c>
      <c r="B19" s="810"/>
      <c r="C19" s="64">
        <v>234.53</v>
      </c>
      <c r="D19" s="805"/>
      <c r="E19" s="62">
        <v>397.2</v>
      </c>
      <c r="F19" s="805"/>
      <c r="G19" s="282">
        <v>436</v>
      </c>
      <c r="H19" s="805"/>
      <c r="I19" s="63">
        <v>405</v>
      </c>
      <c r="J19" s="805"/>
      <c r="K19" s="63">
        <v>399</v>
      </c>
      <c r="L19" s="805"/>
      <c r="M19" s="63">
        <v>446.01</v>
      </c>
      <c r="N19" s="805"/>
      <c r="O19" s="281">
        <v>309.77</v>
      </c>
      <c r="P19" s="812"/>
      <c r="Q19" s="64">
        <v>394</v>
      </c>
      <c r="R19" s="812"/>
      <c r="S19" s="64">
        <v>396</v>
      </c>
      <c r="T19" s="812"/>
      <c r="U19" s="62">
        <v>370</v>
      </c>
      <c r="V19" s="805"/>
      <c r="W19" s="63">
        <v>383</v>
      </c>
      <c r="X19" s="805"/>
      <c r="Y19" s="65">
        <v>405</v>
      </c>
    </row>
    <row r="20" spans="1:25" ht="16" thickBot="1" x14ac:dyDescent="0.4">
      <c r="A20" s="86"/>
      <c r="B20" s="811"/>
      <c r="C20" s="58"/>
      <c r="D20" s="806"/>
      <c r="E20" s="58"/>
      <c r="F20" s="806"/>
      <c r="G20" s="66"/>
      <c r="H20" s="806"/>
      <c r="I20" s="58"/>
      <c r="J20" s="806"/>
      <c r="K20" s="58"/>
      <c r="L20" s="806"/>
      <c r="M20" s="58"/>
      <c r="N20" s="806"/>
      <c r="O20" s="58"/>
      <c r="P20" s="813"/>
      <c r="Q20" s="58"/>
      <c r="R20" s="813"/>
      <c r="S20" s="58"/>
      <c r="T20" s="813"/>
      <c r="U20" s="58"/>
      <c r="V20" s="806"/>
      <c r="W20" s="58"/>
      <c r="X20" s="806"/>
      <c r="Y20" s="67"/>
    </row>
    <row r="21" spans="1:25" ht="15" customHeight="1" x14ac:dyDescent="0.35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3" t="s">
        <v>621</v>
      </c>
      <c r="I21" s="304"/>
      <c r="J21" s="303" t="s">
        <v>622</v>
      </c>
      <c r="K21" s="304"/>
      <c r="L21" s="303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35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35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" thickBot="1" x14ac:dyDescent="0.4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" thickTop="1" x14ac:dyDescent="0.35">
      <c r="A25" s="86"/>
      <c r="B25" s="801"/>
      <c r="C25" s="62">
        <v>416.52</v>
      </c>
      <c r="D25" s="803"/>
      <c r="E25" s="63">
        <v>426</v>
      </c>
      <c r="F25" s="803"/>
      <c r="G25" s="61">
        <v>419</v>
      </c>
      <c r="H25" s="803"/>
      <c r="I25" s="61">
        <v>429</v>
      </c>
      <c r="J25" s="803"/>
      <c r="K25" s="64">
        <v>406.96</v>
      </c>
      <c r="L25" s="805"/>
      <c r="M25" s="76">
        <v>416</v>
      </c>
      <c r="N25" s="801"/>
      <c r="O25" s="77">
        <v>367</v>
      </c>
      <c r="P25" s="801"/>
      <c r="Q25" s="116">
        <v>440</v>
      </c>
      <c r="R25" s="803"/>
      <c r="S25" s="63">
        <v>407</v>
      </c>
      <c r="T25" s="805"/>
      <c r="U25" s="78">
        <v>426</v>
      </c>
      <c r="V25" s="803"/>
      <c r="W25" s="78">
        <v>404</v>
      </c>
      <c r="X25" s="805"/>
      <c r="Y25" s="79">
        <v>397</v>
      </c>
    </row>
    <row r="26" spans="1:25" ht="16" thickBot="1" x14ac:dyDescent="0.4">
      <c r="A26" s="86"/>
      <c r="B26" s="802"/>
      <c r="C26" s="58"/>
      <c r="D26" s="804"/>
      <c r="E26" s="58"/>
      <c r="F26" s="804"/>
      <c r="G26" s="58"/>
      <c r="H26" s="804"/>
      <c r="I26" s="38"/>
      <c r="J26" s="804"/>
      <c r="K26" s="58"/>
      <c r="L26" s="806"/>
      <c r="M26" s="66"/>
      <c r="N26" s="802"/>
      <c r="O26" s="66"/>
      <c r="P26" s="802"/>
      <c r="Q26" s="66"/>
      <c r="R26" s="804"/>
      <c r="S26" s="66"/>
      <c r="T26" s="806"/>
      <c r="U26" s="66"/>
      <c r="V26" s="804"/>
      <c r="W26" s="66"/>
      <c r="X26" s="806"/>
      <c r="Y26" s="60"/>
    </row>
    <row r="27" spans="1:25" x14ac:dyDescent="0.35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35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35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35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" thickBot="1" x14ac:dyDescent="0.4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" thickTop="1" x14ac:dyDescent="0.35">
      <c r="A32" s="86"/>
      <c r="B32" s="814"/>
      <c r="C32" s="116">
        <v>450</v>
      </c>
      <c r="D32" s="803"/>
      <c r="E32" s="78">
        <v>398</v>
      </c>
      <c r="F32" s="803"/>
      <c r="G32" s="78">
        <v>417</v>
      </c>
      <c r="H32" s="803"/>
      <c r="I32" s="78">
        <v>431</v>
      </c>
      <c r="J32" s="803"/>
      <c r="K32" s="78">
        <v>415</v>
      </c>
      <c r="L32" s="803"/>
      <c r="M32" s="78">
        <v>424</v>
      </c>
      <c r="N32" s="803"/>
      <c r="O32" s="78">
        <v>417</v>
      </c>
      <c r="P32" s="803"/>
      <c r="Q32" s="78">
        <v>422</v>
      </c>
      <c r="R32" s="803"/>
      <c r="S32" s="63">
        <v>406</v>
      </c>
      <c r="T32" s="803"/>
      <c r="U32" s="78">
        <v>407</v>
      </c>
      <c r="V32" s="814"/>
      <c r="W32" s="92">
        <v>420</v>
      </c>
      <c r="X32" s="814"/>
      <c r="Y32" s="93">
        <v>409</v>
      </c>
    </row>
    <row r="33" spans="1:25" ht="16" thickBot="1" x14ac:dyDescent="0.4">
      <c r="A33" s="86"/>
      <c r="B33" s="815"/>
      <c r="C33" s="66"/>
      <c r="D33" s="804"/>
      <c r="E33" s="66"/>
      <c r="F33" s="804"/>
      <c r="G33" s="66"/>
      <c r="H33" s="804"/>
      <c r="I33" s="66"/>
      <c r="J33" s="804"/>
      <c r="K33" s="58"/>
      <c r="L33" s="804"/>
      <c r="M33" s="66"/>
      <c r="N33" s="804"/>
      <c r="O33" s="66"/>
      <c r="P33" s="804"/>
      <c r="Q33" s="58"/>
      <c r="R33" s="804"/>
      <c r="S33" s="58"/>
      <c r="T33" s="804"/>
      <c r="U33" s="58"/>
      <c r="V33" s="815"/>
      <c r="W33" s="66"/>
      <c r="X33" s="815"/>
      <c r="Y33" s="67"/>
    </row>
    <row r="34" spans="1:25" x14ac:dyDescent="0.35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35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35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35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" thickBot="1" x14ac:dyDescent="0.4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" thickTop="1" x14ac:dyDescent="0.35">
      <c r="A39" s="86"/>
      <c r="B39" s="814"/>
      <c r="C39" s="64">
        <v>439</v>
      </c>
      <c r="D39" s="816"/>
      <c r="E39" s="64">
        <v>407</v>
      </c>
      <c r="F39" s="814"/>
      <c r="G39" s="62">
        <v>441</v>
      </c>
      <c r="H39" s="803"/>
      <c r="I39" s="78">
        <v>312</v>
      </c>
      <c r="J39" s="803"/>
      <c r="K39" s="102">
        <v>460</v>
      </c>
      <c r="L39" s="805"/>
      <c r="M39" s="282">
        <v>181.66</v>
      </c>
      <c r="N39" s="805"/>
      <c r="O39" s="78">
        <v>428</v>
      </c>
      <c r="P39" s="805"/>
      <c r="Q39" s="78">
        <v>418</v>
      </c>
      <c r="R39" s="803"/>
      <c r="S39" s="92">
        <v>401</v>
      </c>
      <c r="T39" s="803"/>
      <c r="U39" s="78">
        <v>382</v>
      </c>
      <c r="V39" s="805"/>
      <c r="W39" s="78">
        <v>463</v>
      </c>
      <c r="X39" s="803"/>
      <c r="Y39" s="103">
        <v>385</v>
      </c>
    </row>
    <row r="40" spans="1:25" ht="16" thickBot="1" x14ac:dyDescent="0.4">
      <c r="A40" s="86"/>
      <c r="B40" s="815"/>
      <c r="C40" s="66"/>
      <c r="D40" s="817"/>
      <c r="E40" s="66"/>
      <c r="F40" s="815"/>
      <c r="G40" s="66"/>
      <c r="H40" s="804"/>
      <c r="I40" s="66"/>
      <c r="J40" s="804"/>
      <c r="K40" s="66"/>
      <c r="L40" s="806"/>
      <c r="M40" s="66"/>
      <c r="N40" s="806"/>
      <c r="O40" s="66"/>
      <c r="P40" s="806"/>
      <c r="Q40" s="58"/>
      <c r="R40" s="804"/>
      <c r="S40" s="66"/>
      <c r="T40" s="804"/>
      <c r="U40" s="58"/>
      <c r="V40" s="806"/>
      <c r="W40" s="58"/>
      <c r="X40" s="804"/>
      <c r="Y40" s="67"/>
    </row>
    <row r="41" spans="1:25" x14ac:dyDescent="0.35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35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35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35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" thickBot="1" x14ac:dyDescent="0.4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" thickTop="1" x14ac:dyDescent="0.35">
      <c r="A46" s="86"/>
      <c r="B46" s="814"/>
      <c r="C46" s="77">
        <v>399</v>
      </c>
      <c r="D46" s="814"/>
      <c r="E46" s="77">
        <v>417.59</v>
      </c>
      <c r="F46" s="820"/>
      <c r="G46" s="116">
        <v>225.68</v>
      </c>
      <c r="H46" s="822"/>
      <c r="I46" s="78">
        <v>414</v>
      </c>
      <c r="J46" s="803"/>
      <c r="K46" s="117">
        <v>272</v>
      </c>
      <c r="L46" s="814"/>
      <c r="M46" s="77">
        <v>406</v>
      </c>
      <c r="N46" s="812"/>
      <c r="O46" s="212">
        <v>337</v>
      </c>
      <c r="P46" s="818"/>
      <c r="Q46" s="77">
        <v>425</v>
      </c>
      <c r="R46" s="814"/>
      <c r="S46" s="77">
        <v>397</v>
      </c>
      <c r="T46" s="812"/>
      <c r="U46" s="77">
        <v>408</v>
      </c>
      <c r="V46" s="814"/>
      <c r="W46" s="116">
        <v>426</v>
      </c>
      <c r="X46" s="818"/>
      <c r="Y46" s="103">
        <v>407</v>
      </c>
    </row>
    <row r="47" spans="1:25" ht="16" thickBot="1" x14ac:dyDescent="0.4">
      <c r="A47" s="86"/>
      <c r="B47" s="815"/>
      <c r="C47" s="58"/>
      <c r="D47" s="815"/>
      <c r="E47" s="58"/>
      <c r="F47" s="821"/>
      <c r="G47" s="58"/>
      <c r="H47" s="823"/>
      <c r="I47" s="58"/>
      <c r="J47" s="804"/>
      <c r="K47" s="66"/>
      <c r="L47" s="815"/>
      <c r="M47" s="58"/>
      <c r="N47" s="813"/>
      <c r="O47" s="66"/>
      <c r="P47" s="819"/>
      <c r="Q47" s="66"/>
      <c r="R47" s="815"/>
      <c r="S47" s="66"/>
      <c r="T47" s="813"/>
      <c r="U47" s="66"/>
      <c r="V47" s="815"/>
      <c r="W47" s="66"/>
      <c r="X47" s="819"/>
      <c r="Y47" s="85"/>
    </row>
    <row r="48" spans="1:25" x14ac:dyDescent="0.35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35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35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35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" thickBot="1" x14ac:dyDescent="0.4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" thickTop="1" x14ac:dyDescent="0.35">
      <c r="A53" s="86"/>
      <c r="B53" s="812"/>
      <c r="C53" s="77">
        <v>402</v>
      </c>
      <c r="D53" s="826"/>
      <c r="E53" s="116">
        <v>383</v>
      </c>
      <c r="F53" s="814"/>
      <c r="G53" s="78">
        <v>416</v>
      </c>
      <c r="H53" s="814"/>
      <c r="I53" s="63">
        <v>423</v>
      </c>
      <c r="J53" s="803"/>
      <c r="K53" s="78">
        <v>409</v>
      </c>
      <c r="L53" s="803"/>
      <c r="M53" s="78">
        <v>432</v>
      </c>
      <c r="N53" s="803"/>
      <c r="O53" s="92">
        <v>405.18</v>
      </c>
      <c r="P53" s="814"/>
      <c r="Q53" s="92">
        <v>438</v>
      </c>
      <c r="R53" s="803"/>
      <c r="S53" s="63">
        <v>408</v>
      </c>
      <c r="T53" s="803"/>
      <c r="U53" s="78">
        <v>413</v>
      </c>
      <c r="V53" s="814"/>
      <c r="W53" s="61">
        <v>415</v>
      </c>
      <c r="X53" s="814"/>
      <c r="Y53" s="93">
        <v>428</v>
      </c>
    </row>
    <row r="54" spans="1:25" ht="16" thickBot="1" x14ac:dyDescent="0.4">
      <c r="A54" s="86"/>
      <c r="B54" s="813"/>
      <c r="C54" s="66"/>
      <c r="D54" s="826"/>
      <c r="E54" s="66"/>
      <c r="F54" s="815"/>
      <c r="G54" s="66"/>
      <c r="H54" s="815"/>
      <c r="I54" s="58"/>
      <c r="J54" s="804"/>
      <c r="K54" s="126"/>
      <c r="L54" s="804"/>
      <c r="M54" s="58"/>
      <c r="N54" s="804"/>
      <c r="O54" s="58"/>
      <c r="P54" s="815"/>
      <c r="Q54" s="58"/>
      <c r="R54" s="824"/>
      <c r="S54" s="58"/>
      <c r="T54" s="824"/>
      <c r="U54" s="58"/>
      <c r="V54" s="825"/>
      <c r="W54" s="66"/>
      <c r="X54" s="815"/>
      <c r="Y54" s="67"/>
    </row>
    <row r="55" spans="1:25" x14ac:dyDescent="0.35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35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35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35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" thickBot="1" x14ac:dyDescent="0.4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" thickTop="1" x14ac:dyDescent="0.35">
      <c r="A60" s="86"/>
      <c r="B60" s="814"/>
      <c r="C60" s="134">
        <v>418</v>
      </c>
      <c r="D60" s="812"/>
      <c r="E60" s="134">
        <v>406</v>
      </c>
      <c r="F60" s="803"/>
      <c r="G60" s="102">
        <v>413</v>
      </c>
      <c r="H60" s="803"/>
      <c r="I60" s="102">
        <v>423</v>
      </c>
      <c r="J60" s="803"/>
      <c r="K60" s="102">
        <v>425</v>
      </c>
      <c r="L60" s="803"/>
      <c r="M60" s="135">
        <v>411.43</v>
      </c>
      <c r="N60" s="803"/>
      <c r="O60" s="135">
        <v>406</v>
      </c>
      <c r="P60" s="803"/>
      <c r="Q60" s="102">
        <v>420</v>
      </c>
      <c r="R60" s="803"/>
      <c r="S60" s="133">
        <v>408</v>
      </c>
      <c r="T60" s="803"/>
      <c r="U60" s="102">
        <v>426</v>
      </c>
      <c r="V60" s="803"/>
      <c r="W60" s="102">
        <v>416</v>
      </c>
      <c r="X60" s="803"/>
      <c r="Y60" s="79">
        <v>426</v>
      </c>
    </row>
    <row r="61" spans="1:25" ht="16" thickBot="1" x14ac:dyDescent="0.4">
      <c r="A61" s="86"/>
      <c r="B61" s="815"/>
      <c r="C61" s="66"/>
      <c r="D61" s="813"/>
      <c r="E61" s="66"/>
      <c r="F61" s="804"/>
      <c r="G61" s="66"/>
      <c r="H61" s="804"/>
      <c r="I61" s="66"/>
      <c r="J61" s="804"/>
      <c r="K61" s="66"/>
      <c r="L61" s="804"/>
      <c r="M61" s="66"/>
      <c r="N61" s="804"/>
      <c r="O61" s="66"/>
      <c r="P61" s="804"/>
      <c r="Q61" s="66"/>
      <c r="R61" s="804"/>
      <c r="S61" s="66"/>
      <c r="T61" s="804"/>
      <c r="U61" s="56"/>
      <c r="V61" s="804"/>
      <c r="W61" s="56"/>
      <c r="X61" s="804"/>
      <c r="Y61" s="67"/>
    </row>
    <row r="62" spans="1:25" x14ac:dyDescent="0.35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35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35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35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" thickBot="1" x14ac:dyDescent="0.4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" thickTop="1" x14ac:dyDescent="0.35">
      <c r="A67" s="86"/>
      <c r="B67" s="814"/>
      <c r="C67" s="77">
        <v>413</v>
      </c>
      <c r="D67" s="829"/>
      <c r="E67" s="116">
        <v>429</v>
      </c>
      <c r="F67" s="803"/>
      <c r="G67" s="78">
        <v>356</v>
      </c>
      <c r="H67" s="803"/>
      <c r="I67" s="78">
        <v>424.52</v>
      </c>
      <c r="J67" s="831"/>
      <c r="K67" s="92">
        <v>389</v>
      </c>
      <c r="L67" s="833"/>
      <c r="M67" s="77">
        <v>406</v>
      </c>
      <c r="N67" s="827"/>
      <c r="O67" s="118">
        <v>402</v>
      </c>
      <c r="P67" s="803"/>
      <c r="Q67" s="77">
        <v>405</v>
      </c>
      <c r="R67" s="803"/>
      <c r="S67" s="78">
        <v>400</v>
      </c>
      <c r="T67" s="803"/>
      <c r="U67" s="78">
        <v>379</v>
      </c>
      <c r="V67" s="803"/>
      <c r="W67" s="78">
        <v>386</v>
      </c>
      <c r="X67" s="803"/>
      <c r="Y67" s="137">
        <v>366</v>
      </c>
    </row>
    <row r="68" spans="1:25" ht="16" thickBot="1" x14ac:dyDescent="0.4">
      <c r="A68" s="86"/>
      <c r="B68" s="815"/>
      <c r="C68" s="58"/>
      <c r="D68" s="830"/>
      <c r="E68" s="58"/>
      <c r="F68" s="804"/>
      <c r="G68" s="58"/>
      <c r="H68" s="804"/>
      <c r="I68" s="58"/>
      <c r="J68" s="832"/>
      <c r="K68" s="66"/>
      <c r="L68" s="834"/>
      <c r="M68" s="58"/>
      <c r="N68" s="828"/>
      <c r="O68" s="66"/>
      <c r="P68" s="804"/>
      <c r="Q68" s="66"/>
      <c r="R68" s="804"/>
      <c r="S68" s="66"/>
      <c r="T68" s="804"/>
      <c r="U68" s="66"/>
      <c r="V68" s="824"/>
      <c r="W68" s="66"/>
      <c r="X68" s="824"/>
      <c r="Y68" s="85"/>
    </row>
    <row r="69" spans="1:25" x14ac:dyDescent="0.35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35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35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35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" thickBot="1" x14ac:dyDescent="0.4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" thickTop="1" x14ac:dyDescent="0.35">
      <c r="A74" s="86"/>
      <c r="B74" s="814"/>
      <c r="C74" s="77">
        <v>421</v>
      </c>
      <c r="D74" s="835"/>
      <c r="E74" s="116">
        <v>418</v>
      </c>
      <c r="F74" s="835"/>
      <c r="G74" s="78">
        <v>417</v>
      </c>
      <c r="H74" s="803"/>
      <c r="I74" s="78">
        <v>361.99</v>
      </c>
      <c r="J74" s="803"/>
      <c r="K74" s="78">
        <v>416</v>
      </c>
      <c r="L74" s="803"/>
      <c r="M74" s="78">
        <v>416</v>
      </c>
      <c r="N74" s="803"/>
      <c r="O74" s="78">
        <v>425</v>
      </c>
      <c r="P74" s="803"/>
      <c r="Q74" s="78">
        <v>403</v>
      </c>
      <c r="R74" s="803"/>
      <c r="S74" s="78">
        <v>400</v>
      </c>
      <c r="T74" s="803"/>
      <c r="U74" s="78">
        <v>441</v>
      </c>
      <c r="V74" s="803"/>
      <c r="W74" s="92">
        <v>392</v>
      </c>
      <c r="X74" s="803"/>
      <c r="Y74" s="93">
        <v>403</v>
      </c>
    </row>
    <row r="75" spans="1:25" ht="16" thickBot="1" x14ac:dyDescent="0.4">
      <c r="A75" s="86"/>
      <c r="B75" s="825"/>
      <c r="C75" s="66"/>
      <c r="D75" s="836"/>
      <c r="E75" s="66"/>
      <c r="F75" s="836"/>
      <c r="G75" s="66"/>
      <c r="H75" s="824"/>
      <c r="I75" s="58"/>
      <c r="J75" s="824"/>
      <c r="K75" s="58"/>
      <c r="L75" s="824"/>
      <c r="M75" s="58"/>
      <c r="N75" s="824"/>
      <c r="O75" s="58"/>
      <c r="P75" s="824"/>
      <c r="Q75" s="58"/>
      <c r="R75" s="824"/>
      <c r="S75" s="58"/>
      <c r="T75" s="824"/>
      <c r="U75" s="58"/>
      <c r="V75" s="804"/>
      <c r="W75" s="66"/>
      <c r="X75" s="804"/>
      <c r="Y75" s="67"/>
    </row>
    <row r="76" spans="1:25" x14ac:dyDescent="0.35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35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35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35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" thickBot="1" x14ac:dyDescent="0.4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35">
      <c r="A81" s="86"/>
      <c r="B81" s="814"/>
      <c r="C81" s="77">
        <v>413</v>
      </c>
      <c r="D81" s="835"/>
      <c r="E81" s="77">
        <v>428</v>
      </c>
      <c r="F81" s="835"/>
      <c r="G81" s="92">
        <v>413</v>
      </c>
      <c r="H81" s="812"/>
      <c r="I81" s="116">
        <v>429.53</v>
      </c>
      <c r="J81" s="803"/>
      <c r="K81" s="78">
        <v>425</v>
      </c>
      <c r="L81" s="803"/>
      <c r="M81" s="78">
        <v>418</v>
      </c>
      <c r="N81" s="803"/>
      <c r="O81" s="78">
        <v>415</v>
      </c>
      <c r="P81" s="803"/>
      <c r="Q81" s="78">
        <v>428</v>
      </c>
      <c r="R81" s="803"/>
      <c r="S81" s="92">
        <v>402</v>
      </c>
      <c r="T81" s="803"/>
      <c r="U81" s="78">
        <v>419</v>
      </c>
      <c r="V81" s="831"/>
      <c r="W81" s="78">
        <v>422</v>
      </c>
      <c r="X81" s="803"/>
      <c r="Y81" s="137">
        <v>418</v>
      </c>
    </row>
    <row r="82" spans="1:25" ht="16" thickBot="1" x14ac:dyDescent="0.4">
      <c r="A82" s="86"/>
      <c r="B82" s="815"/>
      <c r="C82" s="66"/>
      <c r="D82" s="837"/>
      <c r="E82" s="66"/>
      <c r="F82" s="837"/>
      <c r="G82" s="66"/>
      <c r="H82" s="815"/>
      <c r="I82" s="66"/>
      <c r="J82" s="804"/>
      <c r="K82" s="66"/>
      <c r="L82" s="804"/>
      <c r="M82" s="66"/>
      <c r="N82" s="804"/>
      <c r="O82" s="66"/>
      <c r="P82" s="804"/>
      <c r="Q82" s="66"/>
      <c r="R82" s="804"/>
      <c r="S82" s="66"/>
      <c r="T82" s="804"/>
      <c r="U82" s="58"/>
      <c r="V82" s="832"/>
      <c r="W82" s="58"/>
      <c r="X82" s="824"/>
      <c r="Y82" s="67"/>
    </row>
    <row r="83" spans="1:25" x14ac:dyDescent="0.35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35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35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35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" thickBot="1" x14ac:dyDescent="0.4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" thickTop="1" x14ac:dyDescent="0.35">
      <c r="A88" s="86"/>
      <c r="B88" s="814"/>
      <c r="C88" s="77">
        <v>421</v>
      </c>
      <c r="D88" s="831"/>
      <c r="E88" s="116">
        <v>384</v>
      </c>
      <c r="F88" s="803"/>
      <c r="G88" s="78">
        <v>370</v>
      </c>
      <c r="H88" s="803"/>
      <c r="I88" s="78">
        <v>378.13</v>
      </c>
      <c r="J88" s="814"/>
      <c r="K88" s="149">
        <v>497.56</v>
      </c>
      <c r="L88" s="814"/>
      <c r="M88" s="116">
        <v>300</v>
      </c>
      <c r="N88" s="803"/>
      <c r="O88" s="92">
        <v>415</v>
      </c>
      <c r="P88" s="826"/>
      <c r="Q88" s="77">
        <v>408</v>
      </c>
      <c r="R88" s="814"/>
      <c r="S88" s="78">
        <v>402</v>
      </c>
      <c r="T88" s="803"/>
      <c r="U88" s="150">
        <v>384.49</v>
      </c>
      <c r="V88" s="803"/>
      <c r="W88" s="78">
        <v>389</v>
      </c>
      <c r="X88" s="803"/>
      <c r="Y88" s="137">
        <v>370</v>
      </c>
    </row>
    <row r="89" spans="1:25" ht="16" thickBot="1" x14ac:dyDescent="0.4">
      <c r="A89" s="86"/>
      <c r="B89" s="815"/>
      <c r="C89" s="58"/>
      <c r="D89" s="832"/>
      <c r="E89" s="58"/>
      <c r="F89" s="804"/>
      <c r="G89" s="58"/>
      <c r="H89" s="804"/>
      <c r="I89" s="58"/>
      <c r="J89" s="815"/>
      <c r="K89" s="66"/>
      <c r="L89" s="815"/>
      <c r="M89" s="58"/>
      <c r="N89" s="824"/>
      <c r="O89" s="66"/>
      <c r="P89" s="838"/>
      <c r="Q89" s="66"/>
      <c r="R89" s="825"/>
      <c r="S89" s="66"/>
      <c r="T89" s="824"/>
      <c r="U89" s="66"/>
      <c r="V89" s="824"/>
      <c r="W89" s="66"/>
      <c r="X89" s="824"/>
      <c r="Y89" s="85"/>
    </row>
    <row r="90" spans="1:25" x14ac:dyDescent="0.35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35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35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35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" thickBot="1" x14ac:dyDescent="0.4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" thickTop="1" x14ac:dyDescent="0.35">
      <c r="A95" s="86"/>
      <c r="B95" s="839"/>
      <c r="C95" s="211">
        <v>402</v>
      </c>
      <c r="D95" s="814"/>
      <c r="E95" s="159">
        <v>410</v>
      </c>
      <c r="F95" s="803"/>
      <c r="G95" s="158">
        <v>394</v>
      </c>
      <c r="H95" s="803"/>
      <c r="I95" s="160">
        <v>410</v>
      </c>
      <c r="J95" s="803"/>
      <c r="K95" s="160">
        <v>362</v>
      </c>
      <c r="L95" s="803"/>
      <c r="M95" s="78">
        <v>372</v>
      </c>
      <c r="N95" s="803"/>
      <c r="O95" s="116">
        <v>412</v>
      </c>
      <c r="P95" s="803"/>
      <c r="Q95" s="78">
        <v>410</v>
      </c>
      <c r="R95" s="803"/>
      <c r="S95" s="78">
        <v>431</v>
      </c>
      <c r="T95" s="803"/>
      <c r="U95" s="78">
        <v>400.31</v>
      </c>
      <c r="V95" s="803"/>
      <c r="W95" s="92">
        <v>258</v>
      </c>
      <c r="X95" s="803"/>
      <c r="Y95" s="161">
        <v>437</v>
      </c>
    </row>
    <row r="96" spans="1:25" ht="16" thickBot="1" x14ac:dyDescent="0.4">
      <c r="A96" s="86"/>
      <c r="B96" s="825"/>
      <c r="C96" s="162"/>
      <c r="D96" s="825"/>
      <c r="E96" s="97"/>
      <c r="F96" s="824"/>
      <c r="G96" s="162"/>
      <c r="H96" s="824"/>
      <c r="I96" s="97"/>
      <c r="J96" s="824"/>
      <c r="K96" s="97"/>
      <c r="L96" s="824"/>
      <c r="M96" s="58"/>
      <c r="N96" s="824"/>
      <c r="O96" s="58"/>
      <c r="P96" s="824"/>
      <c r="Q96" s="58"/>
      <c r="R96" s="824"/>
      <c r="S96" s="58"/>
      <c r="T96" s="824"/>
      <c r="U96" s="58"/>
      <c r="V96" s="824"/>
      <c r="W96" s="66"/>
      <c r="X96" s="824"/>
      <c r="Y96" s="98"/>
    </row>
    <row r="97" spans="1:25" x14ac:dyDescent="0.35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35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35">
      <c r="A99" s="86"/>
      <c r="B99" s="152"/>
      <c r="C99" s="155"/>
      <c r="P99" s="87"/>
      <c r="R99" s="87"/>
      <c r="Y99" s="163"/>
    </row>
    <row r="100" spans="1:25" x14ac:dyDescent="0.35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35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" thickBot="1" x14ac:dyDescent="0.4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" thickTop="1" x14ac:dyDescent="0.35">
      <c r="A103" s="86"/>
      <c r="B103" s="814"/>
      <c r="C103" s="77">
        <v>406</v>
      </c>
      <c r="D103" s="801"/>
      <c r="E103" s="77">
        <v>437.7</v>
      </c>
      <c r="F103" s="805"/>
      <c r="G103" s="78">
        <v>367</v>
      </c>
      <c r="H103" s="805"/>
      <c r="I103" s="78">
        <v>400</v>
      </c>
      <c r="J103" s="805"/>
      <c r="K103" s="78">
        <v>409</v>
      </c>
      <c r="L103" s="805"/>
      <c r="M103" s="78">
        <v>388.17</v>
      </c>
      <c r="N103" s="805"/>
      <c r="O103" s="150">
        <v>441</v>
      </c>
      <c r="P103" s="805"/>
      <c r="Q103" s="78">
        <v>402</v>
      </c>
      <c r="R103" s="803"/>
      <c r="S103" s="92">
        <v>384</v>
      </c>
      <c r="T103" s="814"/>
      <c r="U103" s="78">
        <v>412.61</v>
      </c>
      <c r="V103" s="803"/>
      <c r="W103" s="150">
        <v>205.21</v>
      </c>
      <c r="X103" s="803"/>
      <c r="Y103" s="79">
        <v>208</v>
      </c>
    </row>
    <row r="104" spans="1:25" ht="16" thickBot="1" x14ac:dyDescent="0.4">
      <c r="A104" s="86"/>
      <c r="B104" s="825"/>
      <c r="C104" s="66"/>
      <c r="D104" s="802"/>
      <c r="E104" s="66"/>
      <c r="F104" s="806"/>
      <c r="G104" s="66"/>
      <c r="H104" s="806"/>
      <c r="I104" s="66"/>
      <c r="J104" s="806"/>
      <c r="K104" s="66"/>
      <c r="L104" s="806"/>
      <c r="M104" s="66"/>
      <c r="N104" s="806"/>
      <c r="O104" s="66"/>
      <c r="P104" s="806"/>
      <c r="Q104" s="66"/>
      <c r="R104" s="824"/>
      <c r="S104" s="66"/>
      <c r="T104" s="825"/>
      <c r="U104" s="58"/>
      <c r="V104" s="824"/>
      <c r="W104" s="58"/>
      <c r="X104" s="824"/>
      <c r="Y104" s="67"/>
    </row>
    <row r="105" spans="1:25" x14ac:dyDescent="0.35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35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35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35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" thickBot="1" x14ac:dyDescent="0.4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" thickTop="1" x14ac:dyDescent="0.35">
      <c r="A110" s="86"/>
      <c r="B110" s="814"/>
      <c r="C110" s="77">
        <v>372</v>
      </c>
      <c r="D110" s="814"/>
      <c r="E110" s="116">
        <v>384</v>
      </c>
      <c r="F110" s="803"/>
      <c r="G110" s="78">
        <v>376</v>
      </c>
      <c r="H110" s="803"/>
      <c r="I110" s="78">
        <v>468</v>
      </c>
      <c r="J110" s="803"/>
      <c r="K110" s="92">
        <v>370</v>
      </c>
      <c r="L110" s="803"/>
      <c r="M110" s="77">
        <v>473</v>
      </c>
      <c r="N110" s="840"/>
      <c r="O110" s="118">
        <v>364</v>
      </c>
      <c r="P110" s="801"/>
      <c r="Q110" s="77">
        <v>342</v>
      </c>
      <c r="R110" s="814"/>
      <c r="S110" s="116">
        <v>366</v>
      </c>
      <c r="T110" s="814"/>
      <c r="U110" s="78">
        <v>352</v>
      </c>
      <c r="V110" s="814"/>
      <c r="W110" s="78">
        <v>381</v>
      </c>
      <c r="X110" s="814"/>
      <c r="Y110" s="171">
        <v>400</v>
      </c>
    </row>
    <row r="111" spans="1:25" ht="16" thickBot="1" x14ac:dyDescent="0.4">
      <c r="A111" s="86"/>
      <c r="B111" s="825"/>
      <c r="C111" s="58"/>
      <c r="D111" s="815"/>
      <c r="E111" s="58"/>
      <c r="F111" s="804"/>
      <c r="G111" s="58"/>
      <c r="H111" s="804"/>
      <c r="I111" s="58"/>
      <c r="J111" s="804"/>
      <c r="K111" s="66"/>
      <c r="L111" s="804"/>
      <c r="M111" s="58"/>
      <c r="N111" s="841"/>
      <c r="O111" s="327"/>
      <c r="P111" s="802"/>
      <c r="Q111" s="66"/>
      <c r="R111" s="825"/>
      <c r="S111" s="66"/>
      <c r="T111" s="825"/>
      <c r="U111" s="66"/>
      <c r="V111" s="825"/>
      <c r="W111" s="66"/>
      <c r="X111" s="825"/>
      <c r="Y111" s="151"/>
    </row>
    <row r="112" spans="1:25" ht="16" thickTop="1" x14ac:dyDescent="0.35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35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35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35">
      <c r="A115" s="86"/>
      <c r="B115" s="38"/>
      <c r="C115" s="38"/>
      <c r="D115" s="38"/>
      <c r="E115" s="38"/>
      <c r="F115" s="38"/>
      <c r="G115" s="38"/>
      <c r="H115" s="38"/>
      <c r="I115" s="318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" thickBot="1" x14ac:dyDescent="0.4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" thickTop="1" x14ac:dyDescent="0.35">
      <c r="A117" s="86"/>
      <c r="B117" s="814"/>
      <c r="C117" s="77">
        <v>415</v>
      </c>
      <c r="D117" s="801"/>
      <c r="E117" s="116">
        <v>394</v>
      </c>
      <c r="F117" s="814"/>
      <c r="G117" s="92">
        <v>362</v>
      </c>
      <c r="H117" s="803"/>
      <c r="I117" s="78">
        <v>386</v>
      </c>
      <c r="J117" s="805"/>
      <c r="K117" s="78">
        <v>425</v>
      </c>
      <c r="L117" s="803"/>
      <c r="M117" s="78">
        <v>412</v>
      </c>
      <c r="N117" s="803"/>
      <c r="O117" s="78">
        <v>337</v>
      </c>
      <c r="P117" s="803"/>
      <c r="Q117" s="92">
        <v>323</v>
      </c>
      <c r="R117" s="814"/>
      <c r="S117" s="92">
        <v>329</v>
      </c>
      <c r="T117" s="803"/>
      <c r="U117" s="78">
        <v>315</v>
      </c>
      <c r="V117" s="803"/>
      <c r="W117" s="92">
        <v>465</v>
      </c>
      <c r="X117" s="814"/>
      <c r="Y117" s="93">
        <v>374</v>
      </c>
    </row>
    <row r="118" spans="1:25" ht="16" thickBot="1" x14ac:dyDescent="0.4">
      <c r="A118" s="86"/>
      <c r="B118" s="825"/>
      <c r="C118" s="66"/>
      <c r="D118" s="802"/>
      <c r="E118" s="66"/>
      <c r="F118" s="825"/>
      <c r="G118" s="66"/>
      <c r="H118" s="804"/>
      <c r="I118" s="58"/>
      <c r="J118" s="806"/>
      <c r="K118" s="58"/>
      <c r="L118" s="824"/>
      <c r="M118" s="58"/>
      <c r="N118" s="824"/>
      <c r="O118" s="58"/>
      <c r="P118" s="804"/>
      <c r="Q118" s="58"/>
      <c r="R118" s="825"/>
      <c r="S118" s="58"/>
      <c r="T118" s="824"/>
      <c r="U118" s="58"/>
      <c r="V118" s="824"/>
      <c r="W118" s="66"/>
      <c r="X118" s="825"/>
      <c r="Y118" s="67"/>
    </row>
    <row r="119" spans="1:25" x14ac:dyDescent="0.35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35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35">
      <c r="A121" s="86"/>
      <c r="Y121" s="163"/>
    </row>
    <row r="122" spans="1:25" x14ac:dyDescent="0.35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" thickBot="1" x14ac:dyDescent="0.4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" thickTop="1" x14ac:dyDescent="0.35">
      <c r="A124" s="86"/>
      <c r="B124" s="814"/>
      <c r="C124" s="77">
        <v>344</v>
      </c>
      <c r="D124" s="801"/>
      <c r="E124" s="77">
        <v>371</v>
      </c>
      <c r="F124" s="805"/>
      <c r="G124" s="78">
        <v>386</v>
      </c>
      <c r="H124" s="805"/>
      <c r="I124" s="78">
        <v>366</v>
      </c>
      <c r="J124" s="805"/>
      <c r="K124" s="78">
        <v>412</v>
      </c>
      <c r="L124" s="805"/>
      <c r="M124" s="78">
        <v>373</v>
      </c>
      <c r="N124" s="805"/>
      <c r="O124" s="150">
        <v>300</v>
      </c>
      <c r="P124" s="805"/>
      <c r="Q124" s="78">
        <v>361</v>
      </c>
      <c r="R124" s="803"/>
      <c r="S124" s="92">
        <v>427</v>
      </c>
      <c r="T124" s="814"/>
      <c r="U124" s="78">
        <v>389</v>
      </c>
      <c r="V124" s="803"/>
      <c r="W124" s="150">
        <v>405</v>
      </c>
      <c r="X124" s="803"/>
      <c r="Y124" s="79">
        <v>397</v>
      </c>
    </row>
    <row r="125" spans="1:25" ht="16" thickBot="1" x14ac:dyDescent="0.4">
      <c r="A125" s="86"/>
      <c r="B125" s="825"/>
      <c r="C125" s="66"/>
      <c r="D125" s="802"/>
      <c r="E125" s="66"/>
      <c r="F125" s="806"/>
      <c r="G125" s="66"/>
      <c r="H125" s="806"/>
      <c r="I125" s="66"/>
      <c r="J125" s="806"/>
      <c r="K125" s="66"/>
      <c r="L125" s="806"/>
      <c r="M125" s="66"/>
      <c r="N125" s="806"/>
      <c r="O125" s="66"/>
      <c r="P125" s="806"/>
      <c r="Q125" s="66"/>
      <c r="R125" s="824"/>
      <c r="S125" s="66"/>
      <c r="T125" s="825"/>
      <c r="U125" s="58"/>
      <c r="V125" s="824"/>
      <c r="W125" s="58"/>
      <c r="X125" s="824"/>
      <c r="Y125" s="67"/>
    </row>
    <row r="126" spans="1:25" x14ac:dyDescent="0.35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35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35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35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" thickBot="1" x14ac:dyDescent="0.4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" thickTop="1" x14ac:dyDescent="0.35">
      <c r="A131" s="86"/>
      <c r="B131" s="814"/>
      <c r="C131" s="77">
        <v>344</v>
      </c>
      <c r="D131" s="814"/>
      <c r="E131" s="116">
        <v>421</v>
      </c>
      <c r="F131" s="803"/>
      <c r="G131" s="78">
        <v>369</v>
      </c>
      <c r="H131" s="803"/>
      <c r="I131" s="78">
        <v>404</v>
      </c>
      <c r="J131" s="803"/>
      <c r="K131" s="92">
        <v>376</v>
      </c>
      <c r="L131" s="803"/>
      <c r="M131" s="77">
        <v>397</v>
      </c>
      <c r="N131" s="840"/>
      <c r="O131" s="118">
        <v>400</v>
      </c>
      <c r="P131" s="801"/>
      <c r="Q131" s="77">
        <v>382</v>
      </c>
      <c r="R131" s="814"/>
      <c r="S131" s="116">
        <v>346</v>
      </c>
      <c r="T131" s="814"/>
      <c r="U131" s="78">
        <v>366</v>
      </c>
      <c r="V131" s="814"/>
      <c r="W131" s="78">
        <v>366</v>
      </c>
      <c r="X131" s="814"/>
      <c r="Y131" s="171">
        <v>408</v>
      </c>
    </row>
    <row r="132" spans="1:25" ht="16" thickBot="1" x14ac:dyDescent="0.4">
      <c r="A132" s="86"/>
      <c r="B132" s="825"/>
      <c r="C132" s="58"/>
      <c r="D132" s="815"/>
      <c r="E132" s="58"/>
      <c r="F132" s="804"/>
      <c r="G132" s="58"/>
      <c r="H132" s="804"/>
      <c r="I132" s="58"/>
      <c r="J132" s="804"/>
      <c r="K132" s="66"/>
      <c r="L132" s="804"/>
      <c r="M132" s="58"/>
      <c r="N132" s="841"/>
      <c r="O132" s="327"/>
      <c r="P132" s="802"/>
      <c r="Q132" s="66"/>
      <c r="R132" s="825"/>
      <c r="S132" s="66"/>
      <c r="T132" s="825"/>
      <c r="U132" s="66"/>
      <c r="V132" s="825"/>
      <c r="W132" s="66"/>
      <c r="X132" s="825"/>
      <c r="Y132" s="151"/>
    </row>
    <row r="133" spans="1:25" ht="16" thickTop="1" x14ac:dyDescent="0.35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35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35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35">
      <c r="A136" s="86"/>
      <c r="B136" s="38"/>
      <c r="C136" s="38"/>
      <c r="D136" s="38"/>
      <c r="E136" s="38"/>
      <c r="F136" s="38"/>
      <c r="G136" s="38"/>
      <c r="H136" s="38"/>
      <c r="I136" s="318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" thickBot="1" x14ac:dyDescent="0.4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" thickTop="1" x14ac:dyDescent="0.35">
      <c r="A138" s="86"/>
      <c r="B138" s="814"/>
      <c r="C138" s="77">
        <v>379</v>
      </c>
      <c r="D138" s="801"/>
      <c r="E138" s="116">
        <v>412</v>
      </c>
      <c r="F138" s="814"/>
      <c r="G138" s="92">
        <v>403</v>
      </c>
      <c r="H138" s="803"/>
      <c r="I138" s="78">
        <v>303</v>
      </c>
      <c r="J138" s="805"/>
      <c r="K138" s="78">
        <v>483</v>
      </c>
      <c r="L138" s="803"/>
      <c r="M138" s="78">
        <v>413</v>
      </c>
      <c r="N138" s="803"/>
      <c r="O138" s="78">
        <v>397</v>
      </c>
      <c r="P138" s="803"/>
      <c r="Q138" s="92">
        <v>355</v>
      </c>
      <c r="R138" s="814"/>
      <c r="S138" s="92">
        <v>366</v>
      </c>
      <c r="T138" s="803"/>
      <c r="U138" s="78">
        <v>396</v>
      </c>
      <c r="V138" s="803"/>
      <c r="W138" s="92">
        <v>405</v>
      </c>
      <c r="X138" s="814"/>
      <c r="Y138" s="93">
        <v>380</v>
      </c>
    </row>
    <row r="139" spans="1:25" ht="16" thickBot="1" x14ac:dyDescent="0.4">
      <c r="A139" s="86"/>
      <c r="B139" s="825"/>
      <c r="C139" s="66"/>
      <c r="D139" s="802"/>
      <c r="E139" s="66"/>
      <c r="F139" s="825"/>
      <c r="G139" s="66"/>
      <c r="H139" s="804"/>
      <c r="I139" s="58"/>
      <c r="J139" s="806"/>
      <c r="K139" s="58"/>
      <c r="L139" s="824"/>
      <c r="M139" s="58"/>
      <c r="N139" s="824"/>
      <c r="O139" s="58"/>
      <c r="P139" s="804"/>
      <c r="Q139" s="58"/>
      <c r="R139" s="825"/>
      <c r="S139" s="58"/>
      <c r="T139" s="824"/>
      <c r="U139" s="58"/>
      <c r="V139" s="824"/>
      <c r="W139" s="66"/>
      <c r="X139" s="825"/>
      <c r="Y139" s="67"/>
    </row>
    <row r="140" spans="1:25" x14ac:dyDescent="0.35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35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35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35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" thickBot="1" x14ac:dyDescent="0.4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" thickTop="1" x14ac:dyDescent="0.35">
      <c r="A145" s="86"/>
      <c r="B145" s="839"/>
      <c r="C145" s="211">
        <v>427</v>
      </c>
      <c r="D145" s="814"/>
      <c r="E145" s="159">
        <v>416</v>
      </c>
      <c r="F145" s="803"/>
      <c r="G145" s="158">
        <v>508</v>
      </c>
      <c r="H145" s="803"/>
      <c r="I145" s="160">
        <v>316</v>
      </c>
      <c r="J145" s="803"/>
      <c r="K145" s="160">
        <v>449</v>
      </c>
      <c r="L145" s="803"/>
      <c r="M145" s="78">
        <v>394</v>
      </c>
      <c r="N145" s="803"/>
      <c r="O145" s="116">
        <v>422</v>
      </c>
      <c r="P145" s="803"/>
      <c r="Q145" s="78">
        <v>404</v>
      </c>
      <c r="R145" s="803"/>
      <c r="S145" s="78">
        <v>398</v>
      </c>
      <c r="T145" s="803"/>
      <c r="U145" s="78">
        <v>393</v>
      </c>
      <c r="V145" s="803"/>
      <c r="W145" s="92">
        <v>378</v>
      </c>
      <c r="X145" s="803"/>
      <c r="Y145" s="161">
        <v>368</v>
      </c>
    </row>
    <row r="146" spans="1:25" ht="16" thickBot="1" x14ac:dyDescent="0.4">
      <c r="A146" s="86"/>
      <c r="B146" s="825"/>
      <c r="C146" s="162"/>
      <c r="D146" s="825"/>
      <c r="E146" s="97"/>
      <c r="F146" s="824"/>
      <c r="G146" s="162"/>
      <c r="H146" s="824"/>
      <c r="I146" s="97"/>
      <c r="J146" s="824"/>
      <c r="K146" s="97"/>
      <c r="L146" s="824"/>
      <c r="M146" s="58"/>
      <c r="N146" s="824"/>
      <c r="O146" s="58"/>
      <c r="P146" s="824"/>
      <c r="Q146" s="58"/>
      <c r="R146" s="824"/>
      <c r="S146" s="58"/>
      <c r="T146" s="824"/>
      <c r="U146" s="58"/>
      <c r="V146" s="824"/>
      <c r="W146" s="66"/>
      <c r="X146" s="824"/>
      <c r="Y146" s="98"/>
    </row>
    <row r="147" spans="1:25" x14ac:dyDescent="0.35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35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35">
      <c r="A149" s="86"/>
      <c r="Y149" s="181" t="s">
        <v>600</v>
      </c>
    </row>
    <row r="150" spans="1:25" x14ac:dyDescent="0.35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" thickBot="1" x14ac:dyDescent="0.4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" thickTop="1" x14ac:dyDescent="0.35">
      <c r="A152" s="86"/>
      <c r="B152" s="801"/>
      <c r="C152" s="62">
        <v>361</v>
      </c>
      <c r="D152" s="803"/>
      <c r="E152" s="63">
        <v>368</v>
      </c>
      <c r="F152" s="803"/>
      <c r="G152" s="61">
        <v>453</v>
      </c>
      <c r="H152" s="803"/>
      <c r="I152" s="61">
        <v>368</v>
      </c>
      <c r="J152" s="803"/>
      <c r="K152" s="64">
        <v>369</v>
      </c>
      <c r="L152" s="805"/>
      <c r="M152" s="76">
        <v>424</v>
      </c>
      <c r="N152" s="801"/>
      <c r="O152" s="77">
        <v>383</v>
      </c>
      <c r="P152" s="801"/>
      <c r="Q152" s="78">
        <v>459</v>
      </c>
      <c r="R152" s="803"/>
      <c r="S152" s="63">
        <v>324</v>
      </c>
      <c r="T152" s="805"/>
      <c r="U152" s="78">
        <v>347</v>
      </c>
      <c r="V152" s="803"/>
      <c r="W152" s="78">
        <v>295</v>
      </c>
      <c r="X152" s="842"/>
      <c r="Y152" s="182">
        <v>248</v>
      </c>
    </row>
    <row r="153" spans="1:25" ht="16" thickBot="1" x14ac:dyDescent="0.4">
      <c r="A153" s="86"/>
      <c r="B153" s="802"/>
      <c r="C153" s="58"/>
      <c r="D153" s="804"/>
      <c r="E153" s="58"/>
      <c r="F153" s="804"/>
      <c r="G153" s="58"/>
      <c r="H153" s="804"/>
      <c r="I153" s="38"/>
      <c r="J153" s="804"/>
      <c r="K153" s="58"/>
      <c r="L153" s="806"/>
      <c r="M153" s="66"/>
      <c r="N153" s="802"/>
      <c r="O153" s="66"/>
      <c r="P153" s="802"/>
      <c r="Q153" s="66"/>
      <c r="R153" s="804"/>
      <c r="S153" s="66"/>
      <c r="T153" s="806"/>
      <c r="U153" s="66"/>
      <c r="V153" s="804"/>
      <c r="W153" s="66"/>
      <c r="X153" s="843"/>
      <c r="Y153" s="183"/>
    </row>
    <row r="154" spans="1:25" x14ac:dyDescent="0.35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35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35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35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" thickBot="1" x14ac:dyDescent="0.4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" thickTop="1" x14ac:dyDescent="0.35">
      <c r="A159" s="86"/>
      <c r="B159" s="814"/>
      <c r="C159" s="116">
        <v>430</v>
      </c>
      <c r="D159" s="803"/>
      <c r="E159" s="150">
        <v>248</v>
      </c>
      <c r="F159" s="803"/>
      <c r="G159" s="78">
        <v>430</v>
      </c>
      <c r="H159" s="803"/>
      <c r="I159" s="78">
        <v>412</v>
      </c>
      <c r="J159" s="803"/>
      <c r="K159" s="78">
        <v>278</v>
      </c>
      <c r="L159" s="803"/>
      <c r="M159" s="78">
        <v>321</v>
      </c>
      <c r="N159" s="803"/>
      <c r="O159" s="150">
        <v>417</v>
      </c>
      <c r="P159" s="803"/>
      <c r="Q159" s="78">
        <v>410</v>
      </c>
      <c r="R159" s="803"/>
      <c r="S159" s="63">
        <v>375</v>
      </c>
      <c r="T159" s="803"/>
      <c r="U159" s="78">
        <v>423</v>
      </c>
      <c r="V159" s="814"/>
      <c r="W159" s="92">
        <v>419</v>
      </c>
      <c r="X159" s="814"/>
      <c r="Y159" s="163">
        <v>411</v>
      </c>
    </row>
    <row r="160" spans="1:25" ht="16" thickBot="1" x14ac:dyDescent="0.4">
      <c r="A160" s="86"/>
      <c r="B160" s="815"/>
      <c r="C160" s="66"/>
      <c r="D160" s="804"/>
      <c r="E160" s="66"/>
      <c r="F160" s="804"/>
      <c r="G160" s="66"/>
      <c r="H160" s="804"/>
      <c r="I160" s="66"/>
      <c r="J160" s="804"/>
      <c r="K160" s="58"/>
      <c r="L160" s="804"/>
      <c r="M160" s="66"/>
      <c r="N160" s="804"/>
      <c r="O160" s="66"/>
      <c r="P160" s="804"/>
      <c r="Q160" s="58"/>
      <c r="R160" s="804"/>
      <c r="S160" s="58"/>
      <c r="T160" s="804"/>
      <c r="U160" s="58"/>
      <c r="V160" s="815"/>
      <c r="W160" s="66"/>
      <c r="X160" s="815"/>
      <c r="Y160" s="185"/>
    </row>
    <row r="161" spans="1:25" x14ac:dyDescent="0.35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35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35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35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" thickBot="1" x14ac:dyDescent="0.4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" thickTop="1" x14ac:dyDescent="0.35">
      <c r="A166" s="86"/>
      <c r="B166" s="814"/>
      <c r="C166" s="116">
        <v>413</v>
      </c>
      <c r="D166" s="803"/>
      <c r="E166" s="78">
        <v>409</v>
      </c>
      <c r="F166" s="803"/>
      <c r="G166" s="78">
        <v>422</v>
      </c>
      <c r="H166" s="803"/>
      <c r="I166" s="78">
        <v>326</v>
      </c>
      <c r="J166" s="803"/>
      <c r="K166" s="78">
        <v>407</v>
      </c>
      <c r="L166" s="803"/>
      <c r="M166" s="78">
        <v>390</v>
      </c>
      <c r="N166" s="803"/>
      <c r="O166" s="78">
        <v>433</v>
      </c>
      <c r="P166" s="803"/>
      <c r="Q166" s="78">
        <v>409</v>
      </c>
      <c r="R166" s="803"/>
      <c r="S166" s="63">
        <v>400</v>
      </c>
      <c r="T166" s="803"/>
      <c r="U166" s="78">
        <v>362</v>
      </c>
      <c r="V166" s="814"/>
      <c r="W166" s="92">
        <v>378</v>
      </c>
      <c r="X166" s="814"/>
      <c r="Y166" s="163">
        <v>367</v>
      </c>
    </row>
    <row r="167" spans="1:25" ht="16" thickBot="1" x14ac:dyDescent="0.4">
      <c r="A167" s="86"/>
      <c r="B167" s="815"/>
      <c r="C167" s="66"/>
      <c r="D167" s="804"/>
      <c r="E167" s="66"/>
      <c r="F167" s="804"/>
      <c r="G167" s="66"/>
      <c r="H167" s="804"/>
      <c r="I167" s="66"/>
      <c r="J167" s="804"/>
      <c r="K167" s="58"/>
      <c r="L167" s="804"/>
      <c r="M167" s="66"/>
      <c r="N167" s="804"/>
      <c r="O167" s="66"/>
      <c r="P167" s="804"/>
      <c r="Q167" s="58"/>
      <c r="R167" s="804"/>
      <c r="S167" s="58"/>
      <c r="T167" s="804"/>
      <c r="U167" s="58"/>
      <c r="V167" s="815"/>
      <c r="W167" s="66"/>
      <c r="X167" s="815"/>
      <c r="Y167" s="185"/>
    </row>
    <row r="168" spans="1:25" x14ac:dyDescent="0.35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35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35">
      <c r="A170" s="86"/>
      <c r="Y170" s="163"/>
    </row>
    <row r="171" spans="1:25" x14ac:dyDescent="0.35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" thickBot="1" x14ac:dyDescent="0.4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" thickTop="1" x14ac:dyDescent="0.35">
      <c r="A173" s="86"/>
      <c r="B173" s="814"/>
      <c r="C173" s="116">
        <v>357</v>
      </c>
      <c r="D173" s="803"/>
      <c r="E173" s="78">
        <v>390</v>
      </c>
      <c r="F173" s="803"/>
      <c r="G173" s="78">
        <v>410</v>
      </c>
      <c r="H173" s="803"/>
      <c r="I173" s="78">
        <v>370</v>
      </c>
      <c r="J173" s="803"/>
      <c r="K173" s="78">
        <v>335</v>
      </c>
      <c r="L173" s="803"/>
      <c r="M173" s="78">
        <v>405</v>
      </c>
      <c r="N173" s="803"/>
      <c r="O173" s="78">
        <v>402</v>
      </c>
      <c r="P173" s="803"/>
      <c r="Q173" s="78">
        <v>432</v>
      </c>
      <c r="R173" s="803"/>
      <c r="S173" s="63">
        <v>408</v>
      </c>
      <c r="T173" s="803"/>
      <c r="U173" s="78">
        <v>421</v>
      </c>
      <c r="V173" s="814"/>
      <c r="W173" s="92">
        <v>419</v>
      </c>
      <c r="X173" s="814"/>
      <c r="Y173" s="163">
        <v>423</v>
      </c>
    </row>
    <row r="174" spans="1:25" ht="16" thickBot="1" x14ac:dyDescent="0.4">
      <c r="A174" s="86"/>
      <c r="B174" s="815"/>
      <c r="C174" s="66"/>
      <c r="D174" s="804"/>
      <c r="E174" s="66"/>
      <c r="F174" s="804"/>
      <c r="G174" s="66"/>
      <c r="H174" s="804"/>
      <c r="I174" s="66"/>
      <c r="J174" s="804"/>
      <c r="K174" s="58"/>
      <c r="L174" s="804"/>
      <c r="M174" s="66"/>
      <c r="N174" s="804"/>
      <c r="O174" s="66"/>
      <c r="P174" s="804"/>
      <c r="Q174" s="58"/>
      <c r="R174" s="804"/>
      <c r="S174" s="58"/>
      <c r="T174" s="804"/>
      <c r="U174" s="58"/>
      <c r="V174" s="815"/>
      <c r="W174" s="66"/>
      <c r="X174" s="815"/>
      <c r="Y174" s="185"/>
    </row>
    <row r="175" spans="1:25" x14ac:dyDescent="0.35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35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35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35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" thickBot="1" x14ac:dyDescent="0.4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" thickTop="1" x14ac:dyDescent="0.35">
      <c r="A180" s="86"/>
      <c r="B180" s="814"/>
      <c r="C180" s="116">
        <v>420</v>
      </c>
      <c r="D180" s="803"/>
      <c r="E180" s="78">
        <v>418</v>
      </c>
      <c r="F180" s="803"/>
      <c r="G180" s="78">
        <v>425</v>
      </c>
      <c r="H180" s="803"/>
      <c r="I180" s="78">
        <v>416</v>
      </c>
      <c r="J180" s="803"/>
      <c r="K180" s="78">
        <v>428</v>
      </c>
      <c r="L180" s="803"/>
      <c r="M180" s="78">
        <v>411</v>
      </c>
      <c r="N180" s="803"/>
      <c r="O180" s="78">
        <v>302</v>
      </c>
      <c r="P180" s="803"/>
      <c r="Q180" s="78">
        <v>324</v>
      </c>
      <c r="R180" s="803"/>
      <c r="S180" s="63">
        <v>438</v>
      </c>
      <c r="T180" s="803"/>
      <c r="U180" s="78">
        <v>320</v>
      </c>
      <c r="V180" s="814"/>
      <c r="W180" s="92">
        <v>427</v>
      </c>
      <c r="X180" s="814"/>
      <c r="Y180" s="189">
        <v>413</v>
      </c>
    </row>
    <row r="181" spans="1:25" ht="16" thickBot="1" x14ac:dyDescent="0.4">
      <c r="A181" s="86"/>
      <c r="B181" s="815"/>
      <c r="C181" s="66"/>
      <c r="D181" s="804"/>
      <c r="E181" s="66"/>
      <c r="F181" s="804"/>
      <c r="G181" s="66"/>
      <c r="H181" s="804"/>
      <c r="I181" s="66"/>
      <c r="J181" s="804"/>
      <c r="K181" s="58"/>
      <c r="L181" s="804"/>
      <c r="M181" s="66"/>
      <c r="N181" s="804"/>
      <c r="O181" s="66"/>
      <c r="P181" s="804"/>
      <c r="Q181" s="58"/>
      <c r="R181" s="804"/>
      <c r="S181" s="58"/>
      <c r="T181" s="804"/>
      <c r="U181" s="58"/>
      <c r="V181" s="815"/>
      <c r="W181" s="66"/>
      <c r="X181" s="815"/>
      <c r="Y181" s="163"/>
    </row>
    <row r="182" spans="1:25" x14ac:dyDescent="0.35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35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35">
      <c r="A184" s="86"/>
      <c r="Y184" s="163"/>
    </row>
    <row r="185" spans="1:25" x14ac:dyDescent="0.35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" thickBot="1" x14ac:dyDescent="0.4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" thickTop="1" x14ac:dyDescent="0.35">
      <c r="A187" s="86"/>
      <c r="B187" s="814"/>
      <c r="C187" s="116">
        <v>398</v>
      </c>
      <c r="D187" s="803"/>
      <c r="E187" s="78">
        <v>438</v>
      </c>
      <c r="F187" s="803"/>
      <c r="G187" s="78">
        <v>387</v>
      </c>
      <c r="H187" s="803"/>
      <c r="I187" s="78">
        <v>408</v>
      </c>
      <c r="J187" s="803"/>
      <c r="K187" s="78">
        <v>433</v>
      </c>
      <c r="L187" s="803"/>
      <c r="M187" s="78">
        <v>376</v>
      </c>
      <c r="N187" s="803"/>
      <c r="O187" s="78">
        <v>349</v>
      </c>
      <c r="P187" s="803"/>
      <c r="Q187" s="78">
        <v>413</v>
      </c>
      <c r="R187" s="803"/>
      <c r="S187" s="63">
        <v>398</v>
      </c>
      <c r="T187" s="803"/>
      <c r="U187" s="78">
        <v>362</v>
      </c>
      <c r="V187" s="814"/>
      <c r="W187" s="92">
        <v>341</v>
      </c>
      <c r="X187" s="814"/>
      <c r="Y187" s="189">
        <v>410</v>
      </c>
    </row>
    <row r="188" spans="1:25" ht="16" thickBot="1" x14ac:dyDescent="0.4">
      <c r="A188" s="86"/>
      <c r="B188" s="815"/>
      <c r="C188" s="66"/>
      <c r="D188" s="804"/>
      <c r="E188" s="66"/>
      <c r="F188" s="804"/>
      <c r="G188" s="66"/>
      <c r="H188" s="804"/>
      <c r="I188" s="66"/>
      <c r="J188" s="804"/>
      <c r="K188" s="58"/>
      <c r="L188" s="804"/>
      <c r="M188" s="66"/>
      <c r="N188" s="804"/>
      <c r="O188" s="66"/>
      <c r="P188" s="804"/>
      <c r="Q188" s="58"/>
      <c r="R188" s="804"/>
      <c r="S188" s="58"/>
      <c r="T188" s="804"/>
      <c r="U188" s="58"/>
      <c r="V188" s="815"/>
      <c r="W188" s="66"/>
      <c r="X188" s="815"/>
      <c r="Y188" s="163"/>
    </row>
    <row r="189" spans="1:25" x14ac:dyDescent="0.35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35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35">
      <c r="A191" s="86"/>
      <c r="Y191" s="163"/>
    </row>
    <row r="192" spans="1:25" x14ac:dyDescent="0.35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" thickBot="1" x14ac:dyDescent="0.4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" thickTop="1" x14ac:dyDescent="0.35">
      <c r="A194" s="86"/>
      <c r="B194" s="814"/>
      <c r="C194" s="116">
        <v>337.75</v>
      </c>
      <c r="D194" s="803"/>
      <c r="E194" s="78">
        <v>485</v>
      </c>
      <c r="F194" s="803"/>
      <c r="G194" s="78">
        <v>292</v>
      </c>
      <c r="H194" s="803"/>
      <c r="I194" s="78">
        <v>322</v>
      </c>
      <c r="J194" s="803"/>
      <c r="K194" s="78">
        <v>471</v>
      </c>
      <c r="L194" s="803"/>
      <c r="M194" s="78">
        <v>368</v>
      </c>
      <c r="N194" s="803"/>
      <c r="O194" s="78">
        <v>421.04</v>
      </c>
      <c r="P194" s="803"/>
      <c r="Q194" s="78">
        <v>459.69</v>
      </c>
      <c r="R194" s="774"/>
      <c r="Y194" s="163"/>
    </row>
    <row r="195" spans="1:25" ht="16" thickBot="1" x14ac:dyDescent="0.4">
      <c r="A195" s="86"/>
      <c r="B195" s="815"/>
      <c r="C195" s="66"/>
      <c r="D195" s="804"/>
      <c r="E195" s="66"/>
      <c r="F195" s="804"/>
      <c r="G195" s="66"/>
      <c r="H195" s="804"/>
      <c r="I195" s="66"/>
      <c r="J195" s="804"/>
      <c r="K195" s="58"/>
      <c r="L195" s="804"/>
      <c r="M195" s="66"/>
      <c r="N195" s="804"/>
      <c r="O195" s="66"/>
      <c r="P195" s="804"/>
      <c r="Q195" s="58"/>
      <c r="R195" s="775"/>
      <c r="Y195" s="163"/>
    </row>
    <row r="196" spans="1:25" x14ac:dyDescent="0.35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35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" thickBot="1" x14ac:dyDescent="0.4">
      <c r="A198" s="328"/>
      <c r="B198" s="329"/>
      <c r="C198" s="329"/>
      <c r="D198" s="329"/>
      <c r="E198" s="329"/>
      <c r="F198" s="437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/>
      <c r="Q198" s="329"/>
      <c r="R198" s="329"/>
      <c r="S198" s="329"/>
      <c r="T198" s="329"/>
      <c r="U198" s="329"/>
      <c r="V198" s="329"/>
      <c r="W198" s="329"/>
      <c r="X198" s="329"/>
      <c r="Y198" s="330"/>
    </row>
  </sheetData>
  <mergeCells count="331"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A12" workbookViewId="0">
      <selection sqref="A1:XFD1"/>
    </sheetView>
  </sheetViews>
  <sheetFormatPr defaultRowHeight="14.5" x14ac:dyDescent="0.35"/>
  <cols>
    <col min="2" max="2" width="26" customWidth="1"/>
    <col min="3" max="3" width="13.453125" customWidth="1"/>
    <col min="4" max="4" width="14.1796875" customWidth="1"/>
    <col min="5" max="5" width="36.1796875" customWidth="1"/>
    <col min="6" max="6" width="47.7265625" customWidth="1"/>
    <col min="7" max="7" width="25.81640625" customWidth="1"/>
    <col min="8" max="8" width="20.26953125" customWidth="1"/>
    <col min="9" max="9" width="21.7265625" customWidth="1"/>
  </cols>
  <sheetData>
    <row r="1" spans="2:11" ht="15" thickBot="1" x14ac:dyDescent="0.4"/>
    <row r="2" spans="2:11" x14ac:dyDescent="0.35">
      <c r="B2" s="850" t="s">
        <v>690</v>
      </c>
      <c r="C2" s="851"/>
      <c r="D2" s="851"/>
      <c r="E2" s="851"/>
      <c r="F2" s="851"/>
      <c r="G2" s="851"/>
      <c r="H2" s="851"/>
      <c r="I2" s="851"/>
      <c r="J2" s="851"/>
      <c r="K2" s="852"/>
    </row>
    <row r="3" spans="2:11" x14ac:dyDescent="0.35">
      <c r="B3" s="844"/>
      <c r="C3" s="845"/>
      <c r="D3" s="845"/>
      <c r="E3" s="845"/>
      <c r="F3" s="845"/>
      <c r="G3" s="845"/>
      <c r="H3" s="846"/>
      <c r="I3" s="353"/>
      <c r="J3" s="354"/>
      <c r="K3" s="355"/>
    </row>
    <row r="4" spans="2:11" x14ac:dyDescent="0.35">
      <c r="B4" s="356"/>
      <c r="C4" s="357"/>
      <c r="D4" s="357"/>
      <c r="E4" s="357"/>
      <c r="F4" s="357"/>
      <c r="G4" s="357"/>
      <c r="H4" s="358"/>
      <c r="I4" s="357"/>
      <c r="J4" s="359"/>
      <c r="K4" s="360"/>
    </row>
    <row r="5" spans="2:11" ht="15" thickBot="1" x14ac:dyDescent="0.4">
      <c r="B5" s="356"/>
      <c r="C5" s="357"/>
      <c r="D5" s="357"/>
      <c r="E5" s="357"/>
      <c r="F5" s="357"/>
      <c r="G5" s="357"/>
      <c r="H5" s="358"/>
      <c r="I5" s="357"/>
      <c r="J5" s="359"/>
      <c r="K5" s="360"/>
    </row>
    <row r="6" spans="2:11" x14ac:dyDescent="0.35">
      <c r="B6" s="361" t="s">
        <v>670</v>
      </c>
      <c r="C6" s="362" t="s">
        <v>671</v>
      </c>
      <c r="D6" s="362" t="s">
        <v>689</v>
      </c>
      <c r="E6" s="362" t="s">
        <v>672</v>
      </c>
      <c r="F6" s="362" t="s">
        <v>673</v>
      </c>
      <c r="G6" s="363" t="s">
        <v>674</v>
      </c>
      <c r="H6" s="363" t="s">
        <v>675</v>
      </c>
      <c r="I6" s="364" t="s">
        <v>696</v>
      </c>
      <c r="J6" s="362" t="s">
        <v>552</v>
      </c>
      <c r="K6" s="365" t="s">
        <v>4</v>
      </c>
    </row>
    <row r="7" spans="2:11" x14ac:dyDescent="0.35">
      <c r="B7" s="366" t="s">
        <v>676</v>
      </c>
      <c r="C7" s="293">
        <v>4</v>
      </c>
      <c r="D7" s="293">
        <v>1</v>
      </c>
      <c r="E7" s="293">
        <v>0</v>
      </c>
      <c r="F7" s="293">
        <v>0</v>
      </c>
      <c r="G7" s="293"/>
      <c r="H7" s="228">
        <v>3</v>
      </c>
      <c r="I7" s="293">
        <v>1</v>
      </c>
      <c r="J7" s="283">
        <f>SUM(C7:I7)</f>
        <v>9</v>
      </c>
      <c r="K7" s="367"/>
    </row>
    <row r="8" spans="2:11" x14ac:dyDescent="0.35">
      <c r="B8" s="366" t="s">
        <v>677</v>
      </c>
      <c r="C8" s="293">
        <v>4</v>
      </c>
      <c r="D8" s="293">
        <v>1</v>
      </c>
      <c r="E8" s="293">
        <v>0</v>
      </c>
      <c r="F8" s="293">
        <v>0</v>
      </c>
      <c r="G8" s="293">
        <v>0</v>
      </c>
      <c r="H8" s="293">
        <v>3</v>
      </c>
      <c r="I8" s="293">
        <v>1</v>
      </c>
      <c r="J8" s="283">
        <f>SUM(C8:I8)</f>
        <v>9</v>
      </c>
      <c r="K8" s="368"/>
    </row>
    <row r="9" spans="2:11" x14ac:dyDescent="0.35">
      <c r="B9" s="366" t="s">
        <v>691</v>
      </c>
      <c r="C9" s="293">
        <v>4</v>
      </c>
      <c r="D9" s="293">
        <v>1</v>
      </c>
      <c r="E9" s="293">
        <v>0</v>
      </c>
      <c r="F9" s="293">
        <v>0</v>
      </c>
      <c r="G9" s="293">
        <v>0</v>
      </c>
      <c r="H9" s="293">
        <v>3</v>
      </c>
      <c r="I9" s="293">
        <v>1</v>
      </c>
      <c r="J9" s="283">
        <f>SUM(C9:I9)</f>
        <v>9</v>
      </c>
      <c r="K9" s="368"/>
    </row>
    <row r="10" spans="2:11" ht="15" thickBot="1" x14ac:dyDescent="0.4">
      <c r="B10" s="369" t="s">
        <v>678</v>
      </c>
      <c r="C10" s="370">
        <v>0</v>
      </c>
      <c r="D10" s="370">
        <v>0</v>
      </c>
      <c r="E10" s="370">
        <f>E7-E9</f>
        <v>0</v>
      </c>
      <c r="F10" s="370">
        <f>F7-F9</f>
        <v>0</v>
      </c>
      <c r="G10" s="370">
        <f>G7-G9</f>
        <v>0</v>
      </c>
      <c r="H10" s="370">
        <v>0</v>
      </c>
      <c r="I10" s="370"/>
      <c r="J10" s="371"/>
      <c r="K10" s="372"/>
    </row>
    <row r="11" spans="2:11" ht="15" thickBot="1" x14ac:dyDescent="0.4">
      <c r="B11" s="373"/>
      <c r="C11" s="374"/>
      <c r="D11" s="374"/>
      <c r="E11" s="374"/>
      <c r="F11" s="374"/>
      <c r="G11" s="374"/>
      <c r="H11" s="375"/>
      <c r="I11" s="375"/>
      <c r="J11" s="376"/>
      <c r="K11" s="377"/>
    </row>
    <row r="12" spans="2:11" x14ac:dyDescent="0.35">
      <c r="B12" s="847" t="s">
        <v>679</v>
      </c>
      <c r="C12" s="848"/>
      <c r="D12" s="848"/>
      <c r="E12" s="848"/>
      <c r="F12" s="848"/>
      <c r="G12" s="848"/>
      <c r="H12" s="848"/>
      <c r="I12" s="849"/>
      <c r="J12" s="378"/>
      <c r="K12" s="378"/>
    </row>
    <row r="13" spans="2:11" ht="32.25" customHeight="1" x14ac:dyDescent="0.35">
      <c r="B13" s="379" t="s">
        <v>680</v>
      </c>
      <c r="C13" s="380" t="s">
        <v>681</v>
      </c>
      <c r="D13" s="380" t="s">
        <v>682</v>
      </c>
      <c r="E13" s="380" t="s">
        <v>683</v>
      </c>
      <c r="F13" s="380" t="s">
        <v>684</v>
      </c>
      <c r="G13" s="380" t="s">
        <v>685</v>
      </c>
      <c r="H13" s="380" t="s">
        <v>686</v>
      </c>
      <c r="I13" s="381" t="s">
        <v>687</v>
      </c>
      <c r="J13" s="382"/>
      <c r="K13" s="383"/>
    </row>
    <row r="14" spans="2:11" ht="36" customHeight="1" x14ac:dyDescent="0.35">
      <c r="B14" s="384">
        <v>1</v>
      </c>
      <c r="C14" s="386" t="s">
        <v>624</v>
      </c>
      <c r="D14" s="386" t="s">
        <v>187</v>
      </c>
      <c r="E14" s="406" t="s">
        <v>692</v>
      </c>
      <c r="F14" s="293" t="s">
        <v>688</v>
      </c>
      <c r="G14" s="410">
        <v>45745</v>
      </c>
      <c r="H14" s="351" t="s">
        <v>662</v>
      </c>
      <c r="I14" s="388" t="s">
        <v>750</v>
      </c>
      <c r="J14" s="389"/>
      <c r="K14" s="390"/>
    </row>
    <row r="15" spans="2:11" ht="26" x14ac:dyDescent="0.35">
      <c r="B15" s="384">
        <f>B14+1</f>
        <v>2</v>
      </c>
      <c r="C15" s="386" t="s">
        <v>225</v>
      </c>
      <c r="D15" s="386" t="s">
        <v>226</v>
      </c>
      <c r="E15" s="406" t="s">
        <v>695</v>
      </c>
      <c r="F15" s="293" t="s">
        <v>688</v>
      </c>
      <c r="G15" s="387">
        <v>45745</v>
      </c>
      <c r="H15" s="351" t="s">
        <v>662</v>
      </c>
      <c r="I15" s="388" t="s">
        <v>750</v>
      </c>
      <c r="J15" s="389"/>
      <c r="K15" s="390"/>
    </row>
    <row r="16" spans="2:11" x14ac:dyDescent="0.35">
      <c r="B16" s="384">
        <f t="shared" ref="B16:B22" si="0">B15+1</f>
        <v>3</v>
      </c>
      <c r="C16" s="385" t="s">
        <v>236</v>
      </c>
      <c r="D16" s="385" t="s">
        <v>237</v>
      </c>
      <c r="E16" s="293" t="s">
        <v>693</v>
      </c>
      <c r="F16" s="293" t="s">
        <v>688</v>
      </c>
      <c r="G16" s="387">
        <v>45552</v>
      </c>
      <c r="H16" s="351" t="s">
        <v>662</v>
      </c>
      <c r="I16" s="388" t="s">
        <v>750</v>
      </c>
      <c r="J16" s="389"/>
      <c r="K16" s="390"/>
    </row>
    <row r="17" spans="2:11" x14ac:dyDescent="0.35">
      <c r="B17" s="384">
        <f t="shared" si="0"/>
        <v>4</v>
      </c>
      <c r="C17" s="385" t="s">
        <v>238</v>
      </c>
      <c r="D17" s="385" t="s">
        <v>239</v>
      </c>
      <c r="E17" s="293" t="s">
        <v>693</v>
      </c>
      <c r="F17" s="293" t="s">
        <v>688</v>
      </c>
      <c r="G17" s="387">
        <v>45552</v>
      </c>
      <c r="H17" s="351" t="s">
        <v>662</v>
      </c>
      <c r="I17" s="388" t="s">
        <v>750</v>
      </c>
      <c r="J17" s="389"/>
      <c r="K17" s="390"/>
    </row>
    <row r="18" spans="2:11" x14ac:dyDescent="0.35">
      <c r="B18" s="384">
        <f t="shared" si="0"/>
        <v>5</v>
      </c>
      <c r="C18" s="385" t="s">
        <v>374</v>
      </c>
      <c r="D18" s="385" t="s">
        <v>375</v>
      </c>
      <c r="E18" s="293" t="s">
        <v>694</v>
      </c>
      <c r="F18" s="293" t="s">
        <v>688</v>
      </c>
      <c r="G18" s="387">
        <v>45600</v>
      </c>
      <c r="H18" s="351" t="s">
        <v>662</v>
      </c>
      <c r="I18" s="388" t="s">
        <v>750</v>
      </c>
      <c r="J18" s="389"/>
      <c r="K18" s="390"/>
    </row>
    <row r="19" spans="2:11" ht="26" x14ac:dyDescent="0.35">
      <c r="B19" s="384">
        <f t="shared" si="0"/>
        <v>6</v>
      </c>
      <c r="C19" s="385" t="s">
        <v>234</v>
      </c>
      <c r="D19" s="385" t="s">
        <v>235</v>
      </c>
      <c r="E19" s="407" t="s">
        <v>697</v>
      </c>
      <c r="F19" s="293" t="s">
        <v>700</v>
      </c>
      <c r="G19" s="387">
        <v>45566</v>
      </c>
      <c r="H19" s="351" t="s">
        <v>662</v>
      </c>
      <c r="I19" s="487" t="s">
        <v>749</v>
      </c>
      <c r="J19" s="389"/>
      <c r="K19" s="390"/>
    </row>
    <row r="20" spans="2:11" x14ac:dyDescent="0.35">
      <c r="B20" s="384">
        <f t="shared" si="0"/>
        <v>7</v>
      </c>
      <c r="C20" s="385" t="s">
        <v>331</v>
      </c>
      <c r="D20" s="385" t="s">
        <v>332</v>
      </c>
      <c r="E20" s="408" t="s">
        <v>698</v>
      </c>
      <c r="F20" s="293" t="s">
        <v>700</v>
      </c>
      <c r="G20" s="387">
        <v>45566</v>
      </c>
      <c r="H20" s="351" t="s">
        <v>662</v>
      </c>
      <c r="I20" s="388" t="s">
        <v>750</v>
      </c>
      <c r="J20" s="389"/>
      <c r="K20" s="390"/>
    </row>
    <row r="21" spans="2:11" ht="26" x14ac:dyDescent="0.35">
      <c r="B21" s="384">
        <f t="shared" si="0"/>
        <v>8</v>
      </c>
      <c r="C21" s="385" t="s">
        <v>372</v>
      </c>
      <c r="D21" s="385" t="s">
        <v>373</v>
      </c>
      <c r="E21" s="293" t="s">
        <v>699</v>
      </c>
      <c r="F21" s="293" t="s">
        <v>700</v>
      </c>
      <c r="G21" s="387">
        <v>45600</v>
      </c>
      <c r="H21" s="351" t="s">
        <v>662</v>
      </c>
      <c r="I21" s="487" t="s">
        <v>749</v>
      </c>
      <c r="J21" s="389"/>
      <c r="K21" s="390"/>
    </row>
    <row r="22" spans="2:11" x14ac:dyDescent="0.35">
      <c r="B22" s="384">
        <f t="shared" si="0"/>
        <v>9</v>
      </c>
      <c r="C22" s="385" t="s">
        <v>500</v>
      </c>
      <c r="D22" s="385" t="s">
        <v>379</v>
      </c>
      <c r="E22" s="409" t="s">
        <v>702</v>
      </c>
      <c r="F22" s="293" t="s">
        <v>701</v>
      </c>
      <c r="G22" s="387">
        <v>45590</v>
      </c>
      <c r="H22" s="351" t="s">
        <v>662</v>
      </c>
      <c r="I22" s="388" t="s">
        <v>750</v>
      </c>
      <c r="J22" s="389"/>
      <c r="K22" s="390"/>
    </row>
    <row r="23" spans="2:11" x14ac:dyDescent="0.35">
      <c r="B23" s="384"/>
      <c r="C23" s="392"/>
      <c r="D23" s="392"/>
      <c r="E23" s="391"/>
      <c r="F23" s="293"/>
      <c r="G23" s="387"/>
      <c r="H23" s="393"/>
      <c r="I23" s="388"/>
      <c r="J23" s="389"/>
      <c r="K23" s="390"/>
    </row>
    <row r="24" spans="2:11" x14ac:dyDescent="0.35">
      <c r="B24" s="384"/>
      <c r="C24" s="392"/>
      <c r="D24" s="392"/>
      <c r="E24" s="391"/>
      <c r="F24" s="293"/>
      <c r="G24" s="387"/>
      <c r="H24" s="393"/>
      <c r="I24" s="388"/>
      <c r="J24" s="389"/>
      <c r="K24" s="390"/>
    </row>
    <row r="25" spans="2:11" x14ac:dyDescent="0.35">
      <c r="B25" s="384"/>
      <c r="C25" s="386"/>
      <c r="D25" s="386"/>
      <c r="E25" s="394"/>
      <c r="F25" s="283"/>
      <c r="G25" s="387"/>
      <c r="H25" s="393"/>
      <c r="I25" s="388"/>
      <c r="J25" s="389"/>
      <c r="K25" s="390"/>
    </row>
    <row r="26" spans="2:11" x14ac:dyDescent="0.35">
      <c r="B26" s="384"/>
      <c r="C26" s="392"/>
      <c r="D26" s="392"/>
      <c r="E26" s="391"/>
      <c r="F26" s="293"/>
      <c r="G26" s="387"/>
      <c r="H26" s="393"/>
      <c r="I26" s="388"/>
      <c r="J26" s="389"/>
      <c r="K26" s="390"/>
    </row>
    <row r="27" spans="2:11" ht="15" thickBot="1" x14ac:dyDescent="0.4">
      <c r="B27" s="395"/>
      <c r="C27" s="396"/>
      <c r="D27" s="396"/>
      <c r="E27" s="397"/>
      <c r="F27" s="370"/>
      <c r="G27" s="398"/>
      <c r="H27" s="352"/>
      <c r="I27" s="399"/>
      <c r="J27" s="389"/>
      <c r="K27" s="390"/>
    </row>
    <row r="28" spans="2:11" x14ac:dyDescent="0.35">
      <c r="B28" s="400"/>
      <c r="C28" s="400"/>
      <c r="D28" s="400"/>
      <c r="E28" s="401"/>
      <c r="F28" s="401"/>
      <c r="G28" s="402"/>
      <c r="H28" s="403"/>
      <c r="I28" s="404"/>
      <c r="J28" s="405"/>
      <c r="K28" s="401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15"/>
  <sheetViews>
    <sheetView topLeftCell="A94" zoomScale="84" zoomScaleNormal="84" workbookViewId="0">
      <selection activeCell="I119" sqref="I119"/>
    </sheetView>
  </sheetViews>
  <sheetFormatPr defaultRowHeight="14.5" x14ac:dyDescent="0.35"/>
  <cols>
    <col min="3" max="5" width="16.54296875" style="225" customWidth="1"/>
    <col min="6" max="7" width="24.26953125" style="225" customWidth="1"/>
    <col min="8" max="8" width="24.26953125" style="521" customWidth="1"/>
    <col min="9" max="9" width="25.1796875" style="225" customWidth="1"/>
  </cols>
  <sheetData>
    <row r="2" spans="3:9" x14ac:dyDescent="0.35">
      <c r="C2" s="344" t="s">
        <v>784</v>
      </c>
      <c r="D2" s="344" t="s">
        <v>785</v>
      </c>
      <c r="E2" s="519" t="s">
        <v>786</v>
      </c>
      <c r="F2" s="344" t="s">
        <v>787</v>
      </c>
      <c r="G2" s="344" t="s">
        <v>818</v>
      </c>
      <c r="H2" s="522" t="s">
        <v>822</v>
      </c>
      <c r="I2" s="344" t="s">
        <v>788</v>
      </c>
    </row>
    <row r="3" spans="3:9" x14ac:dyDescent="0.35">
      <c r="C3" s="258">
        <v>1</v>
      </c>
      <c r="D3" s="258" t="s">
        <v>160</v>
      </c>
      <c r="E3" s="293" t="s">
        <v>131</v>
      </c>
      <c r="F3" s="333">
        <v>45778</v>
      </c>
      <c r="G3" s="333" t="s">
        <v>819</v>
      </c>
      <c r="H3" s="230">
        <v>4</v>
      </c>
      <c r="I3" s="258">
        <v>4920</v>
      </c>
    </row>
    <row r="4" spans="3:9" x14ac:dyDescent="0.35">
      <c r="C4" s="258">
        <v>2</v>
      </c>
      <c r="D4" s="258" t="s">
        <v>63</v>
      </c>
      <c r="E4" s="293" t="s">
        <v>43</v>
      </c>
      <c r="F4" s="333">
        <v>45839</v>
      </c>
      <c r="G4" s="333" t="s">
        <v>819</v>
      </c>
      <c r="H4" s="230">
        <v>4</v>
      </c>
      <c r="I4" s="258">
        <v>5972</v>
      </c>
    </row>
    <row r="5" spans="3:9" x14ac:dyDescent="0.35">
      <c r="C5" s="258">
        <v>3</v>
      </c>
      <c r="D5" s="258" t="s">
        <v>53</v>
      </c>
      <c r="E5" s="293" t="s">
        <v>29</v>
      </c>
      <c r="F5" s="333">
        <v>45901</v>
      </c>
      <c r="G5" s="333" t="s">
        <v>819</v>
      </c>
      <c r="H5" s="230">
        <v>4</v>
      </c>
      <c r="I5" s="258">
        <v>4618</v>
      </c>
    </row>
    <row r="6" spans="3:9" x14ac:dyDescent="0.35">
      <c r="C6" s="258">
        <v>4</v>
      </c>
      <c r="D6" s="258" t="s">
        <v>44</v>
      </c>
      <c r="E6" s="293" t="s">
        <v>29</v>
      </c>
      <c r="F6" s="257">
        <v>45962</v>
      </c>
      <c r="G6" s="333" t="s">
        <v>819</v>
      </c>
      <c r="H6" s="230">
        <v>4</v>
      </c>
      <c r="I6" s="258">
        <v>4618</v>
      </c>
    </row>
    <row r="7" spans="3:9" x14ac:dyDescent="0.35">
      <c r="C7" s="258">
        <v>5</v>
      </c>
      <c r="D7" s="258" t="s">
        <v>39</v>
      </c>
      <c r="E7" s="293" t="s">
        <v>29</v>
      </c>
      <c r="F7" s="257" t="s">
        <v>800</v>
      </c>
      <c r="G7" s="333" t="s">
        <v>819</v>
      </c>
      <c r="H7" s="230">
        <v>4</v>
      </c>
      <c r="I7" s="258">
        <v>4618</v>
      </c>
    </row>
    <row r="8" spans="3:9" x14ac:dyDescent="0.35">
      <c r="C8" s="258">
        <v>6</v>
      </c>
      <c r="D8" s="258" t="s">
        <v>158</v>
      </c>
      <c r="E8" s="293" t="s">
        <v>135</v>
      </c>
      <c r="F8" s="257" t="s">
        <v>801</v>
      </c>
      <c r="G8" s="333" t="s">
        <v>819</v>
      </c>
      <c r="H8" s="230">
        <v>4</v>
      </c>
      <c r="I8" s="258">
        <v>4920</v>
      </c>
    </row>
    <row r="9" spans="3:9" x14ac:dyDescent="0.35">
      <c r="C9" s="258">
        <v>7</v>
      </c>
      <c r="D9" s="258" t="s">
        <v>35</v>
      </c>
      <c r="E9" s="293" t="s">
        <v>29</v>
      </c>
      <c r="F9" s="257" t="s">
        <v>802</v>
      </c>
      <c r="G9" s="333" t="s">
        <v>819</v>
      </c>
      <c r="H9" s="230">
        <v>4</v>
      </c>
      <c r="I9" s="258">
        <v>4618</v>
      </c>
    </row>
    <row r="10" spans="3:9" x14ac:dyDescent="0.35">
      <c r="C10" s="258">
        <v>8</v>
      </c>
      <c r="D10" s="258" t="s">
        <v>36</v>
      </c>
      <c r="E10" s="293" t="s">
        <v>29</v>
      </c>
      <c r="F10" s="257" t="s">
        <v>803</v>
      </c>
      <c r="G10" s="333" t="s">
        <v>819</v>
      </c>
      <c r="H10" s="230">
        <v>4</v>
      </c>
      <c r="I10" s="258">
        <v>4618</v>
      </c>
    </row>
    <row r="11" spans="3:9" x14ac:dyDescent="0.35">
      <c r="C11" s="258">
        <v>9</v>
      </c>
      <c r="D11" s="258" t="s">
        <v>37</v>
      </c>
      <c r="E11" s="293" t="s">
        <v>29</v>
      </c>
      <c r="F11" s="257" t="s">
        <v>804</v>
      </c>
      <c r="G11" s="333" t="s">
        <v>819</v>
      </c>
      <c r="H11" s="230">
        <v>4</v>
      </c>
      <c r="I11" s="258">
        <v>4618</v>
      </c>
    </row>
    <row r="12" spans="3:9" x14ac:dyDescent="0.35">
      <c r="C12" s="258">
        <v>10</v>
      </c>
      <c r="D12" s="258" t="s">
        <v>38</v>
      </c>
      <c r="E12" s="293" t="s">
        <v>29</v>
      </c>
      <c r="F12" s="257" t="s">
        <v>805</v>
      </c>
      <c r="G12" s="333" t="s">
        <v>819</v>
      </c>
      <c r="H12" s="230">
        <v>4</v>
      </c>
      <c r="I12" s="258">
        <v>4618</v>
      </c>
    </row>
    <row r="13" spans="3:9" x14ac:dyDescent="0.35">
      <c r="C13" s="258">
        <v>11</v>
      </c>
      <c r="D13" s="258" t="s">
        <v>49</v>
      </c>
      <c r="E13" s="293" t="s">
        <v>34</v>
      </c>
      <c r="F13" s="257" t="s">
        <v>806</v>
      </c>
      <c r="G13" s="333" t="s">
        <v>819</v>
      </c>
      <c r="H13" s="230">
        <v>4</v>
      </c>
      <c r="I13" s="258">
        <v>4796</v>
      </c>
    </row>
    <row r="14" spans="3:9" x14ac:dyDescent="0.35">
      <c r="C14" s="258">
        <v>12</v>
      </c>
      <c r="D14" s="258" t="s">
        <v>130</v>
      </c>
      <c r="E14" s="293" t="s">
        <v>131</v>
      </c>
      <c r="F14" s="257" t="s">
        <v>807</v>
      </c>
      <c r="G14" s="333" t="s">
        <v>819</v>
      </c>
      <c r="H14" s="230">
        <v>4</v>
      </c>
      <c r="I14" s="258">
        <v>4920</v>
      </c>
    </row>
    <row r="15" spans="3:9" x14ac:dyDescent="0.35">
      <c r="C15" s="258">
        <v>13</v>
      </c>
      <c r="D15" s="258" t="s">
        <v>45</v>
      </c>
      <c r="E15" s="293" t="s">
        <v>29</v>
      </c>
      <c r="F15" s="257" t="s">
        <v>808</v>
      </c>
      <c r="G15" s="333" t="s">
        <v>819</v>
      </c>
      <c r="H15" s="230">
        <v>4</v>
      </c>
      <c r="I15" s="258">
        <v>4618</v>
      </c>
    </row>
    <row r="16" spans="3:9" x14ac:dyDescent="0.35">
      <c r="C16" s="258">
        <v>14</v>
      </c>
      <c r="D16" s="258" t="s">
        <v>338</v>
      </c>
      <c r="E16" s="293" t="s">
        <v>29</v>
      </c>
      <c r="F16" s="257" t="s">
        <v>809</v>
      </c>
      <c r="G16" s="333" t="s">
        <v>819</v>
      </c>
      <c r="H16" s="230">
        <v>4</v>
      </c>
      <c r="I16" s="258">
        <v>4618</v>
      </c>
    </row>
    <row r="17" spans="3:9" x14ac:dyDescent="0.35">
      <c r="C17" s="258">
        <v>15</v>
      </c>
      <c r="D17" s="258" t="s">
        <v>41</v>
      </c>
      <c r="E17" s="293" t="s">
        <v>29</v>
      </c>
      <c r="F17" s="257">
        <v>45690</v>
      </c>
      <c r="G17" s="333" t="s">
        <v>819</v>
      </c>
      <c r="H17" s="230">
        <v>4</v>
      </c>
      <c r="I17" s="258">
        <v>4618</v>
      </c>
    </row>
    <row r="18" spans="3:9" x14ac:dyDescent="0.35">
      <c r="C18" s="258">
        <v>16</v>
      </c>
      <c r="D18" s="258" t="s">
        <v>137</v>
      </c>
      <c r="E18" s="293" t="s">
        <v>131</v>
      </c>
      <c r="F18" s="257">
        <v>45749</v>
      </c>
      <c r="G18" s="333" t="s">
        <v>819</v>
      </c>
      <c r="H18" s="230">
        <v>4</v>
      </c>
      <c r="I18" s="258">
        <v>4920</v>
      </c>
    </row>
    <row r="19" spans="3:9" x14ac:dyDescent="0.35">
      <c r="C19" s="258">
        <v>17</v>
      </c>
      <c r="D19" s="258" t="s">
        <v>56</v>
      </c>
      <c r="E19" s="293" t="s">
        <v>29</v>
      </c>
      <c r="F19" s="257">
        <v>45810</v>
      </c>
      <c r="G19" s="333" t="s">
        <v>819</v>
      </c>
      <c r="H19" s="230">
        <v>4</v>
      </c>
      <c r="I19" s="258">
        <v>4618</v>
      </c>
    </row>
    <row r="20" spans="3:9" x14ac:dyDescent="0.35">
      <c r="C20" s="258">
        <v>18</v>
      </c>
      <c r="D20" s="258" t="s">
        <v>62</v>
      </c>
      <c r="E20" s="293" t="s">
        <v>29</v>
      </c>
      <c r="F20" s="257">
        <v>45871</v>
      </c>
      <c r="G20" s="333" t="s">
        <v>819</v>
      </c>
      <c r="H20" s="230">
        <v>4</v>
      </c>
      <c r="I20" s="258">
        <v>4618</v>
      </c>
    </row>
    <row r="21" spans="3:9" x14ac:dyDescent="0.35">
      <c r="C21" s="258">
        <v>19</v>
      </c>
      <c r="D21" s="258" t="s">
        <v>66</v>
      </c>
      <c r="E21" s="293" t="s">
        <v>29</v>
      </c>
      <c r="F21" s="257">
        <v>45932</v>
      </c>
      <c r="G21" s="333" t="s">
        <v>819</v>
      </c>
      <c r="H21" s="230">
        <v>4</v>
      </c>
      <c r="I21" s="258">
        <v>4618</v>
      </c>
    </row>
    <row r="22" spans="3:9" x14ac:dyDescent="0.35">
      <c r="C22" s="258">
        <v>20</v>
      </c>
      <c r="D22" s="258" t="s">
        <v>116</v>
      </c>
      <c r="E22" s="293" t="s">
        <v>29</v>
      </c>
      <c r="F22" s="257">
        <v>45993</v>
      </c>
      <c r="G22" s="333" t="s">
        <v>819</v>
      </c>
      <c r="H22" s="230">
        <v>4</v>
      </c>
      <c r="I22" s="258">
        <v>4618</v>
      </c>
    </row>
    <row r="23" spans="3:9" x14ac:dyDescent="0.35">
      <c r="C23" s="258">
        <v>21</v>
      </c>
      <c r="D23" s="258" t="s">
        <v>134</v>
      </c>
      <c r="E23" s="293" t="s">
        <v>135</v>
      </c>
      <c r="F23" s="257" t="s">
        <v>810</v>
      </c>
      <c r="G23" s="333" t="s">
        <v>819</v>
      </c>
      <c r="H23" s="230">
        <v>4</v>
      </c>
      <c r="I23" s="258">
        <v>4920</v>
      </c>
    </row>
    <row r="24" spans="3:9" x14ac:dyDescent="0.35">
      <c r="C24" s="258">
        <v>22</v>
      </c>
      <c r="D24" s="258" t="s">
        <v>117</v>
      </c>
      <c r="E24" s="293" t="s">
        <v>29</v>
      </c>
      <c r="F24" s="257" t="s">
        <v>811</v>
      </c>
      <c r="G24" s="333" t="s">
        <v>819</v>
      </c>
      <c r="H24" s="230">
        <v>4</v>
      </c>
      <c r="I24" s="258">
        <v>4618</v>
      </c>
    </row>
    <row r="25" spans="3:9" x14ac:dyDescent="0.35">
      <c r="C25" s="258">
        <v>23</v>
      </c>
      <c r="D25" s="258" t="s">
        <v>136</v>
      </c>
      <c r="E25" s="293" t="s">
        <v>29</v>
      </c>
      <c r="F25" s="257" t="s">
        <v>812</v>
      </c>
      <c r="G25" s="333" t="s">
        <v>819</v>
      </c>
      <c r="H25" s="230">
        <v>4</v>
      </c>
      <c r="I25" s="258">
        <v>4618</v>
      </c>
    </row>
    <row r="26" spans="3:9" x14ac:dyDescent="0.35">
      <c r="C26" s="258">
        <v>24</v>
      </c>
      <c r="D26" s="258" t="s">
        <v>119</v>
      </c>
      <c r="E26" s="293" t="s">
        <v>29</v>
      </c>
      <c r="F26" s="257" t="s">
        <v>813</v>
      </c>
      <c r="G26" s="333" t="s">
        <v>819</v>
      </c>
      <c r="H26" s="230">
        <v>4</v>
      </c>
      <c r="I26" s="258">
        <v>4618</v>
      </c>
    </row>
    <row r="27" spans="3:9" x14ac:dyDescent="0.35">
      <c r="C27" s="258">
        <v>25</v>
      </c>
      <c r="D27" s="258" t="s">
        <v>180</v>
      </c>
      <c r="E27" s="293" t="s">
        <v>29</v>
      </c>
      <c r="F27" s="257" t="s">
        <v>814</v>
      </c>
      <c r="G27" s="333" t="s">
        <v>819</v>
      </c>
      <c r="H27" s="230">
        <v>4</v>
      </c>
      <c r="I27" s="258">
        <v>4618</v>
      </c>
    </row>
    <row r="28" spans="3:9" x14ac:dyDescent="0.35">
      <c r="C28" s="258">
        <v>26</v>
      </c>
      <c r="D28" s="258" t="s">
        <v>120</v>
      </c>
      <c r="E28" s="293" t="s">
        <v>29</v>
      </c>
      <c r="F28" s="257" t="s">
        <v>815</v>
      </c>
      <c r="G28" s="333" t="s">
        <v>819</v>
      </c>
      <c r="H28" s="230">
        <v>4</v>
      </c>
      <c r="I28" s="258">
        <v>4618</v>
      </c>
    </row>
    <row r="29" spans="3:9" x14ac:dyDescent="0.35">
      <c r="C29" s="258">
        <v>27</v>
      </c>
      <c r="D29" s="258" t="s">
        <v>57</v>
      </c>
      <c r="E29" s="293" t="s">
        <v>29</v>
      </c>
      <c r="F29" s="257" t="s">
        <v>816</v>
      </c>
      <c r="G29" s="333" t="s">
        <v>819</v>
      </c>
      <c r="H29" s="230">
        <v>4</v>
      </c>
      <c r="I29" s="258">
        <v>4618</v>
      </c>
    </row>
    <row r="30" spans="3:9" x14ac:dyDescent="0.35">
      <c r="C30" s="258">
        <v>28</v>
      </c>
      <c r="D30" s="258" t="s">
        <v>59</v>
      </c>
      <c r="E30" s="293" t="s">
        <v>29</v>
      </c>
      <c r="F30" s="257" t="s">
        <v>817</v>
      </c>
      <c r="G30" s="333" t="s">
        <v>819</v>
      </c>
      <c r="H30" s="230">
        <v>4</v>
      </c>
      <c r="I30" s="258">
        <v>4618</v>
      </c>
    </row>
    <row r="31" spans="3:9" x14ac:dyDescent="0.35">
      <c r="C31" s="258">
        <v>29</v>
      </c>
      <c r="D31" s="258" t="s">
        <v>58</v>
      </c>
      <c r="E31" s="293" t="s">
        <v>29</v>
      </c>
      <c r="F31" s="257">
        <v>45691</v>
      </c>
      <c r="G31" s="333" t="s">
        <v>819</v>
      </c>
      <c r="H31" s="230">
        <v>4</v>
      </c>
      <c r="I31" s="258">
        <v>4618</v>
      </c>
    </row>
    <row r="32" spans="3:9" x14ac:dyDescent="0.35">
      <c r="C32" s="258">
        <v>30</v>
      </c>
      <c r="D32" s="258" t="s">
        <v>33</v>
      </c>
      <c r="E32" s="293" t="s">
        <v>34</v>
      </c>
      <c r="F32" s="257">
        <v>45750</v>
      </c>
      <c r="G32" s="333" t="s">
        <v>819</v>
      </c>
      <c r="H32" s="230">
        <v>4</v>
      </c>
      <c r="I32" s="258">
        <v>4796</v>
      </c>
    </row>
    <row r="33" spans="3:9" x14ac:dyDescent="0.35">
      <c r="C33" s="258">
        <v>31</v>
      </c>
      <c r="D33" s="258" t="s">
        <v>28</v>
      </c>
      <c r="E33" s="293" t="s">
        <v>29</v>
      </c>
      <c r="F33" s="257">
        <v>45811</v>
      </c>
      <c r="G33" s="333" t="s">
        <v>819</v>
      </c>
      <c r="H33" s="230">
        <v>4</v>
      </c>
      <c r="I33" s="258">
        <v>4618</v>
      </c>
    </row>
    <row r="34" spans="3:9" x14ac:dyDescent="0.35">
      <c r="C34" s="258">
        <v>32</v>
      </c>
      <c r="D34" s="258" t="s">
        <v>118</v>
      </c>
      <c r="E34" s="293" t="s">
        <v>43</v>
      </c>
      <c r="F34" s="257">
        <v>45872</v>
      </c>
      <c r="G34" s="333" t="s">
        <v>819</v>
      </c>
      <c r="H34" s="230">
        <v>4</v>
      </c>
      <c r="I34" s="258">
        <v>5972</v>
      </c>
    </row>
    <row r="35" spans="3:9" x14ac:dyDescent="0.35">
      <c r="C35" s="258">
        <v>33</v>
      </c>
      <c r="D35" s="258" t="s">
        <v>123</v>
      </c>
      <c r="E35" s="293" t="s">
        <v>29</v>
      </c>
      <c r="F35" s="257">
        <v>45933</v>
      </c>
      <c r="G35" s="333" t="s">
        <v>819</v>
      </c>
      <c r="H35" s="230">
        <v>4</v>
      </c>
      <c r="I35" s="258">
        <v>4618</v>
      </c>
    </row>
    <row r="36" spans="3:9" x14ac:dyDescent="0.35">
      <c r="C36" s="258">
        <v>34</v>
      </c>
      <c r="D36" s="258" t="s">
        <v>177</v>
      </c>
      <c r="E36" s="293" t="s">
        <v>135</v>
      </c>
      <c r="F36" s="333">
        <v>45752</v>
      </c>
      <c r="G36" s="333" t="s">
        <v>820</v>
      </c>
      <c r="H36" s="230">
        <v>4</v>
      </c>
      <c r="I36" s="258">
        <v>5556</v>
      </c>
    </row>
    <row r="37" spans="3:9" x14ac:dyDescent="0.35">
      <c r="C37" s="258">
        <v>35</v>
      </c>
      <c r="D37" s="258" t="s">
        <v>113</v>
      </c>
      <c r="E37" s="293" t="s">
        <v>29</v>
      </c>
      <c r="F37" s="333">
        <v>45782</v>
      </c>
      <c r="G37" s="333" t="s">
        <v>820</v>
      </c>
      <c r="H37" s="230">
        <v>4</v>
      </c>
      <c r="I37" s="258">
        <v>4618</v>
      </c>
    </row>
    <row r="38" spans="3:9" x14ac:dyDescent="0.35">
      <c r="C38" s="258">
        <v>36</v>
      </c>
      <c r="D38" s="258" t="s">
        <v>65</v>
      </c>
      <c r="E38" s="293" t="s">
        <v>43</v>
      </c>
      <c r="F38" s="333">
        <v>45843</v>
      </c>
      <c r="G38" s="333" t="s">
        <v>820</v>
      </c>
      <c r="H38" s="230">
        <v>4</v>
      </c>
      <c r="I38" s="258">
        <v>5972</v>
      </c>
    </row>
    <row r="39" spans="3:9" x14ac:dyDescent="0.35">
      <c r="C39" s="258">
        <v>37</v>
      </c>
      <c r="D39" s="258" t="s">
        <v>50</v>
      </c>
      <c r="E39" s="293" t="s">
        <v>34</v>
      </c>
      <c r="F39" s="257">
        <v>45813</v>
      </c>
      <c r="G39" s="333" t="s">
        <v>820</v>
      </c>
      <c r="H39" s="230">
        <v>4</v>
      </c>
      <c r="I39" s="258">
        <v>4796</v>
      </c>
    </row>
    <row r="40" spans="3:9" x14ac:dyDescent="0.35">
      <c r="C40" s="258">
        <v>38</v>
      </c>
      <c r="D40" s="258" t="s">
        <v>114</v>
      </c>
      <c r="E40" s="293" t="s">
        <v>29</v>
      </c>
      <c r="F40" s="257">
        <v>45843</v>
      </c>
      <c r="G40" s="333" t="s">
        <v>820</v>
      </c>
      <c r="H40" s="230">
        <v>4</v>
      </c>
      <c r="I40" s="258">
        <v>4618</v>
      </c>
    </row>
    <row r="41" spans="3:9" x14ac:dyDescent="0.35">
      <c r="C41" s="258">
        <v>39</v>
      </c>
      <c r="D41" s="258" t="s">
        <v>138</v>
      </c>
      <c r="E41" s="293" t="s">
        <v>29</v>
      </c>
      <c r="F41" s="257">
        <v>45874</v>
      </c>
      <c r="G41" s="333" t="s">
        <v>820</v>
      </c>
      <c r="H41" s="230">
        <v>4</v>
      </c>
      <c r="I41" s="258">
        <v>4618</v>
      </c>
    </row>
    <row r="42" spans="3:9" x14ac:dyDescent="0.35">
      <c r="C42" s="258">
        <v>40</v>
      </c>
      <c r="D42" s="258" t="s">
        <v>133</v>
      </c>
      <c r="E42" s="293" t="s">
        <v>29</v>
      </c>
      <c r="F42" s="257">
        <v>45905</v>
      </c>
      <c r="G42" s="333" t="s">
        <v>820</v>
      </c>
      <c r="H42" s="230">
        <v>4</v>
      </c>
      <c r="I42" s="258">
        <v>4618</v>
      </c>
    </row>
    <row r="43" spans="3:9" x14ac:dyDescent="0.35">
      <c r="C43" s="258">
        <v>41</v>
      </c>
      <c r="D43" s="258" t="s">
        <v>339</v>
      </c>
      <c r="E43" s="293" t="s">
        <v>29</v>
      </c>
      <c r="F43" s="257">
        <v>45905</v>
      </c>
      <c r="G43" s="333" t="s">
        <v>820</v>
      </c>
      <c r="H43" s="230">
        <v>4</v>
      </c>
      <c r="I43" s="258">
        <v>4618</v>
      </c>
    </row>
    <row r="44" spans="3:9" x14ac:dyDescent="0.35">
      <c r="C44" s="258">
        <v>42</v>
      </c>
      <c r="D44" s="258" t="s">
        <v>46</v>
      </c>
      <c r="E44" s="293" t="s">
        <v>47</v>
      </c>
      <c r="F44" s="257">
        <v>45935</v>
      </c>
      <c r="G44" s="333" t="s">
        <v>820</v>
      </c>
      <c r="H44" s="230">
        <v>4</v>
      </c>
      <c r="I44" s="258">
        <v>6376</v>
      </c>
    </row>
    <row r="45" spans="3:9" x14ac:dyDescent="0.35">
      <c r="C45" s="258">
        <v>43</v>
      </c>
      <c r="D45" s="258" t="s">
        <v>42</v>
      </c>
      <c r="E45" s="293" t="s">
        <v>43</v>
      </c>
      <c r="F45" s="257">
        <v>45966</v>
      </c>
      <c r="G45" s="333" t="s">
        <v>820</v>
      </c>
      <c r="H45" s="230">
        <v>4</v>
      </c>
      <c r="I45" s="258">
        <v>5972</v>
      </c>
    </row>
    <row r="46" spans="3:9" x14ac:dyDescent="0.35">
      <c r="C46" s="258">
        <v>44</v>
      </c>
      <c r="D46" s="258" t="s">
        <v>170</v>
      </c>
      <c r="E46" s="293" t="s">
        <v>29</v>
      </c>
      <c r="F46" s="257">
        <v>45996</v>
      </c>
      <c r="G46" s="333" t="s">
        <v>820</v>
      </c>
      <c r="H46" s="230">
        <v>4</v>
      </c>
      <c r="I46" s="258">
        <v>4618</v>
      </c>
    </row>
    <row r="47" spans="3:9" x14ac:dyDescent="0.35">
      <c r="C47" s="258">
        <v>45</v>
      </c>
      <c r="D47" s="258" t="s">
        <v>344</v>
      </c>
      <c r="E47" s="293" t="s">
        <v>29</v>
      </c>
      <c r="F47" s="257" t="s">
        <v>789</v>
      </c>
      <c r="G47" s="333" t="s">
        <v>820</v>
      </c>
      <c r="H47" s="230">
        <v>4</v>
      </c>
      <c r="I47" s="258">
        <v>4618</v>
      </c>
    </row>
    <row r="48" spans="3:9" x14ac:dyDescent="0.35">
      <c r="C48" s="258">
        <v>46</v>
      </c>
      <c r="D48" s="258" t="s">
        <v>345</v>
      </c>
      <c r="E48" s="293" t="s">
        <v>29</v>
      </c>
      <c r="F48" s="257" t="s">
        <v>789</v>
      </c>
      <c r="G48" s="333" t="s">
        <v>820</v>
      </c>
      <c r="H48" s="230">
        <v>4</v>
      </c>
      <c r="I48" s="258">
        <v>4618</v>
      </c>
    </row>
    <row r="49" spans="3:9" x14ac:dyDescent="0.35">
      <c r="C49" s="258">
        <v>47</v>
      </c>
      <c r="D49" s="258" t="s">
        <v>181</v>
      </c>
      <c r="E49" s="293" t="s">
        <v>34</v>
      </c>
      <c r="F49" s="257" t="s">
        <v>790</v>
      </c>
      <c r="G49" s="333" t="s">
        <v>820</v>
      </c>
      <c r="H49" s="230">
        <v>4</v>
      </c>
      <c r="I49" s="258">
        <v>4796</v>
      </c>
    </row>
    <row r="50" spans="3:9" x14ac:dyDescent="0.35">
      <c r="C50" s="258">
        <v>48</v>
      </c>
      <c r="D50" s="258" t="s">
        <v>346</v>
      </c>
      <c r="E50" s="293" t="s">
        <v>29</v>
      </c>
      <c r="F50" s="257" t="s">
        <v>790</v>
      </c>
      <c r="G50" s="333" t="s">
        <v>820</v>
      </c>
      <c r="H50" s="230">
        <v>4</v>
      </c>
      <c r="I50" s="258">
        <v>4618</v>
      </c>
    </row>
    <row r="51" spans="3:9" x14ac:dyDescent="0.35">
      <c r="C51" s="258">
        <v>49</v>
      </c>
      <c r="D51" s="258" t="s">
        <v>347</v>
      </c>
      <c r="E51" s="293" t="s">
        <v>34</v>
      </c>
      <c r="F51" s="257" t="s">
        <v>791</v>
      </c>
      <c r="G51" s="333" t="s">
        <v>820</v>
      </c>
      <c r="H51" s="230">
        <v>4</v>
      </c>
      <c r="I51" s="258">
        <v>4796</v>
      </c>
    </row>
    <row r="52" spans="3:9" x14ac:dyDescent="0.35">
      <c r="C52" s="258">
        <v>50</v>
      </c>
      <c r="D52" s="258" t="s">
        <v>348</v>
      </c>
      <c r="E52" s="293" t="s">
        <v>29</v>
      </c>
      <c r="F52" s="257" t="s">
        <v>792</v>
      </c>
      <c r="G52" s="333" t="s">
        <v>820</v>
      </c>
      <c r="H52" s="230">
        <v>4</v>
      </c>
      <c r="I52" s="258">
        <v>4618</v>
      </c>
    </row>
    <row r="53" spans="3:9" x14ac:dyDescent="0.35">
      <c r="C53" s="258">
        <v>51</v>
      </c>
      <c r="D53" s="258" t="s">
        <v>351</v>
      </c>
      <c r="E53" s="293" t="s">
        <v>34</v>
      </c>
      <c r="F53" s="257" t="s">
        <v>793</v>
      </c>
      <c r="G53" s="333" t="s">
        <v>820</v>
      </c>
      <c r="H53" s="230">
        <v>4</v>
      </c>
      <c r="I53" s="258">
        <v>4796</v>
      </c>
    </row>
    <row r="54" spans="3:9" x14ac:dyDescent="0.35">
      <c r="C54" s="258">
        <v>52</v>
      </c>
      <c r="D54" s="258" t="s">
        <v>355</v>
      </c>
      <c r="E54" s="293" t="s">
        <v>34</v>
      </c>
      <c r="F54" s="257" t="s">
        <v>793</v>
      </c>
      <c r="G54" s="333" t="s">
        <v>820</v>
      </c>
      <c r="H54" s="230">
        <v>4</v>
      </c>
      <c r="I54" s="258">
        <v>4796</v>
      </c>
    </row>
    <row r="55" spans="3:9" x14ac:dyDescent="0.35">
      <c r="C55" s="258">
        <v>53</v>
      </c>
      <c r="D55" s="258" t="s">
        <v>356</v>
      </c>
      <c r="E55" s="293" t="s">
        <v>34</v>
      </c>
      <c r="F55" s="257" t="s">
        <v>794</v>
      </c>
      <c r="G55" s="333" t="s">
        <v>820</v>
      </c>
      <c r="H55" s="230">
        <v>4</v>
      </c>
      <c r="I55" s="258">
        <v>4796</v>
      </c>
    </row>
    <row r="56" spans="3:9" x14ac:dyDescent="0.35">
      <c r="C56" s="258">
        <v>54</v>
      </c>
      <c r="D56" s="258" t="s">
        <v>357</v>
      </c>
      <c r="E56" s="293" t="s">
        <v>29</v>
      </c>
      <c r="F56" s="333" t="s">
        <v>794</v>
      </c>
      <c r="G56" s="333" t="s">
        <v>820</v>
      </c>
      <c r="H56" s="230">
        <v>4</v>
      </c>
      <c r="I56" s="258">
        <v>4618</v>
      </c>
    </row>
    <row r="57" spans="3:9" x14ac:dyDescent="0.35">
      <c r="C57" s="258">
        <v>55</v>
      </c>
      <c r="D57" s="258" t="s">
        <v>343</v>
      </c>
      <c r="E57" s="293" t="s">
        <v>275</v>
      </c>
      <c r="F57" s="254" t="s">
        <v>795</v>
      </c>
      <c r="G57" s="333" t="s">
        <v>820</v>
      </c>
      <c r="H57" s="230">
        <v>4</v>
      </c>
      <c r="I57" s="258">
        <v>5428</v>
      </c>
    </row>
    <row r="58" spans="3:9" x14ac:dyDescent="0.35">
      <c r="C58" s="258">
        <v>56</v>
      </c>
      <c r="D58" s="258" t="s">
        <v>359</v>
      </c>
      <c r="E58" s="293" t="s">
        <v>34</v>
      </c>
      <c r="F58" s="333" t="s">
        <v>796</v>
      </c>
      <c r="G58" s="333" t="s">
        <v>820</v>
      </c>
      <c r="H58" s="230">
        <v>4</v>
      </c>
      <c r="I58" s="258">
        <v>4796</v>
      </c>
    </row>
    <row r="59" spans="3:9" x14ac:dyDescent="0.35">
      <c r="C59" s="258">
        <v>57</v>
      </c>
      <c r="D59" s="258" t="s">
        <v>360</v>
      </c>
      <c r="E59" s="293" t="s">
        <v>29</v>
      </c>
      <c r="F59" s="257" t="s">
        <v>797</v>
      </c>
      <c r="G59" s="333" t="s">
        <v>820</v>
      </c>
      <c r="H59" s="230">
        <v>4</v>
      </c>
      <c r="I59" s="258">
        <v>4618</v>
      </c>
    </row>
    <row r="60" spans="3:9" x14ac:dyDescent="0.35">
      <c r="C60" s="258">
        <v>58</v>
      </c>
      <c r="D60" s="258" t="s">
        <v>362</v>
      </c>
      <c r="E60" s="293" t="s">
        <v>29</v>
      </c>
      <c r="F60" s="257" t="s">
        <v>798</v>
      </c>
      <c r="G60" s="333" t="s">
        <v>820</v>
      </c>
      <c r="H60" s="230">
        <v>4</v>
      </c>
      <c r="I60" s="258">
        <v>4618</v>
      </c>
    </row>
    <row r="61" spans="3:9" x14ac:dyDescent="0.35">
      <c r="C61" s="258">
        <v>59</v>
      </c>
      <c r="D61" s="258" t="s">
        <v>366</v>
      </c>
      <c r="E61" s="293" t="s">
        <v>29</v>
      </c>
      <c r="F61" s="257" t="s">
        <v>799</v>
      </c>
      <c r="G61" s="333" t="s">
        <v>820</v>
      </c>
      <c r="H61" s="230">
        <v>4</v>
      </c>
      <c r="I61" s="258">
        <v>4618</v>
      </c>
    </row>
    <row r="62" spans="3:9" x14ac:dyDescent="0.35">
      <c r="C62" s="258">
        <v>60</v>
      </c>
      <c r="D62" s="258" t="s">
        <v>368</v>
      </c>
      <c r="E62" s="293" t="s">
        <v>43</v>
      </c>
      <c r="F62" s="257" t="s">
        <v>799</v>
      </c>
      <c r="G62" s="333" t="s">
        <v>820</v>
      </c>
      <c r="H62" s="230">
        <v>4</v>
      </c>
      <c r="I62" s="258">
        <v>4618</v>
      </c>
    </row>
    <row r="63" spans="3:9" x14ac:dyDescent="0.35">
      <c r="C63" s="258">
        <v>61</v>
      </c>
      <c r="D63" s="258" t="s">
        <v>364</v>
      </c>
      <c r="E63" s="293" t="s">
        <v>34</v>
      </c>
      <c r="F63" s="257" t="s">
        <v>797</v>
      </c>
      <c r="G63" s="333" t="s">
        <v>820</v>
      </c>
      <c r="H63" s="230">
        <v>4</v>
      </c>
      <c r="I63" s="258">
        <v>4796</v>
      </c>
    </row>
    <row r="64" spans="3:9" x14ac:dyDescent="0.35">
      <c r="C64" s="258">
        <v>62</v>
      </c>
      <c r="D64" s="258" t="s">
        <v>363</v>
      </c>
      <c r="E64" s="293" t="s">
        <v>29</v>
      </c>
      <c r="F64" s="257" t="s">
        <v>798</v>
      </c>
      <c r="G64" s="333" t="s">
        <v>820</v>
      </c>
      <c r="H64" s="230">
        <v>4</v>
      </c>
      <c r="I64" s="258">
        <v>4618</v>
      </c>
    </row>
    <row r="65" spans="3:9" x14ac:dyDescent="0.35">
      <c r="C65" s="258">
        <v>63</v>
      </c>
      <c r="D65" s="258" t="s">
        <v>367</v>
      </c>
      <c r="E65" s="293" t="s">
        <v>34</v>
      </c>
      <c r="F65" s="257" t="s">
        <v>799</v>
      </c>
      <c r="G65" s="333" t="s">
        <v>820</v>
      </c>
      <c r="H65" s="230">
        <v>4</v>
      </c>
      <c r="I65" s="258">
        <v>4796</v>
      </c>
    </row>
    <row r="66" spans="3:9" x14ac:dyDescent="0.35">
      <c r="C66" s="258">
        <v>64</v>
      </c>
      <c r="D66" s="258" t="s">
        <v>365</v>
      </c>
      <c r="E66" s="293" t="s">
        <v>275</v>
      </c>
      <c r="F66" s="254">
        <v>45847</v>
      </c>
      <c r="G66" s="254" t="s">
        <v>821</v>
      </c>
      <c r="H66" s="523">
        <v>3</v>
      </c>
      <c r="I66" s="258">
        <v>5328</v>
      </c>
    </row>
    <row r="67" spans="3:9" x14ac:dyDescent="0.35">
      <c r="C67" s="258">
        <v>65</v>
      </c>
      <c r="D67" s="284" t="s">
        <v>369</v>
      </c>
      <c r="E67" s="293" t="s">
        <v>499</v>
      </c>
      <c r="F67" s="254">
        <v>45848</v>
      </c>
      <c r="G67" s="254" t="s">
        <v>821</v>
      </c>
      <c r="H67" s="523">
        <v>3</v>
      </c>
      <c r="I67" s="258">
        <v>7158</v>
      </c>
    </row>
    <row r="68" spans="3:9" x14ac:dyDescent="0.35">
      <c r="C68" s="258">
        <v>66</v>
      </c>
      <c r="D68" s="284" t="s">
        <v>361</v>
      </c>
      <c r="E68" s="293" t="s">
        <v>285</v>
      </c>
      <c r="F68" s="254">
        <v>45849</v>
      </c>
      <c r="G68" s="254" t="s">
        <v>821</v>
      </c>
      <c r="H68" s="523">
        <v>3</v>
      </c>
      <c r="I68" s="258">
        <v>4355</v>
      </c>
    </row>
    <row r="69" spans="3:9" x14ac:dyDescent="0.35">
      <c r="C69" s="258">
        <v>67</v>
      </c>
      <c r="D69" s="284" t="s">
        <v>358</v>
      </c>
      <c r="E69" s="293" t="s">
        <v>131</v>
      </c>
      <c r="F69" s="254">
        <v>45850</v>
      </c>
      <c r="G69" s="254" t="s">
        <v>821</v>
      </c>
      <c r="H69" s="523">
        <v>3</v>
      </c>
      <c r="I69" s="258">
        <v>5495</v>
      </c>
    </row>
    <row r="70" spans="3:9" x14ac:dyDescent="0.35">
      <c r="C70" s="258">
        <v>68</v>
      </c>
      <c r="D70" s="285" t="s">
        <v>349</v>
      </c>
      <c r="E70" s="293" t="s">
        <v>352</v>
      </c>
      <c r="F70" s="254">
        <v>45855</v>
      </c>
      <c r="G70" s="254" t="s">
        <v>821</v>
      </c>
      <c r="H70" s="523">
        <v>3</v>
      </c>
      <c r="I70" s="258">
        <v>7326</v>
      </c>
    </row>
    <row r="71" spans="3:9" x14ac:dyDescent="0.35">
      <c r="C71" s="258">
        <v>69</v>
      </c>
      <c r="D71" s="284" t="s">
        <v>350</v>
      </c>
      <c r="E71" s="293" t="s">
        <v>353</v>
      </c>
      <c r="F71" s="254">
        <v>45855</v>
      </c>
      <c r="G71" s="254" t="s">
        <v>821</v>
      </c>
      <c r="H71" s="523">
        <v>3</v>
      </c>
      <c r="I71" s="258">
        <v>7196</v>
      </c>
    </row>
    <row r="72" spans="3:9" x14ac:dyDescent="0.35">
      <c r="C72" s="258">
        <v>70</v>
      </c>
      <c r="D72" s="284" t="s">
        <v>354</v>
      </c>
      <c r="E72" s="293" t="s">
        <v>34</v>
      </c>
      <c r="F72" s="254">
        <v>45852</v>
      </c>
      <c r="G72" s="254" t="s">
        <v>821</v>
      </c>
      <c r="H72" s="523">
        <v>3</v>
      </c>
      <c r="I72" s="258">
        <v>4796</v>
      </c>
    </row>
    <row r="73" spans="3:9" x14ac:dyDescent="0.35">
      <c r="C73" s="258">
        <v>71</v>
      </c>
      <c r="D73" s="284" t="s">
        <v>334</v>
      </c>
      <c r="E73" s="293" t="s">
        <v>29</v>
      </c>
      <c r="F73" s="254">
        <v>45855</v>
      </c>
      <c r="G73" s="254" t="s">
        <v>821</v>
      </c>
      <c r="H73" s="523">
        <v>3</v>
      </c>
      <c r="I73" s="258">
        <v>4618</v>
      </c>
    </row>
    <row r="74" spans="3:9" x14ac:dyDescent="0.35">
      <c r="C74" s="258">
        <v>72</v>
      </c>
      <c r="D74" s="284" t="s">
        <v>171</v>
      </c>
      <c r="E74" s="293" t="s">
        <v>29</v>
      </c>
      <c r="F74" s="254">
        <v>45857</v>
      </c>
      <c r="G74" s="254" t="s">
        <v>821</v>
      </c>
      <c r="H74" s="523">
        <v>3</v>
      </c>
      <c r="I74" s="258">
        <v>4618</v>
      </c>
    </row>
    <row r="75" spans="3:9" x14ac:dyDescent="0.35">
      <c r="C75" s="258">
        <v>73</v>
      </c>
      <c r="D75" s="284" t="s">
        <v>128</v>
      </c>
      <c r="E75" s="293" t="s">
        <v>43</v>
      </c>
      <c r="F75" s="254">
        <v>45859</v>
      </c>
      <c r="G75" s="254" t="s">
        <v>821</v>
      </c>
      <c r="H75" s="523">
        <v>3</v>
      </c>
      <c r="I75" s="258">
        <v>5972</v>
      </c>
    </row>
    <row r="76" spans="3:9" x14ac:dyDescent="0.35">
      <c r="C76" s="258">
        <v>74</v>
      </c>
      <c r="D76" s="284" t="s">
        <v>166</v>
      </c>
      <c r="E76" s="293" t="s">
        <v>34</v>
      </c>
      <c r="F76" s="254">
        <v>45859</v>
      </c>
      <c r="G76" s="254" t="s">
        <v>821</v>
      </c>
      <c r="H76" s="523">
        <v>3</v>
      </c>
      <c r="I76" s="258">
        <v>5972</v>
      </c>
    </row>
    <row r="77" spans="3:9" x14ac:dyDescent="0.35">
      <c r="C77" s="258">
        <v>75</v>
      </c>
      <c r="D77" s="284" t="s">
        <v>335</v>
      </c>
      <c r="E77" s="258" t="s">
        <v>285</v>
      </c>
      <c r="F77" s="254">
        <v>45860</v>
      </c>
      <c r="G77" s="254" t="s">
        <v>821</v>
      </c>
      <c r="H77" s="523">
        <v>3</v>
      </c>
      <c r="I77" s="258">
        <v>4355</v>
      </c>
    </row>
    <row r="78" spans="3:9" x14ac:dyDescent="0.35">
      <c r="C78" s="258">
        <v>76</v>
      </c>
      <c r="D78" s="284" t="s">
        <v>129</v>
      </c>
      <c r="E78" s="258" t="s">
        <v>165</v>
      </c>
      <c r="F78" s="254">
        <v>45861</v>
      </c>
      <c r="G78" s="254" t="s">
        <v>821</v>
      </c>
      <c r="H78" s="523">
        <v>3</v>
      </c>
      <c r="I78" s="258">
        <v>4618</v>
      </c>
    </row>
    <row r="79" spans="3:9" x14ac:dyDescent="0.35">
      <c r="C79" s="258">
        <v>77</v>
      </c>
      <c r="D79" s="284" t="s">
        <v>330</v>
      </c>
      <c r="E79" s="317" t="s">
        <v>34</v>
      </c>
      <c r="F79" s="254">
        <v>45881</v>
      </c>
      <c r="G79" s="254" t="s">
        <v>821</v>
      </c>
      <c r="H79" s="523">
        <v>3</v>
      </c>
      <c r="I79" s="258">
        <v>4618</v>
      </c>
    </row>
    <row r="80" spans="3:9" x14ac:dyDescent="0.35">
      <c r="C80" s="258">
        <v>78</v>
      </c>
      <c r="D80" s="284" t="s">
        <v>328</v>
      </c>
      <c r="E80" s="258" t="s">
        <v>43</v>
      </c>
      <c r="F80" s="254">
        <v>45884</v>
      </c>
      <c r="G80" s="254" t="s">
        <v>821</v>
      </c>
      <c r="H80" s="523">
        <v>3</v>
      </c>
      <c r="I80" s="258">
        <v>5972</v>
      </c>
    </row>
    <row r="81" spans="3:9" x14ac:dyDescent="0.35">
      <c r="C81" s="258">
        <v>79</v>
      </c>
      <c r="D81" s="284" t="s">
        <v>329</v>
      </c>
      <c r="E81" s="258" t="s">
        <v>29</v>
      </c>
      <c r="F81" s="254">
        <v>45883</v>
      </c>
      <c r="G81" s="254" t="s">
        <v>821</v>
      </c>
      <c r="H81" s="523">
        <v>3</v>
      </c>
      <c r="I81" s="258">
        <v>4618</v>
      </c>
    </row>
    <row r="82" spans="3:9" x14ac:dyDescent="0.35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821</v>
      </c>
      <c r="H82" s="523">
        <v>3</v>
      </c>
      <c r="I82" s="258">
        <v>5495</v>
      </c>
    </row>
    <row r="83" spans="3:9" x14ac:dyDescent="0.35">
      <c r="C83" s="258">
        <v>81</v>
      </c>
      <c r="D83" s="284" t="s">
        <v>331</v>
      </c>
      <c r="E83" s="258" t="s">
        <v>135</v>
      </c>
      <c r="F83" s="254">
        <v>45875</v>
      </c>
      <c r="G83" s="254" t="s">
        <v>821</v>
      </c>
      <c r="H83" s="523">
        <v>3</v>
      </c>
      <c r="I83" s="258">
        <v>5495</v>
      </c>
    </row>
    <row r="84" spans="3:9" x14ac:dyDescent="0.35">
      <c r="C84" s="258">
        <v>82</v>
      </c>
      <c r="D84" s="285" t="s">
        <v>298</v>
      </c>
      <c r="E84" s="258" t="s">
        <v>29</v>
      </c>
      <c r="F84" s="254">
        <v>45879</v>
      </c>
      <c r="G84" s="254" t="s">
        <v>821</v>
      </c>
      <c r="H84" s="523">
        <v>3</v>
      </c>
      <c r="I84" s="258">
        <v>4618</v>
      </c>
    </row>
    <row r="85" spans="3:9" x14ac:dyDescent="0.35">
      <c r="C85" s="258">
        <v>83</v>
      </c>
      <c r="D85" s="284" t="s">
        <v>333</v>
      </c>
      <c r="E85" s="258" t="s">
        <v>827</v>
      </c>
      <c r="F85" s="254">
        <v>45886</v>
      </c>
      <c r="G85" s="254" t="s">
        <v>821</v>
      </c>
      <c r="H85" s="523">
        <v>3</v>
      </c>
      <c r="I85" s="258">
        <v>5496</v>
      </c>
    </row>
    <row r="86" spans="3:9" x14ac:dyDescent="0.35">
      <c r="C86" s="258">
        <v>84</v>
      </c>
      <c r="D86" s="628" t="s">
        <v>286</v>
      </c>
      <c r="E86" s="293" t="s">
        <v>34</v>
      </c>
      <c r="F86" s="627">
        <v>45903</v>
      </c>
      <c r="G86" s="254" t="s">
        <v>821</v>
      </c>
      <c r="H86" s="523">
        <v>3</v>
      </c>
      <c r="I86" s="626">
        <v>4796</v>
      </c>
    </row>
    <row r="87" spans="3:9" x14ac:dyDescent="0.35">
      <c r="C87" s="258">
        <v>85</v>
      </c>
      <c r="D87" s="628" t="s">
        <v>55</v>
      </c>
      <c r="E87" s="293" t="s">
        <v>34</v>
      </c>
      <c r="F87" s="627">
        <v>45904</v>
      </c>
      <c r="G87" s="254" t="s">
        <v>821</v>
      </c>
      <c r="H87" s="523">
        <v>3</v>
      </c>
      <c r="I87" s="626">
        <v>4796</v>
      </c>
    </row>
    <row r="88" spans="3:9" x14ac:dyDescent="0.35">
      <c r="C88" s="258">
        <v>86</v>
      </c>
      <c r="D88" s="628" t="s">
        <v>51</v>
      </c>
      <c r="E88" s="293" t="s">
        <v>34</v>
      </c>
      <c r="F88" s="627">
        <v>45905</v>
      </c>
      <c r="G88" s="254" t="s">
        <v>821</v>
      </c>
      <c r="H88" s="523">
        <v>3</v>
      </c>
      <c r="I88" s="626">
        <v>4796</v>
      </c>
    </row>
    <row r="89" spans="3:9" x14ac:dyDescent="0.35">
      <c r="C89" s="258">
        <v>87</v>
      </c>
      <c r="D89" s="628" t="s">
        <v>54</v>
      </c>
      <c r="E89" s="293" t="s">
        <v>34</v>
      </c>
      <c r="F89" s="627">
        <v>45906</v>
      </c>
      <c r="G89" s="254" t="s">
        <v>821</v>
      </c>
      <c r="H89" s="523">
        <v>3</v>
      </c>
      <c r="I89" s="626">
        <v>4796</v>
      </c>
    </row>
    <row r="90" spans="3:9" x14ac:dyDescent="0.35">
      <c r="C90" s="258">
        <v>88</v>
      </c>
      <c r="D90" s="628" t="s">
        <v>126</v>
      </c>
      <c r="E90" s="293" t="s">
        <v>29</v>
      </c>
      <c r="F90" s="627">
        <v>45907</v>
      </c>
      <c r="G90" s="254" t="s">
        <v>821</v>
      </c>
      <c r="H90" s="523">
        <v>3</v>
      </c>
      <c r="I90" s="626">
        <v>4618</v>
      </c>
    </row>
    <row r="91" spans="3:9" x14ac:dyDescent="0.35">
      <c r="C91" s="258">
        <v>89</v>
      </c>
      <c r="D91" s="628" t="s">
        <v>115</v>
      </c>
      <c r="E91" s="293" t="s">
        <v>29</v>
      </c>
      <c r="F91" s="627">
        <v>45908</v>
      </c>
      <c r="G91" s="254" t="s">
        <v>821</v>
      </c>
      <c r="H91" s="523">
        <v>3</v>
      </c>
      <c r="I91" s="626">
        <v>4618</v>
      </c>
    </row>
    <row r="92" spans="3:9" x14ac:dyDescent="0.35">
      <c r="C92" s="258">
        <v>90</v>
      </c>
      <c r="D92" s="628" t="s">
        <v>64</v>
      </c>
      <c r="E92" s="293" t="s">
        <v>29</v>
      </c>
      <c r="F92" s="627">
        <v>45909</v>
      </c>
      <c r="G92" s="254" t="s">
        <v>821</v>
      </c>
      <c r="H92" s="523">
        <v>3</v>
      </c>
      <c r="I92" s="626">
        <v>4618</v>
      </c>
    </row>
    <row r="93" spans="3:9" x14ac:dyDescent="0.35">
      <c r="C93" s="258">
        <v>91</v>
      </c>
      <c r="D93" s="628" t="s">
        <v>112</v>
      </c>
      <c r="E93" s="293" t="s">
        <v>34</v>
      </c>
      <c r="F93" s="627">
        <v>45910</v>
      </c>
      <c r="G93" s="254" t="s">
        <v>821</v>
      </c>
      <c r="H93" s="523">
        <v>3</v>
      </c>
      <c r="I93" s="626">
        <v>4796</v>
      </c>
    </row>
    <row r="94" spans="3:9" x14ac:dyDescent="0.35">
      <c r="C94" s="258">
        <v>92</v>
      </c>
      <c r="D94" s="628" t="s">
        <v>125</v>
      </c>
      <c r="E94" s="293" t="s">
        <v>34</v>
      </c>
      <c r="F94" s="627">
        <v>45911</v>
      </c>
      <c r="G94" s="254" t="s">
        <v>821</v>
      </c>
      <c r="H94" s="523">
        <v>3</v>
      </c>
      <c r="I94" s="626">
        <v>4796</v>
      </c>
    </row>
    <row r="95" spans="3:9" x14ac:dyDescent="0.35">
      <c r="C95" s="258">
        <v>93</v>
      </c>
      <c r="D95" s="628" t="s">
        <v>287</v>
      </c>
      <c r="E95" s="293" t="s">
        <v>29</v>
      </c>
      <c r="F95" s="627">
        <v>45912</v>
      </c>
      <c r="G95" s="254" t="s">
        <v>821</v>
      </c>
      <c r="H95" s="523">
        <v>3</v>
      </c>
      <c r="I95" s="626">
        <v>4618</v>
      </c>
    </row>
    <row r="96" spans="3:9" x14ac:dyDescent="0.35">
      <c r="C96" s="258">
        <v>94</v>
      </c>
      <c r="D96" s="628" t="s">
        <v>60</v>
      </c>
      <c r="E96" s="293" t="s">
        <v>43</v>
      </c>
      <c r="F96" s="627">
        <v>45913</v>
      </c>
      <c r="G96" s="254" t="s">
        <v>821</v>
      </c>
      <c r="H96" s="523">
        <v>3</v>
      </c>
      <c r="I96" s="626">
        <v>5972</v>
      </c>
    </row>
    <row r="97" spans="3:9" x14ac:dyDescent="0.35">
      <c r="C97" s="258">
        <v>95</v>
      </c>
      <c r="D97" s="285" t="s">
        <v>322</v>
      </c>
      <c r="E97" s="283" t="s">
        <v>43</v>
      </c>
      <c r="F97" s="254">
        <v>45909</v>
      </c>
      <c r="G97" s="333" t="s">
        <v>820</v>
      </c>
      <c r="H97" s="230">
        <v>4</v>
      </c>
      <c r="I97" s="626">
        <v>5972</v>
      </c>
    </row>
    <row r="98" spans="3:9" x14ac:dyDescent="0.35">
      <c r="C98" s="258">
        <v>96</v>
      </c>
      <c r="D98" s="284" t="s">
        <v>323</v>
      </c>
      <c r="E98" s="283" t="s">
        <v>131</v>
      </c>
      <c r="F98" s="254">
        <v>45905</v>
      </c>
      <c r="G98" s="333" t="s">
        <v>820</v>
      </c>
      <c r="H98" s="230">
        <v>4</v>
      </c>
      <c r="I98" s="258">
        <v>5495</v>
      </c>
    </row>
    <row r="99" spans="3:9" x14ac:dyDescent="0.35">
      <c r="C99" s="258">
        <v>97</v>
      </c>
      <c r="D99" s="284" t="s">
        <v>324</v>
      </c>
      <c r="E99" s="283" t="s">
        <v>29</v>
      </c>
      <c r="F99" s="254">
        <v>45906</v>
      </c>
      <c r="G99" s="333" t="s">
        <v>820</v>
      </c>
      <c r="H99" s="230">
        <v>4</v>
      </c>
      <c r="I99" s="626">
        <v>4618</v>
      </c>
    </row>
    <row r="100" spans="3:9" x14ac:dyDescent="0.35">
      <c r="C100" s="258">
        <v>98</v>
      </c>
      <c r="D100" s="420" t="s">
        <v>325</v>
      </c>
      <c r="E100" s="283" t="s">
        <v>29</v>
      </c>
      <c r="F100" s="254">
        <v>45908</v>
      </c>
      <c r="G100" s="333" t="s">
        <v>820</v>
      </c>
      <c r="H100" s="230">
        <v>4</v>
      </c>
      <c r="I100" s="626">
        <v>4618</v>
      </c>
    </row>
    <row r="101" spans="3:9" x14ac:dyDescent="0.35">
      <c r="C101" s="258">
        <v>99</v>
      </c>
      <c r="D101" s="420" t="s">
        <v>326</v>
      </c>
      <c r="E101" s="283" t="s">
        <v>29</v>
      </c>
      <c r="F101" s="254">
        <v>45910</v>
      </c>
      <c r="G101" s="333" t="s">
        <v>820</v>
      </c>
      <c r="H101" s="230">
        <v>4</v>
      </c>
      <c r="I101" s="626">
        <v>4618</v>
      </c>
    </row>
    <row r="102" spans="3:9" x14ac:dyDescent="0.35">
      <c r="C102" s="258">
        <v>100</v>
      </c>
      <c r="D102" s="342" t="s">
        <v>178</v>
      </c>
      <c r="E102" s="257" t="s">
        <v>131</v>
      </c>
      <c r="F102" s="254">
        <v>45902</v>
      </c>
      <c r="G102" s="254" t="s">
        <v>821</v>
      </c>
      <c r="H102" s="523">
        <v>3</v>
      </c>
      <c r="I102" s="258">
        <v>5495</v>
      </c>
    </row>
    <row r="103" spans="3:9" x14ac:dyDescent="0.35">
      <c r="C103" s="258">
        <v>101</v>
      </c>
      <c r="D103" s="258" t="s">
        <v>288</v>
      </c>
      <c r="E103" s="280" t="s">
        <v>135</v>
      </c>
      <c r="F103" s="254">
        <v>45914</v>
      </c>
      <c r="G103" s="254" t="s">
        <v>821</v>
      </c>
      <c r="H103" s="523">
        <v>3</v>
      </c>
      <c r="I103" s="258">
        <v>5495</v>
      </c>
    </row>
    <row r="104" spans="3:9" x14ac:dyDescent="0.35">
      <c r="C104" s="258">
        <v>102</v>
      </c>
      <c r="D104" s="285" t="s">
        <v>269</v>
      </c>
      <c r="E104" s="280" t="s">
        <v>34</v>
      </c>
      <c r="F104" s="254">
        <v>45915</v>
      </c>
      <c r="G104" s="333" t="s">
        <v>820</v>
      </c>
      <c r="H104" s="230">
        <v>4</v>
      </c>
      <c r="I104" s="258">
        <v>4796</v>
      </c>
    </row>
    <row r="105" spans="3:9" x14ac:dyDescent="0.35">
      <c r="C105" s="258">
        <v>103</v>
      </c>
      <c r="D105" s="284" t="s">
        <v>273</v>
      </c>
      <c r="E105" s="258" t="s">
        <v>43</v>
      </c>
      <c r="F105" s="254">
        <v>45919</v>
      </c>
      <c r="G105" s="333" t="s">
        <v>820</v>
      </c>
      <c r="H105" s="230">
        <v>4</v>
      </c>
      <c r="I105" s="258">
        <v>4796</v>
      </c>
    </row>
    <row r="106" spans="3:9" x14ac:dyDescent="0.35">
      <c r="C106" s="258">
        <v>104</v>
      </c>
      <c r="D106" s="284" t="s">
        <v>271</v>
      </c>
      <c r="E106" s="258" t="s">
        <v>34</v>
      </c>
      <c r="F106" s="254">
        <v>45920</v>
      </c>
      <c r="G106" s="333" t="s">
        <v>820</v>
      </c>
      <c r="H106" s="230">
        <v>4</v>
      </c>
      <c r="I106" s="258">
        <v>4796</v>
      </c>
    </row>
    <row r="107" spans="3:9" x14ac:dyDescent="0.35">
      <c r="C107" s="258">
        <v>105</v>
      </c>
      <c r="D107" s="284" t="s">
        <v>272</v>
      </c>
      <c r="E107" s="258" t="s">
        <v>34</v>
      </c>
      <c r="F107" s="254">
        <v>45920</v>
      </c>
      <c r="G107" s="333" t="s">
        <v>820</v>
      </c>
      <c r="H107" s="230">
        <v>4</v>
      </c>
      <c r="I107" s="258">
        <v>4796</v>
      </c>
    </row>
    <row r="108" spans="3:9" x14ac:dyDescent="0.35">
      <c r="C108" s="258">
        <v>106</v>
      </c>
      <c r="D108" s="293" t="s">
        <v>264</v>
      </c>
      <c r="E108" s="293" t="s">
        <v>131</v>
      </c>
      <c r="F108" s="258" t="s">
        <v>662</v>
      </c>
      <c r="G108" s="254" t="s">
        <v>821</v>
      </c>
      <c r="H108" s="523">
        <v>3</v>
      </c>
      <c r="I108" s="258">
        <v>5495</v>
      </c>
    </row>
    <row r="109" spans="3:9" x14ac:dyDescent="0.35">
      <c r="C109" s="258">
        <v>107</v>
      </c>
      <c r="D109" s="293" t="s">
        <v>265</v>
      </c>
      <c r="E109" s="293" t="s">
        <v>34</v>
      </c>
      <c r="F109" s="258" t="s">
        <v>662</v>
      </c>
      <c r="G109" s="254" t="s">
        <v>821</v>
      </c>
      <c r="H109" s="523">
        <v>3</v>
      </c>
      <c r="I109" s="258">
        <v>4796</v>
      </c>
    </row>
    <row r="110" spans="3:9" x14ac:dyDescent="0.35">
      <c r="C110" s="258">
        <v>108</v>
      </c>
      <c r="D110" s="629" t="s">
        <v>327</v>
      </c>
      <c r="E110" s="293" t="s">
        <v>827</v>
      </c>
      <c r="F110" s="258" t="s">
        <v>662</v>
      </c>
      <c r="G110" s="333" t="s">
        <v>820</v>
      </c>
      <c r="H110" s="230">
        <v>4</v>
      </c>
      <c r="I110" s="258">
        <v>5496</v>
      </c>
    </row>
    <row r="111" spans="3:9" x14ac:dyDescent="0.35">
      <c r="C111" s="258">
        <v>109</v>
      </c>
      <c r="D111" s="293" t="s">
        <v>267</v>
      </c>
      <c r="E111" s="293" t="s">
        <v>34</v>
      </c>
      <c r="F111" s="258" t="s">
        <v>662</v>
      </c>
      <c r="G111" s="254" t="s">
        <v>821</v>
      </c>
      <c r="H111" s="523">
        <v>3</v>
      </c>
      <c r="I111" s="258">
        <v>4796</v>
      </c>
    </row>
    <row r="112" spans="3:9" x14ac:dyDescent="0.35">
      <c r="C112" s="258">
        <v>110</v>
      </c>
      <c r="D112" s="293" t="s">
        <v>268</v>
      </c>
      <c r="E112" s="293" t="s">
        <v>34</v>
      </c>
      <c r="F112" s="258" t="s">
        <v>662</v>
      </c>
      <c r="G112" s="254" t="s">
        <v>821</v>
      </c>
      <c r="H112" s="523">
        <v>3</v>
      </c>
      <c r="I112" s="258">
        <v>4796</v>
      </c>
    </row>
    <row r="113" spans="3:9" x14ac:dyDescent="0.35">
      <c r="C113" s="258">
        <v>111</v>
      </c>
      <c r="D113" s="293" t="s">
        <v>269</v>
      </c>
      <c r="E113" s="293" t="s">
        <v>34</v>
      </c>
      <c r="F113" s="258" t="s">
        <v>662</v>
      </c>
      <c r="G113" s="254" t="s">
        <v>821</v>
      </c>
      <c r="H113" s="523">
        <v>3</v>
      </c>
      <c r="I113" s="258">
        <v>4796</v>
      </c>
    </row>
    <row r="114" spans="3:9" x14ac:dyDescent="0.35">
      <c r="C114" s="258">
        <v>112</v>
      </c>
      <c r="D114" s="293" t="s">
        <v>274</v>
      </c>
      <c r="E114" s="293" t="s">
        <v>275</v>
      </c>
      <c r="F114" s="258" t="s">
        <v>662</v>
      </c>
      <c r="G114" s="254" t="s">
        <v>821</v>
      </c>
      <c r="H114" s="523">
        <v>3</v>
      </c>
      <c r="I114" s="258">
        <v>5328</v>
      </c>
    </row>
    <row r="115" spans="3:9" x14ac:dyDescent="0.35">
      <c r="C115" s="258">
        <v>113</v>
      </c>
      <c r="D115" s="258" t="s">
        <v>327</v>
      </c>
      <c r="E115" s="293" t="s">
        <v>827</v>
      </c>
      <c r="F115" s="258" t="s">
        <v>662</v>
      </c>
      <c r="G115" s="333" t="s">
        <v>820</v>
      </c>
      <c r="H115" s="230">
        <v>4</v>
      </c>
      <c r="I115" s="258">
        <v>5496</v>
      </c>
    </row>
  </sheetData>
  <autoFilter ref="C2:I2" xr:uid="{00000000-0009-0000-0000-000005000000}"/>
  <phoneticPr fontId="7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H312"/>
  <sheetViews>
    <sheetView topLeftCell="A94" workbookViewId="0">
      <selection activeCell="L87" sqref="L87"/>
    </sheetView>
  </sheetViews>
  <sheetFormatPr defaultRowHeight="14.5" x14ac:dyDescent="0.35"/>
  <cols>
    <col min="4" max="4" width="16.26953125" style="526" customWidth="1"/>
    <col min="5" max="5" width="17.453125" style="527" customWidth="1"/>
    <col min="6" max="6" width="24.54296875" customWidth="1"/>
    <col min="7" max="7" width="16" customWidth="1"/>
    <col min="8" max="8" width="17.81640625" customWidth="1"/>
  </cols>
  <sheetData>
    <row r="1" spans="4:8" ht="15" thickBot="1" x14ac:dyDescent="0.4"/>
    <row r="2" spans="4:8" x14ac:dyDescent="0.35">
      <c r="D2" s="524" t="s">
        <v>823</v>
      </c>
      <c r="E2" s="528" t="s">
        <v>786</v>
      </c>
      <c r="F2" s="532" t="s">
        <v>831</v>
      </c>
      <c r="G2" s="533" t="s">
        <v>818</v>
      </c>
      <c r="H2" s="533" t="s">
        <v>832</v>
      </c>
    </row>
    <row r="3" spans="4:8" x14ac:dyDescent="0.35">
      <c r="D3" s="342" t="s">
        <v>824</v>
      </c>
      <c r="E3" s="488" t="s">
        <v>825</v>
      </c>
      <c r="F3" s="520"/>
      <c r="G3" s="520"/>
      <c r="H3" s="520"/>
    </row>
    <row r="4" spans="4:8" x14ac:dyDescent="0.35">
      <c r="D4" s="342" t="s">
        <v>826</v>
      </c>
      <c r="E4" s="488" t="s">
        <v>240</v>
      </c>
      <c r="F4" s="520"/>
      <c r="G4" s="520"/>
      <c r="H4" s="520"/>
    </row>
    <row r="5" spans="4:8" x14ac:dyDescent="0.35">
      <c r="D5" s="342" t="s">
        <v>619</v>
      </c>
      <c r="E5" s="488" t="s">
        <v>618</v>
      </c>
      <c r="F5" s="520"/>
      <c r="G5" s="520"/>
      <c r="H5" s="520"/>
    </row>
    <row r="6" spans="4:8" x14ac:dyDescent="0.35">
      <c r="D6" s="342" t="s">
        <v>620</v>
      </c>
      <c r="E6" s="488" t="s">
        <v>731</v>
      </c>
      <c r="F6" s="520"/>
      <c r="G6" s="520"/>
      <c r="H6" s="520"/>
    </row>
    <row r="7" spans="4:8" x14ac:dyDescent="0.35">
      <c r="D7" s="342" t="s">
        <v>621</v>
      </c>
      <c r="E7" s="488" t="s">
        <v>721</v>
      </c>
      <c r="F7" s="520"/>
      <c r="G7" s="520"/>
      <c r="H7" s="520"/>
    </row>
    <row r="8" spans="4:8" x14ac:dyDescent="0.35">
      <c r="D8" s="342" t="s">
        <v>622</v>
      </c>
      <c r="E8" s="488" t="s">
        <v>205</v>
      </c>
      <c r="F8" s="520"/>
      <c r="G8" s="520"/>
      <c r="H8" s="520"/>
    </row>
    <row r="9" spans="4:8" x14ac:dyDescent="0.35">
      <c r="D9" s="342" t="s">
        <v>623</v>
      </c>
      <c r="E9" s="488" t="s">
        <v>206</v>
      </c>
      <c r="F9" s="520"/>
      <c r="G9" s="520"/>
      <c r="H9" s="520"/>
    </row>
    <row r="10" spans="4:8" x14ac:dyDescent="0.35">
      <c r="D10" s="342" t="s">
        <v>624</v>
      </c>
      <c r="E10" s="488" t="s">
        <v>756</v>
      </c>
      <c r="F10" s="520"/>
      <c r="G10" s="520"/>
      <c r="H10" s="520"/>
    </row>
    <row r="11" spans="4:8" x14ac:dyDescent="0.35">
      <c r="D11" s="342" t="s">
        <v>187</v>
      </c>
      <c r="E11" s="488" t="s">
        <v>755</v>
      </c>
      <c r="F11" s="520"/>
      <c r="G11" s="520"/>
      <c r="H11" s="520"/>
    </row>
    <row r="12" spans="4:8" x14ac:dyDescent="0.35">
      <c r="D12" s="342" t="s">
        <v>188</v>
      </c>
      <c r="E12" s="488" t="s">
        <v>206</v>
      </c>
      <c r="F12" s="520"/>
      <c r="G12" s="520"/>
      <c r="H12" s="520"/>
    </row>
    <row r="13" spans="4:8" x14ac:dyDescent="0.35">
      <c r="D13" s="342" t="s">
        <v>189</v>
      </c>
      <c r="E13" s="488" t="s">
        <v>206</v>
      </c>
      <c r="F13" s="520"/>
      <c r="G13" s="520"/>
      <c r="H13" s="520"/>
    </row>
    <row r="14" spans="4:8" x14ac:dyDescent="0.35">
      <c r="D14" s="342" t="s">
        <v>190</v>
      </c>
      <c r="E14" s="488" t="s">
        <v>206</v>
      </c>
      <c r="F14" s="520"/>
      <c r="G14" s="520"/>
      <c r="H14" s="520"/>
    </row>
    <row r="15" spans="4:8" x14ac:dyDescent="0.35">
      <c r="D15" s="342" t="s">
        <v>625</v>
      </c>
      <c r="E15" s="488" t="s">
        <v>206</v>
      </c>
      <c r="F15" s="520"/>
      <c r="G15" s="520"/>
      <c r="H15" s="520"/>
    </row>
    <row r="16" spans="4:8" x14ac:dyDescent="0.35">
      <c r="D16" s="342" t="s">
        <v>617</v>
      </c>
      <c r="E16" s="488" t="s">
        <v>206</v>
      </c>
      <c r="F16" s="520"/>
      <c r="G16" s="520"/>
      <c r="H16" s="520"/>
    </row>
    <row r="17" spans="4:8" x14ac:dyDescent="0.35">
      <c r="D17" s="342" t="s">
        <v>191</v>
      </c>
      <c r="E17" s="488" t="s">
        <v>731</v>
      </c>
      <c r="F17" s="520"/>
      <c r="G17" s="520"/>
      <c r="H17" s="520"/>
    </row>
    <row r="18" spans="4:8" x14ac:dyDescent="0.35">
      <c r="D18" s="342" t="s">
        <v>196</v>
      </c>
      <c r="E18" s="488" t="s">
        <v>615</v>
      </c>
      <c r="F18" s="520"/>
      <c r="G18" s="520"/>
      <c r="H18" s="520"/>
    </row>
    <row r="19" spans="4:8" x14ac:dyDescent="0.35">
      <c r="D19" s="342" t="s">
        <v>197</v>
      </c>
      <c r="E19" s="488" t="s">
        <v>615</v>
      </c>
      <c r="F19" s="520"/>
      <c r="G19" s="520"/>
      <c r="H19" s="520"/>
    </row>
    <row r="20" spans="4:8" x14ac:dyDescent="0.35">
      <c r="D20" s="342" t="s">
        <v>198</v>
      </c>
      <c r="E20" s="488" t="s">
        <v>206</v>
      </c>
      <c r="F20" s="520"/>
      <c r="G20" s="520"/>
      <c r="H20" s="520"/>
    </row>
    <row r="21" spans="4:8" x14ac:dyDescent="0.35">
      <c r="D21" s="342" t="s">
        <v>199</v>
      </c>
      <c r="E21" s="488" t="s">
        <v>725</v>
      </c>
      <c r="F21" s="520"/>
      <c r="G21" s="520"/>
      <c r="H21" s="520"/>
    </row>
    <row r="22" spans="4:8" x14ac:dyDescent="0.35">
      <c r="D22" s="342" t="s">
        <v>200</v>
      </c>
      <c r="E22" s="488" t="s">
        <v>205</v>
      </c>
      <c r="F22" s="520"/>
      <c r="G22" s="520"/>
      <c r="H22" s="520"/>
    </row>
    <row r="23" spans="4:8" x14ac:dyDescent="0.35">
      <c r="D23" s="342" t="s">
        <v>201</v>
      </c>
      <c r="E23" s="488" t="s">
        <v>205</v>
      </c>
      <c r="F23" s="520"/>
      <c r="G23" s="520"/>
      <c r="H23" s="520"/>
    </row>
    <row r="24" spans="4:8" x14ac:dyDescent="0.35">
      <c r="D24" s="342" t="s">
        <v>202</v>
      </c>
      <c r="E24" s="488" t="s">
        <v>721</v>
      </c>
      <c r="F24" s="520"/>
      <c r="G24" s="520"/>
      <c r="H24" s="520"/>
    </row>
    <row r="25" spans="4:8" x14ac:dyDescent="0.35">
      <c r="D25" s="342" t="s">
        <v>203</v>
      </c>
      <c r="E25" s="488" t="s">
        <v>206</v>
      </c>
      <c r="F25" s="520"/>
      <c r="G25" s="520"/>
      <c r="H25" s="520"/>
    </row>
    <row r="26" spans="4:8" x14ac:dyDescent="0.35">
      <c r="D26" s="342" t="s">
        <v>204</v>
      </c>
      <c r="E26" s="488" t="s">
        <v>205</v>
      </c>
      <c r="F26" s="520"/>
      <c r="G26" s="520"/>
      <c r="H26" s="520"/>
    </row>
    <row r="27" spans="4:8" x14ac:dyDescent="0.35">
      <c r="D27" s="342" t="s">
        <v>207</v>
      </c>
      <c r="E27" s="488" t="s">
        <v>206</v>
      </c>
      <c r="F27" s="520"/>
      <c r="G27" s="520"/>
      <c r="H27" s="520"/>
    </row>
    <row r="28" spans="4:8" x14ac:dyDescent="0.35">
      <c r="D28" s="342" t="s">
        <v>208</v>
      </c>
      <c r="E28" s="488" t="s">
        <v>205</v>
      </c>
      <c r="F28" s="520"/>
      <c r="G28" s="520"/>
      <c r="H28" s="520"/>
    </row>
    <row r="29" spans="4:8" x14ac:dyDescent="0.35">
      <c r="D29" s="342" t="s">
        <v>209</v>
      </c>
      <c r="E29" s="488" t="s">
        <v>205</v>
      </c>
      <c r="F29" s="520"/>
      <c r="G29" s="520"/>
      <c r="H29" s="520"/>
    </row>
    <row r="30" spans="4:8" x14ac:dyDescent="0.35">
      <c r="D30" s="342" t="s">
        <v>210</v>
      </c>
      <c r="E30" s="488" t="s">
        <v>206</v>
      </c>
      <c r="F30" s="520"/>
      <c r="G30" s="520"/>
      <c r="H30" s="520"/>
    </row>
    <row r="31" spans="4:8" x14ac:dyDescent="0.35">
      <c r="D31" s="342" t="s">
        <v>211</v>
      </c>
      <c r="E31" s="488" t="s">
        <v>205</v>
      </c>
      <c r="F31" s="520"/>
      <c r="G31" s="520"/>
      <c r="H31" s="520"/>
    </row>
    <row r="32" spans="4:8" x14ac:dyDescent="0.35">
      <c r="D32" s="342" t="s">
        <v>212</v>
      </c>
      <c r="E32" s="488" t="s">
        <v>721</v>
      </c>
      <c r="F32" s="520"/>
      <c r="G32" s="520"/>
      <c r="H32" s="520"/>
    </row>
    <row r="33" spans="4:8" x14ac:dyDescent="0.35">
      <c r="D33" s="342" t="s">
        <v>213</v>
      </c>
      <c r="E33" s="488" t="s">
        <v>649</v>
      </c>
      <c r="F33" s="520"/>
      <c r="G33" s="520"/>
      <c r="H33" s="520"/>
    </row>
    <row r="34" spans="4:8" x14ac:dyDescent="0.35">
      <c r="D34" s="342" t="s">
        <v>214</v>
      </c>
      <c r="E34" s="488" t="s">
        <v>206</v>
      </c>
      <c r="F34" s="520"/>
      <c r="G34" s="520"/>
      <c r="H34" s="520"/>
    </row>
    <row r="35" spans="4:8" x14ac:dyDescent="0.35">
      <c r="D35" s="342" t="s">
        <v>215</v>
      </c>
      <c r="E35" s="488" t="s">
        <v>205</v>
      </c>
      <c r="F35" s="520"/>
      <c r="G35" s="520"/>
      <c r="H35" s="520"/>
    </row>
    <row r="36" spans="4:8" x14ac:dyDescent="0.35">
      <c r="D36" s="342" t="s">
        <v>216</v>
      </c>
      <c r="E36" s="488" t="s">
        <v>206</v>
      </c>
      <c r="F36" s="520"/>
      <c r="G36" s="520"/>
      <c r="H36" s="520"/>
    </row>
    <row r="37" spans="4:8" x14ac:dyDescent="0.35">
      <c r="D37" s="342" t="s">
        <v>217</v>
      </c>
      <c r="E37" s="488" t="s">
        <v>206</v>
      </c>
      <c r="F37" s="520"/>
      <c r="G37" s="520"/>
      <c r="H37" s="520"/>
    </row>
    <row r="38" spans="4:8" x14ac:dyDescent="0.35">
      <c r="D38" s="342" t="s">
        <v>218</v>
      </c>
      <c r="E38" s="488" t="s">
        <v>205</v>
      </c>
      <c r="F38" s="520"/>
      <c r="G38" s="520"/>
      <c r="H38" s="520"/>
    </row>
    <row r="39" spans="4:8" x14ac:dyDescent="0.35">
      <c r="D39" s="342" t="s">
        <v>219</v>
      </c>
      <c r="E39" s="488" t="s">
        <v>206</v>
      </c>
      <c r="F39" s="520"/>
      <c r="G39" s="520"/>
      <c r="H39" s="520"/>
    </row>
    <row r="40" spans="4:8" x14ac:dyDescent="0.35">
      <c r="D40" s="342" t="s">
        <v>220</v>
      </c>
      <c r="E40" s="488" t="s">
        <v>721</v>
      </c>
      <c r="F40" s="520"/>
      <c r="G40" s="520"/>
      <c r="H40" s="520"/>
    </row>
    <row r="41" spans="4:8" x14ac:dyDescent="0.35">
      <c r="D41" s="342" t="s">
        <v>221</v>
      </c>
      <c r="E41" s="488" t="s">
        <v>615</v>
      </c>
      <c r="F41" s="520"/>
      <c r="G41" s="520"/>
      <c r="H41" s="520"/>
    </row>
    <row r="42" spans="4:8" x14ac:dyDescent="0.35">
      <c r="D42" s="342" t="s">
        <v>222</v>
      </c>
      <c r="E42" s="488" t="s">
        <v>205</v>
      </c>
      <c r="F42" s="520"/>
      <c r="G42" s="520"/>
      <c r="H42" s="520"/>
    </row>
    <row r="43" spans="4:8" x14ac:dyDescent="0.35">
      <c r="D43" s="342" t="s">
        <v>223</v>
      </c>
      <c r="E43" s="488" t="s">
        <v>721</v>
      </c>
      <c r="F43" s="520"/>
      <c r="G43" s="520"/>
      <c r="H43" s="520"/>
    </row>
    <row r="44" spans="4:8" x14ac:dyDescent="0.35">
      <c r="D44" s="342" t="s">
        <v>224</v>
      </c>
      <c r="E44" s="488" t="s">
        <v>206</v>
      </c>
      <c r="F44" s="520"/>
      <c r="G44" s="520"/>
      <c r="H44" s="520"/>
    </row>
    <row r="45" spans="4:8" x14ac:dyDescent="0.35">
      <c r="D45" s="342" t="s">
        <v>225</v>
      </c>
      <c r="E45" s="488" t="s">
        <v>765</v>
      </c>
      <c r="F45" s="520"/>
      <c r="G45" s="520"/>
      <c r="H45" s="520"/>
    </row>
    <row r="46" spans="4:8" x14ac:dyDescent="0.35">
      <c r="D46" s="342" t="s">
        <v>226</v>
      </c>
      <c r="E46" s="488" t="s">
        <v>765</v>
      </c>
      <c r="F46" s="520"/>
      <c r="G46" s="520"/>
      <c r="H46" s="520"/>
    </row>
    <row r="47" spans="4:8" x14ac:dyDescent="0.35">
      <c r="D47" s="342" t="s">
        <v>227</v>
      </c>
      <c r="E47" s="488" t="s">
        <v>205</v>
      </c>
      <c r="F47" s="520"/>
      <c r="G47" s="520"/>
      <c r="H47" s="520"/>
    </row>
    <row r="48" spans="4:8" x14ac:dyDescent="0.35">
      <c r="D48" s="342" t="s">
        <v>228</v>
      </c>
      <c r="E48" s="488" t="s">
        <v>206</v>
      </c>
      <c r="F48" s="520"/>
      <c r="G48" s="520"/>
      <c r="H48" s="520"/>
    </row>
    <row r="49" spans="4:8" x14ac:dyDescent="0.35">
      <c r="D49" s="342" t="s">
        <v>229</v>
      </c>
      <c r="E49" s="488" t="s">
        <v>206</v>
      </c>
      <c r="F49" s="520"/>
      <c r="G49" s="520"/>
      <c r="H49" s="520"/>
    </row>
    <row r="50" spans="4:8" x14ac:dyDescent="0.35">
      <c r="D50" s="342" t="s">
        <v>230</v>
      </c>
      <c r="E50" s="488" t="s">
        <v>206</v>
      </c>
      <c r="F50" s="520"/>
      <c r="G50" s="520"/>
      <c r="H50" s="520"/>
    </row>
    <row r="51" spans="4:8" x14ac:dyDescent="0.35">
      <c r="D51" s="342" t="s">
        <v>231</v>
      </c>
      <c r="E51" s="488" t="s">
        <v>206</v>
      </c>
      <c r="F51" s="520"/>
      <c r="G51" s="520"/>
      <c r="H51" s="520"/>
    </row>
    <row r="52" spans="4:8" x14ac:dyDescent="0.35">
      <c r="D52" s="342" t="s">
        <v>232</v>
      </c>
      <c r="E52" s="488" t="s">
        <v>206</v>
      </c>
      <c r="F52" s="520"/>
      <c r="G52" s="520"/>
      <c r="H52" s="520"/>
    </row>
    <row r="53" spans="4:8" x14ac:dyDescent="0.35">
      <c r="D53" s="342" t="s">
        <v>233</v>
      </c>
      <c r="E53" s="488" t="s">
        <v>205</v>
      </c>
      <c r="F53" s="520"/>
      <c r="G53" s="520"/>
      <c r="H53" s="520"/>
    </row>
    <row r="54" spans="4:8" x14ac:dyDescent="0.35">
      <c r="D54" s="342" t="s">
        <v>234</v>
      </c>
      <c r="E54" s="488" t="s">
        <v>618</v>
      </c>
      <c r="F54" s="520"/>
      <c r="G54" s="520"/>
      <c r="H54" s="520"/>
    </row>
    <row r="55" spans="4:8" x14ac:dyDescent="0.35">
      <c r="D55" s="342" t="s">
        <v>235</v>
      </c>
      <c r="E55" s="488" t="s">
        <v>240</v>
      </c>
      <c r="F55" s="520"/>
      <c r="G55" s="520"/>
      <c r="H55" s="520"/>
    </row>
    <row r="56" spans="4:8" x14ac:dyDescent="0.35">
      <c r="D56" s="342" t="s">
        <v>236</v>
      </c>
      <c r="E56" s="488" t="s">
        <v>754</v>
      </c>
      <c r="F56" s="520"/>
      <c r="G56" s="520"/>
      <c r="H56" s="520"/>
    </row>
    <row r="57" spans="4:8" x14ac:dyDescent="0.35">
      <c r="D57" s="342" t="s">
        <v>237</v>
      </c>
      <c r="E57" s="488" t="s">
        <v>754</v>
      </c>
      <c r="F57" s="520"/>
      <c r="G57" s="520"/>
      <c r="H57" s="520"/>
    </row>
    <row r="58" spans="4:8" x14ac:dyDescent="0.35">
      <c r="D58" s="342" t="s">
        <v>238</v>
      </c>
      <c r="E58" s="488" t="s">
        <v>756</v>
      </c>
      <c r="F58" s="520"/>
      <c r="G58" s="520"/>
      <c r="H58" s="520"/>
    </row>
    <row r="59" spans="4:8" x14ac:dyDescent="0.35">
      <c r="D59" s="342" t="s">
        <v>239</v>
      </c>
      <c r="E59" s="488" t="s">
        <v>754</v>
      </c>
      <c r="F59" s="520"/>
      <c r="G59" s="520"/>
      <c r="H59" s="520"/>
    </row>
    <row r="60" spans="4:8" x14ac:dyDescent="0.35">
      <c r="D60" s="342" t="s">
        <v>241</v>
      </c>
      <c r="E60" s="488" t="s">
        <v>206</v>
      </c>
      <c r="F60" s="520"/>
      <c r="G60" s="520"/>
      <c r="H60" s="520"/>
    </row>
    <row r="61" spans="4:8" x14ac:dyDescent="0.35">
      <c r="D61" s="342" t="s">
        <v>242</v>
      </c>
      <c r="E61" s="488" t="s">
        <v>206</v>
      </c>
      <c r="F61" s="520"/>
      <c r="G61" s="520"/>
      <c r="H61" s="520"/>
    </row>
    <row r="62" spans="4:8" x14ac:dyDescent="0.35">
      <c r="D62" s="342" t="s">
        <v>243</v>
      </c>
      <c r="E62" s="488" t="s">
        <v>205</v>
      </c>
      <c r="F62" s="520"/>
      <c r="G62" s="520"/>
      <c r="H62" s="520"/>
    </row>
    <row r="63" spans="4:8" x14ac:dyDescent="0.35">
      <c r="D63" s="342" t="s">
        <v>244</v>
      </c>
      <c r="E63" s="488" t="s">
        <v>206</v>
      </c>
      <c r="F63" s="520"/>
      <c r="G63" s="520"/>
      <c r="H63" s="520"/>
    </row>
    <row r="64" spans="4:8" x14ac:dyDescent="0.35">
      <c r="D64" s="342" t="s">
        <v>245</v>
      </c>
      <c r="E64" s="488" t="s">
        <v>205</v>
      </c>
      <c r="F64" s="520"/>
      <c r="G64" s="520"/>
      <c r="H64" s="520"/>
    </row>
    <row r="65" spans="4:8" x14ac:dyDescent="0.35">
      <c r="D65" s="342" t="s">
        <v>246</v>
      </c>
      <c r="E65" s="488" t="s">
        <v>206</v>
      </c>
      <c r="F65" s="520"/>
      <c r="G65" s="520"/>
      <c r="H65" s="520"/>
    </row>
    <row r="66" spans="4:8" x14ac:dyDescent="0.35">
      <c r="D66" s="342" t="s">
        <v>247</v>
      </c>
      <c r="E66" s="488" t="s">
        <v>206</v>
      </c>
      <c r="F66" s="520"/>
      <c r="G66" s="520"/>
      <c r="H66" s="520"/>
    </row>
    <row r="67" spans="4:8" x14ac:dyDescent="0.35">
      <c r="D67" s="342" t="s">
        <v>248</v>
      </c>
      <c r="E67" s="488" t="s">
        <v>206</v>
      </c>
      <c r="F67" s="520"/>
      <c r="G67" s="520"/>
      <c r="H67" s="520"/>
    </row>
    <row r="68" spans="4:8" x14ac:dyDescent="0.35">
      <c r="D68" s="342" t="s">
        <v>249</v>
      </c>
      <c r="E68" s="488" t="s">
        <v>205</v>
      </c>
      <c r="F68" s="520"/>
      <c r="G68" s="520"/>
      <c r="H68" s="520"/>
    </row>
    <row r="69" spans="4:8" x14ac:dyDescent="0.35">
      <c r="D69" s="342" t="s">
        <v>250</v>
      </c>
      <c r="E69" s="488" t="s">
        <v>205</v>
      </c>
      <c r="F69" s="520"/>
      <c r="G69" s="520"/>
      <c r="H69" s="520"/>
    </row>
    <row r="70" spans="4:8" x14ac:dyDescent="0.35">
      <c r="D70" s="342" t="s">
        <v>251</v>
      </c>
      <c r="E70" s="488" t="s">
        <v>205</v>
      </c>
      <c r="F70" s="520"/>
      <c r="G70" s="520"/>
      <c r="H70" s="520"/>
    </row>
    <row r="71" spans="4:8" x14ac:dyDescent="0.35">
      <c r="D71" s="342" t="s">
        <v>252</v>
      </c>
      <c r="E71" s="488" t="s">
        <v>649</v>
      </c>
      <c r="F71" s="520"/>
      <c r="G71" s="520"/>
      <c r="H71" s="520"/>
    </row>
    <row r="72" spans="4:8" x14ac:dyDescent="0.35">
      <c r="D72" s="342" t="s">
        <v>253</v>
      </c>
      <c r="E72" s="488" t="s">
        <v>205</v>
      </c>
      <c r="F72" s="258" t="s">
        <v>172</v>
      </c>
      <c r="G72" s="258" t="s">
        <v>958</v>
      </c>
      <c r="H72" s="520">
        <v>9</v>
      </c>
    </row>
    <row r="73" spans="4:8" x14ac:dyDescent="0.35">
      <c r="D73" s="342" t="s">
        <v>254</v>
      </c>
      <c r="E73" s="488" t="s">
        <v>206</v>
      </c>
      <c r="F73" s="258" t="s">
        <v>172</v>
      </c>
      <c r="G73" s="258" t="s">
        <v>958</v>
      </c>
      <c r="H73" s="520">
        <v>9</v>
      </c>
    </row>
    <row r="74" spans="4:8" x14ac:dyDescent="0.35">
      <c r="D74" s="342" t="s">
        <v>255</v>
      </c>
      <c r="E74" s="488" t="s">
        <v>615</v>
      </c>
      <c r="F74" s="258" t="s">
        <v>172</v>
      </c>
      <c r="G74" s="258" t="s">
        <v>958</v>
      </c>
      <c r="H74" s="520">
        <v>9</v>
      </c>
    </row>
    <row r="75" spans="4:8" x14ac:dyDescent="0.35">
      <c r="D75" s="342" t="s">
        <v>256</v>
      </c>
      <c r="E75" s="488" t="s">
        <v>206</v>
      </c>
      <c r="F75" s="258" t="s">
        <v>172</v>
      </c>
      <c r="G75" s="258" t="s">
        <v>958</v>
      </c>
      <c r="H75" s="520">
        <v>9</v>
      </c>
    </row>
    <row r="76" spans="4:8" x14ac:dyDescent="0.35">
      <c r="D76" s="342" t="s">
        <v>257</v>
      </c>
      <c r="E76" s="488" t="s">
        <v>206</v>
      </c>
      <c r="F76" s="258" t="s">
        <v>172</v>
      </c>
      <c r="G76" s="258" t="s">
        <v>958</v>
      </c>
      <c r="H76" s="520">
        <v>9</v>
      </c>
    </row>
    <row r="77" spans="4:8" x14ac:dyDescent="0.35">
      <c r="D77" s="342" t="s">
        <v>258</v>
      </c>
      <c r="E77" s="488" t="s">
        <v>205</v>
      </c>
      <c r="F77" s="258" t="s">
        <v>172</v>
      </c>
      <c r="G77" s="258" t="s">
        <v>958</v>
      </c>
      <c r="H77" s="520">
        <v>9</v>
      </c>
    </row>
    <row r="78" spans="4:8" x14ac:dyDescent="0.35">
      <c r="D78" s="342" t="s">
        <v>259</v>
      </c>
      <c r="E78" s="488" t="s">
        <v>205</v>
      </c>
      <c r="F78" s="258" t="s">
        <v>172</v>
      </c>
      <c r="G78" s="258" t="s">
        <v>958</v>
      </c>
      <c r="H78" s="520">
        <v>9</v>
      </c>
    </row>
    <row r="79" spans="4:8" x14ac:dyDescent="0.35">
      <c r="D79" s="342" t="s">
        <v>260</v>
      </c>
      <c r="E79" s="488" t="s">
        <v>206</v>
      </c>
      <c r="F79" s="258" t="s">
        <v>172</v>
      </c>
      <c r="G79" s="258" t="s">
        <v>958</v>
      </c>
      <c r="H79" s="520">
        <v>9</v>
      </c>
    </row>
    <row r="80" spans="4:8" x14ac:dyDescent="0.35">
      <c r="D80" s="342" t="s">
        <v>261</v>
      </c>
      <c r="E80" s="488" t="s">
        <v>206</v>
      </c>
      <c r="F80" s="258" t="s">
        <v>172</v>
      </c>
      <c r="G80" s="258" t="s">
        <v>958</v>
      </c>
      <c r="H80" s="520">
        <v>9</v>
      </c>
    </row>
    <row r="81" spans="4:8" x14ac:dyDescent="0.35">
      <c r="D81" s="342" t="s">
        <v>262</v>
      </c>
      <c r="E81" s="488" t="s">
        <v>205</v>
      </c>
      <c r="F81" s="258" t="s">
        <v>172</v>
      </c>
      <c r="G81" s="258" t="s">
        <v>958</v>
      </c>
      <c r="H81" s="520">
        <v>9</v>
      </c>
    </row>
    <row r="82" spans="4:8" x14ac:dyDescent="0.35">
      <c r="D82" s="342" t="s">
        <v>264</v>
      </c>
      <c r="E82" s="488" t="s">
        <v>131</v>
      </c>
      <c r="F82" s="258" t="s">
        <v>172</v>
      </c>
      <c r="G82" s="258" t="s">
        <v>848</v>
      </c>
      <c r="H82" s="520"/>
    </row>
    <row r="83" spans="4:8" x14ac:dyDescent="0.35">
      <c r="D83" s="342" t="s">
        <v>265</v>
      </c>
      <c r="E83" s="488" t="s">
        <v>34</v>
      </c>
      <c r="F83" s="258" t="s">
        <v>172</v>
      </c>
      <c r="G83" s="258" t="s">
        <v>848</v>
      </c>
      <c r="H83" s="258">
        <f t="shared" ref="H83:H86" si="0">9+4</f>
        <v>13</v>
      </c>
    </row>
    <row r="84" spans="4:8" x14ac:dyDescent="0.35">
      <c r="D84" s="342" t="s">
        <v>266</v>
      </c>
      <c r="E84" s="488" t="s">
        <v>29</v>
      </c>
      <c r="F84" s="258" t="s">
        <v>172</v>
      </c>
      <c r="G84" s="258" t="s">
        <v>848</v>
      </c>
      <c r="H84" s="258">
        <f t="shared" si="0"/>
        <v>13</v>
      </c>
    </row>
    <row r="85" spans="4:8" x14ac:dyDescent="0.35">
      <c r="D85" s="342" t="s">
        <v>267</v>
      </c>
      <c r="E85" s="488" t="s">
        <v>34</v>
      </c>
      <c r="F85" s="258" t="s">
        <v>172</v>
      </c>
      <c r="G85" s="258" t="s">
        <v>848</v>
      </c>
      <c r="H85" s="258">
        <f t="shared" si="0"/>
        <v>13</v>
      </c>
    </row>
    <row r="86" spans="4:8" x14ac:dyDescent="0.35">
      <c r="D86" s="342" t="s">
        <v>268</v>
      </c>
      <c r="E86" s="488" t="s">
        <v>34</v>
      </c>
      <c r="F86" s="258" t="s">
        <v>172</v>
      </c>
      <c r="G86" s="258" t="s">
        <v>848</v>
      </c>
      <c r="H86" s="258">
        <f t="shared" si="0"/>
        <v>13</v>
      </c>
    </row>
    <row r="87" spans="4:8" x14ac:dyDescent="0.35">
      <c r="D87" s="342" t="s">
        <v>269</v>
      </c>
      <c r="E87" s="488" t="s">
        <v>34</v>
      </c>
      <c r="F87" s="258" t="s">
        <v>172</v>
      </c>
      <c r="G87" s="258" t="s">
        <v>848</v>
      </c>
      <c r="H87" s="258">
        <f t="shared" ref="H87:H92" si="1">9+4</f>
        <v>13</v>
      </c>
    </row>
    <row r="88" spans="4:8" x14ac:dyDescent="0.35">
      <c r="D88" s="342" t="s">
        <v>270</v>
      </c>
      <c r="E88" s="488" t="s">
        <v>43</v>
      </c>
      <c r="F88" s="258" t="s">
        <v>172</v>
      </c>
      <c r="G88" s="258" t="s">
        <v>848</v>
      </c>
      <c r="H88" s="258">
        <f t="shared" si="1"/>
        <v>13</v>
      </c>
    </row>
    <row r="89" spans="4:8" x14ac:dyDescent="0.35">
      <c r="D89" s="342" t="s">
        <v>271</v>
      </c>
      <c r="E89" s="488" t="s">
        <v>34</v>
      </c>
      <c r="F89" s="258" t="s">
        <v>172</v>
      </c>
      <c r="G89" s="258" t="s">
        <v>848</v>
      </c>
      <c r="H89" s="258">
        <f t="shared" si="1"/>
        <v>13</v>
      </c>
    </row>
    <row r="90" spans="4:8" x14ac:dyDescent="0.35">
      <c r="D90" s="342" t="s">
        <v>272</v>
      </c>
      <c r="E90" s="488" t="s">
        <v>34</v>
      </c>
      <c r="F90" s="258" t="s">
        <v>172</v>
      </c>
      <c r="G90" s="258" t="s">
        <v>848</v>
      </c>
      <c r="H90" s="258">
        <f t="shared" si="1"/>
        <v>13</v>
      </c>
    </row>
    <row r="91" spans="4:8" x14ac:dyDescent="0.35">
      <c r="D91" s="342" t="s">
        <v>273</v>
      </c>
      <c r="E91" s="488" t="s">
        <v>43</v>
      </c>
      <c r="F91" s="258" t="s">
        <v>172</v>
      </c>
      <c r="G91" s="258" t="s">
        <v>848</v>
      </c>
      <c r="H91" s="258">
        <f t="shared" si="1"/>
        <v>13</v>
      </c>
    </row>
    <row r="92" spans="4:8" x14ac:dyDescent="0.35">
      <c r="D92" s="342" t="s">
        <v>274</v>
      </c>
      <c r="E92" s="488" t="s">
        <v>275</v>
      </c>
      <c r="F92" s="258" t="s">
        <v>172</v>
      </c>
      <c r="G92" s="258" t="s">
        <v>848</v>
      </c>
      <c r="H92" s="258">
        <f t="shared" si="1"/>
        <v>13</v>
      </c>
    </row>
    <row r="93" spans="4:8" x14ac:dyDescent="0.35">
      <c r="D93" s="342" t="s">
        <v>276</v>
      </c>
      <c r="E93" s="488" t="s">
        <v>29</v>
      </c>
      <c r="F93" s="520"/>
      <c r="G93" s="520"/>
      <c r="H93" s="520"/>
    </row>
    <row r="94" spans="4:8" x14ac:dyDescent="0.35">
      <c r="D94" s="342" t="s">
        <v>277</v>
      </c>
      <c r="E94" s="488" t="s">
        <v>29</v>
      </c>
      <c r="F94" s="520"/>
      <c r="G94" s="520"/>
      <c r="H94" s="520"/>
    </row>
    <row r="95" spans="4:8" x14ac:dyDescent="0.35">
      <c r="D95" s="342" t="s">
        <v>278</v>
      </c>
      <c r="E95" s="488" t="s">
        <v>285</v>
      </c>
      <c r="F95" s="520"/>
      <c r="G95" s="520"/>
      <c r="H95" s="520"/>
    </row>
    <row r="96" spans="4:8" x14ac:dyDescent="0.35">
      <c r="D96" s="342" t="s">
        <v>279</v>
      </c>
      <c r="E96" s="488" t="s">
        <v>29</v>
      </c>
      <c r="F96" s="520"/>
      <c r="G96" s="520"/>
      <c r="H96" s="520"/>
    </row>
    <row r="97" spans="4:8" x14ac:dyDescent="0.35">
      <c r="D97" s="342" t="s">
        <v>169</v>
      </c>
      <c r="E97" s="488" t="s">
        <v>29</v>
      </c>
      <c r="F97" s="520"/>
      <c r="G97" s="520"/>
      <c r="H97" s="520"/>
    </row>
    <row r="98" spans="4:8" x14ac:dyDescent="0.35">
      <c r="D98" s="342" t="s">
        <v>280</v>
      </c>
      <c r="E98" s="488" t="s">
        <v>29</v>
      </c>
      <c r="F98" s="520"/>
      <c r="G98" s="520"/>
      <c r="H98" s="520"/>
    </row>
    <row r="99" spans="4:8" x14ac:dyDescent="0.35">
      <c r="D99" s="342" t="s">
        <v>281</v>
      </c>
      <c r="E99" s="488" t="s">
        <v>29</v>
      </c>
      <c r="F99" s="520"/>
      <c r="G99" s="520"/>
      <c r="H99" s="520"/>
    </row>
    <row r="100" spans="4:8" x14ac:dyDescent="0.35">
      <c r="D100" s="342" t="s">
        <v>282</v>
      </c>
      <c r="E100" s="488" t="s">
        <v>29</v>
      </c>
      <c r="F100" s="520"/>
      <c r="G100" s="520"/>
      <c r="H100" s="520"/>
    </row>
    <row r="101" spans="4:8" x14ac:dyDescent="0.35">
      <c r="D101" s="342" t="s">
        <v>283</v>
      </c>
      <c r="E101" s="488" t="s">
        <v>29</v>
      </c>
      <c r="F101" s="520"/>
      <c r="G101" s="520"/>
      <c r="H101" s="520"/>
    </row>
    <row r="102" spans="4:8" x14ac:dyDescent="0.35">
      <c r="D102" s="342" t="s">
        <v>284</v>
      </c>
      <c r="E102" s="488" t="s">
        <v>29</v>
      </c>
      <c r="F102" s="520"/>
      <c r="G102" s="520"/>
      <c r="H102" s="520"/>
    </row>
    <row r="103" spans="4:8" x14ac:dyDescent="0.35">
      <c r="D103" s="342" t="s">
        <v>182</v>
      </c>
      <c r="E103" s="488" t="s">
        <v>34</v>
      </c>
      <c r="F103" s="520"/>
      <c r="G103" s="520"/>
      <c r="H103" s="520"/>
    </row>
    <row r="104" spans="4:8" x14ac:dyDescent="0.35">
      <c r="D104" s="342" t="s">
        <v>178</v>
      </c>
      <c r="E104" s="488" t="s">
        <v>131</v>
      </c>
      <c r="F104" s="258" t="s">
        <v>172</v>
      </c>
      <c r="G104" s="258" t="s">
        <v>848</v>
      </c>
      <c r="H104" s="258">
        <f t="shared" ref="H104:H116" si="2">9+4</f>
        <v>13</v>
      </c>
    </row>
    <row r="105" spans="4:8" ht="15" customHeight="1" x14ac:dyDescent="0.35">
      <c r="D105" s="342" t="s">
        <v>286</v>
      </c>
      <c r="E105" s="488" t="s">
        <v>34</v>
      </c>
      <c r="F105" s="258" t="s">
        <v>172</v>
      </c>
      <c r="G105" s="258" t="s">
        <v>848</v>
      </c>
      <c r="H105" s="258">
        <f t="shared" si="2"/>
        <v>13</v>
      </c>
    </row>
    <row r="106" spans="4:8" x14ac:dyDescent="0.35">
      <c r="D106" s="342" t="s">
        <v>55</v>
      </c>
      <c r="E106" s="488" t="s">
        <v>34</v>
      </c>
      <c r="F106" s="258" t="s">
        <v>172</v>
      </c>
      <c r="G106" s="258" t="s">
        <v>848</v>
      </c>
      <c r="H106" s="258">
        <f t="shared" si="2"/>
        <v>13</v>
      </c>
    </row>
    <row r="107" spans="4:8" x14ac:dyDescent="0.35">
      <c r="D107" s="342" t="s">
        <v>51</v>
      </c>
      <c r="E107" s="488" t="s">
        <v>34</v>
      </c>
      <c r="F107" s="258" t="s">
        <v>172</v>
      </c>
      <c r="G107" s="258" t="s">
        <v>847</v>
      </c>
      <c r="H107" s="258">
        <f t="shared" si="2"/>
        <v>13</v>
      </c>
    </row>
    <row r="108" spans="4:8" x14ac:dyDescent="0.35">
      <c r="D108" s="342" t="s">
        <v>54</v>
      </c>
      <c r="E108" s="488" t="s">
        <v>34</v>
      </c>
      <c r="F108" s="258" t="s">
        <v>172</v>
      </c>
      <c r="G108" s="258" t="s">
        <v>847</v>
      </c>
      <c r="H108" s="258">
        <f t="shared" si="2"/>
        <v>13</v>
      </c>
    </row>
    <row r="109" spans="4:8" x14ac:dyDescent="0.35">
      <c r="D109" s="342" t="s">
        <v>126</v>
      </c>
      <c r="E109" s="488" t="s">
        <v>29</v>
      </c>
      <c r="F109" s="258" t="s">
        <v>172</v>
      </c>
      <c r="G109" s="258" t="s">
        <v>847</v>
      </c>
      <c r="H109" s="258">
        <f t="shared" si="2"/>
        <v>13</v>
      </c>
    </row>
    <row r="110" spans="4:8" x14ac:dyDescent="0.35">
      <c r="D110" s="342" t="s">
        <v>115</v>
      </c>
      <c r="E110" s="488" t="s">
        <v>29</v>
      </c>
      <c r="F110" s="258" t="s">
        <v>172</v>
      </c>
      <c r="G110" s="258" t="s">
        <v>847</v>
      </c>
      <c r="H110" s="258">
        <f t="shared" si="2"/>
        <v>13</v>
      </c>
    </row>
    <row r="111" spans="4:8" x14ac:dyDescent="0.35">
      <c r="D111" s="342" t="s">
        <v>64</v>
      </c>
      <c r="E111" s="488" t="s">
        <v>29</v>
      </c>
      <c r="F111" s="258" t="s">
        <v>172</v>
      </c>
      <c r="G111" s="258" t="s">
        <v>847</v>
      </c>
      <c r="H111" s="258">
        <f t="shared" si="2"/>
        <v>13</v>
      </c>
    </row>
    <row r="112" spans="4:8" x14ac:dyDescent="0.35">
      <c r="D112" s="342" t="s">
        <v>112</v>
      </c>
      <c r="E112" s="488" t="s">
        <v>34</v>
      </c>
      <c r="F112" s="258" t="s">
        <v>172</v>
      </c>
      <c r="G112" s="258" t="s">
        <v>847</v>
      </c>
      <c r="H112" s="258">
        <f t="shared" si="2"/>
        <v>13</v>
      </c>
    </row>
    <row r="113" spans="4:8" x14ac:dyDescent="0.35">
      <c r="D113" s="342" t="s">
        <v>125</v>
      </c>
      <c r="E113" s="488" t="s">
        <v>34</v>
      </c>
      <c r="F113" s="258" t="s">
        <v>172</v>
      </c>
      <c r="G113" s="258" t="s">
        <v>847</v>
      </c>
      <c r="H113" s="258">
        <f t="shared" si="2"/>
        <v>13</v>
      </c>
    </row>
    <row r="114" spans="4:8" x14ac:dyDescent="0.35">
      <c r="D114" s="342" t="s">
        <v>287</v>
      </c>
      <c r="E114" s="488" t="s">
        <v>29</v>
      </c>
      <c r="F114" s="258" t="s">
        <v>172</v>
      </c>
      <c r="G114" s="258" t="s">
        <v>847</v>
      </c>
      <c r="H114" s="258">
        <f t="shared" si="2"/>
        <v>13</v>
      </c>
    </row>
    <row r="115" spans="4:8" x14ac:dyDescent="0.35">
      <c r="D115" s="342" t="s">
        <v>60</v>
      </c>
      <c r="E115" s="488" t="s">
        <v>43</v>
      </c>
      <c r="F115" s="258" t="s">
        <v>172</v>
      </c>
      <c r="G115" s="258" t="s">
        <v>847</v>
      </c>
      <c r="H115" s="258">
        <f t="shared" si="2"/>
        <v>13</v>
      </c>
    </row>
    <row r="116" spans="4:8" x14ac:dyDescent="0.35">
      <c r="D116" s="342" t="s">
        <v>288</v>
      </c>
      <c r="E116" s="488" t="s">
        <v>135</v>
      </c>
      <c r="F116" s="258" t="s">
        <v>172</v>
      </c>
      <c r="G116" s="258" t="s">
        <v>847</v>
      </c>
      <c r="H116" s="258">
        <f t="shared" si="2"/>
        <v>13</v>
      </c>
    </row>
    <row r="117" spans="4:8" x14ac:dyDescent="0.35">
      <c r="D117" s="342" t="s">
        <v>289</v>
      </c>
      <c r="E117" s="488" t="s">
        <v>34</v>
      </c>
      <c r="F117" s="520"/>
      <c r="G117" s="520"/>
      <c r="H117" s="520"/>
    </row>
    <row r="118" spans="4:8" x14ac:dyDescent="0.35">
      <c r="D118" s="342" t="s">
        <v>290</v>
      </c>
      <c r="E118" s="488" t="s">
        <v>29</v>
      </c>
      <c r="F118" s="520"/>
      <c r="G118" s="520"/>
      <c r="H118" s="520"/>
    </row>
    <row r="119" spans="4:8" x14ac:dyDescent="0.35">
      <c r="D119" s="342" t="s">
        <v>291</v>
      </c>
      <c r="E119" s="488" t="s">
        <v>43</v>
      </c>
      <c r="F119" s="520"/>
      <c r="G119" s="520"/>
      <c r="H119" s="520"/>
    </row>
    <row r="120" spans="4:8" x14ac:dyDescent="0.35">
      <c r="D120" s="342" t="s">
        <v>292</v>
      </c>
      <c r="E120" s="488" t="s">
        <v>34</v>
      </c>
      <c r="F120" s="520"/>
      <c r="G120" s="520"/>
      <c r="H120" s="520"/>
    </row>
    <row r="121" spans="4:8" x14ac:dyDescent="0.35">
      <c r="D121" s="342" t="s">
        <v>293</v>
      </c>
      <c r="E121" s="488" t="s">
        <v>29</v>
      </c>
      <c r="F121" s="520"/>
      <c r="G121" s="520"/>
      <c r="H121" s="520"/>
    </row>
    <row r="122" spans="4:8" x14ac:dyDescent="0.35">
      <c r="D122" s="342" t="s">
        <v>294</v>
      </c>
      <c r="E122" s="488" t="s">
        <v>43</v>
      </c>
      <c r="F122" s="520"/>
      <c r="G122" s="520"/>
      <c r="H122" s="520"/>
    </row>
    <row r="123" spans="4:8" x14ac:dyDescent="0.35">
      <c r="D123" s="342" t="s">
        <v>295</v>
      </c>
      <c r="E123" s="488" t="s">
        <v>43</v>
      </c>
      <c r="F123" s="520"/>
      <c r="G123" s="520"/>
      <c r="H123" s="520"/>
    </row>
    <row r="124" spans="4:8" x14ac:dyDescent="0.35">
      <c r="D124" s="342" t="s">
        <v>296</v>
      </c>
      <c r="E124" s="488" t="s">
        <v>29</v>
      </c>
      <c r="F124" s="520"/>
      <c r="G124" s="520"/>
      <c r="H124" s="520"/>
    </row>
    <row r="125" spans="4:8" x14ac:dyDescent="0.35">
      <c r="D125" s="342" t="s">
        <v>297</v>
      </c>
      <c r="E125" s="488" t="s">
        <v>34</v>
      </c>
      <c r="F125" s="520"/>
      <c r="G125" s="520"/>
      <c r="H125" s="520"/>
    </row>
    <row r="126" spans="4:8" x14ac:dyDescent="0.35">
      <c r="D126" s="342" t="s">
        <v>298</v>
      </c>
      <c r="E126" s="488" t="s">
        <v>29</v>
      </c>
      <c r="F126" s="258" t="s">
        <v>172</v>
      </c>
      <c r="G126" s="258" t="s">
        <v>847</v>
      </c>
      <c r="H126" s="258">
        <f>9+4</f>
        <v>13</v>
      </c>
    </row>
    <row r="127" spans="4:8" x14ac:dyDescent="0.35">
      <c r="D127" s="342" t="s">
        <v>299</v>
      </c>
      <c r="E127" s="488" t="s">
        <v>29</v>
      </c>
      <c r="F127" s="520"/>
      <c r="G127" s="520"/>
      <c r="H127" s="520"/>
    </row>
    <row r="128" spans="4:8" x14ac:dyDescent="0.35">
      <c r="D128" s="342" t="s">
        <v>300</v>
      </c>
      <c r="E128" s="488" t="s">
        <v>309</v>
      </c>
      <c r="F128" s="520"/>
      <c r="G128" s="520"/>
      <c r="H128" s="520"/>
    </row>
    <row r="129" spans="4:8" x14ac:dyDescent="0.35">
      <c r="D129" s="342" t="s">
        <v>301</v>
      </c>
      <c r="E129" s="488" t="s">
        <v>612</v>
      </c>
      <c r="F129" s="520"/>
      <c r="G129" s="520"/>
      <c r="H129" s="520"/>
    </row>
    <row r="130" spans="4:8" x14ac:dyDescent="0.35">
      <c r="D130" s="342" t="s">
        <v>302</v>
      </c>
      <c r="E130" s="488" t="s">
        <v>29</v>
      </c>
      <c r="F130" s="520"/>
      <c r="G130" s="520"/>
      <c r="H130" s="520"/>
    </row>
    <row r="131" spans="4:8" x14ac:dyDescent="0.35">
      <c r="D131" s="342" t="s">
        <v>303</v>
      </c>
      <c r="E131" s="488" t="s">
        <v>34</v>
      </c>
      <c r="F131" s="520"/>
      <c r="G131" s="520"/>
      <c r="H131" s="520"/>
    </row>
    <row r="132" spans="4:8" x14ac:dyDescent="0.35">
      <c r="D132" s="342" t="s">
        <v>304</v>
      </c>
      <c r="E132" s="488" t="s">
        <v>29</v>
      </c>
      <c r="F132" s="520"/>
      <c r="G132" s="520"/>
      <c r="H132" s="520"/>
    </row>
    <row r="133" spans="4:8" x14ac:dyDescent="0.35">
      <c r="D133" s="342" t="s">
        <v>305</v>
      </c>
      <c r="E133" s="488" t="s">
        <v>34</v>
      </c>
      <c r="F133" s="520"/>
      <c r="G133" s="520"/>
      <c r="H133" s="520"/>
    </row>
    <row r="134" spans="4:8" x14ac:dyDescent="0.35">
      <c r="D134" s="342" t="s">
        <v>306</v>
      </c>
      <c r="E134" s="488" t="s">
        <v>827</v>
      </c>
      <c r="F134" s="520"/>
      <c r="G134" s="520"/>
      <c r="H134" s="520"/>
    </row>
    <row r="135" spans="4:8" x14ac:dyDescent="0.35">
      <c r="D135" s="342" t="s">
        <v>307</v>
      </c>
      <c r="E135" s="488" t="s">
        <v>29</v>
      </c>
      <c r="F135" s="258"/>
      <c r="G135" s="258"/>
      <c r="H135" s="258"/>
    </row>
    <row r="136" spans="4:8" x14ac:dyDescent="0.35">
      <c r="D136" s="342" t="s">
        <v>308</v>
      </c>
      <c r="E136" s="488" t="s">
        <v>29</v>
      </c>
      <c r="F136" s="258"/>
      <c r="G136" s="258"/>
      <c r="H136" s="258"/>
    </row>
    <row r="137" spans="4:8" x14ac:dyDescent="0.35">
      <c r="D137" s="342" t="s">
        <v>310</v>
      </c>
      <c r="E137" s="488" t="s">
        <v>34</v>
      </c>
      <c r="F137" s="258"/>
      <c r="G137" s="258"/>
      <c r="H137" s="258"/>
    </row>
    <row r="138" spans="4:8" x14ac:dyDescent="0.35">
      <c r="D138" s="342" t="s">
        <v>311</v>
      </c>
      <c r="E138" s="488" t="s">
        <v>29</v>
      </c>
      <c r="F138" s="258"/>
      <c r="G138" s="258"/>
      <c r="H138" s="258"/>
    </row>
    <row r="139" spans="4:8" x14ac:dyDescent="0.35">
      <c r="D139" s="342" t="s">
        <v>312</v>
      </c>
      <c r="E139" s="488" t="s">
        <v>29</v>
      </c>
      <c r="F139" s="258"/>
      <c r="G139" s="258"/>
      <c r="H139" s="258"/>
    </row>
    <row r="140" spans="4:8" x14ac:dyDescent="0.35">
      <c r="D140" s="342" t="s">
        <v>313</v>
      </c>
      <c r="E140" s="488" t="s">
        <v>29</v>
      </c>
      <c r="F140" s="258"/>
      <c r="G140" s="258"/>
      <c r="H140" s="258"/>
    </row>
    <row r="141" spans="4:8" x14ac:dyDescent="0.35">
      <c r="D141" s="342" t="s">
        <v>314</v>
      </c>
      <c r="E141" s="488" t="s">
        <v>285</v>
      </c>
      <c r="F141" s="520" t="s">
        <v>494</v>
      </c>
      <c r="G141" s="520"/>
      <c r="H141" s="520"/>
    </row>
    <row r="142" spans="4:8" x14ac:dyDescent="0.35">
      <c r="D142" s="342" t="s">
        <v>315</v>
      </c>
      <c r="E142" s="488" t="s">
        <v>34</v>
      </c>
      <c r="F142" s="520"/>
      <c r="G142" s="520"/>
      <c r="H142" s="520"/>
    </row>
    <row r="143" spans="4:8" x14ac:dyDescent="0.35">
      <c r="D143" s="342" t="s">
        <v>316</v>
      </c>
      <c r="E143" s="488" t="s">
        <v>29</v>
      </c>
      <c r="F143" s="520"/>
      <c r="G143" s="520"/>
      <c r="H143" s="520"/>
    </row>
    <row r="144" spans="4:8" x14ac:dyDescent="0.35">
      <c r="D144" s="342" t="s">
        <v>317</v>
      </c>
      <c r="E144" s="488" t="s">
        <v>34</v>
      </c>
      <c r="F144" s="520"/>
      <c r="G144" s="520"/>
      <c r="H144" s="520"/>
    </row>
    <row r="145" spans="4:8" x14ac:dyDescent="0.35">
      <c r="D145" s="342" t="s">
        <v>318</v>
      </c>
      <c r="E145" s="488" t="s">
        <v>34</v>
      </c>
      <c r="F145" s="520"/>
      <c r="G145" s="520"/>
      <c r="H145" s="520"/>
    </row>
    <row r="146" spans="4:8" x14ac:dyDescent="0.35">
      <c r="D146" s="342" t="s">
        <v>319</v>
      </c>
      <c r="E146" s="488" t="s">
        <v>275</v>
      </c>
      <c r="F146" s="258" t="s">
        <v>172</v>
      </c>
      <c r="G146" s="258" t="s">
        <v>833</v>
      </c>
      <c r="H146" s="258">
        <v>17</v>
      </c>
    </row>
    <row r="147" spans="4:8" x14ac:dyDescent="0.35">
      <c r="D147" s="342" t="s">
        <v>320</v>
      </c>
      <c r="E147" s="488" t="s">
        <v>34</v>
      </c>
      <c r="F147" s="258" t="s">
        <v>172</v>
      </c>
      <c r="G147" s="258" t="s">
        <v>833</v>
      </c>
      <c r="H147" s="258">
        <v>17</v>
      </c>
    </row>
    <row r="148" spans="4:8" x14ac:dyDescent="0.35">
      <c r="D148" s="342" t="s">
        <v>321</v>
      </c>
      <c r="E148" s="488" t="s">
        <v>34</v>
      </c>
      <c r="F148" s="258" t="s">
        <v>172</v>
      </c>
      <c r="G148" s="258" t="s">
        <v>833</v>
      </c>
      <c r="H148" s="258">
        <v>17</v>
      </c>
    </row>
    <row r="149" spans="4:8" x14ac:dyDescent="0.35">
      <c r="D149" s="342" t="s">
        <v>322</v>
      </c>
      <c r="E149" s="488" t="s">
        <v>43</v>
      </c>
      <c r="F149" s="258" t="s">
        <v>172</v>
      </c>
      <c r="G149" s="258" t="s">
        <v>833</v>
      </c>
      <c r="H149" s="258">
        <v>17</v>
      </c>
    </row>
    <row r="150" spans="4:8" x14ac:dyDescent="0.35">
      <c r="D150" s="342" t="s">
        <v>323</v>
      </c>
      <c r="E150" s="488" t="s">
        <v>131</v>
      </c>
      <c r="F150" s="258" t="s">
        <v>172</v>
      </c>
      <c r="G150" s="258" t="s">
        <v>833</v>
      </c>
      <c r="H150" s="258">
        <v>17</v>
      </c>
    </row>
    <row r="151" spans="4:8" x14ac:dyDescent="0.35">
      <c r="D151" s="342" t="s">
        <v>324</v>
      </c>
      <c r="E151" s="488" t="s">
        <v>29</v>
      </c>
      <c r="F151" s="258" t="s">
        <v>172</v>
      </c>
      <c r="G151" s="258" t="s">
        <v>833</v>
      </c>
      <c r="H151" s="258">
        <v>17</v>
      </c>
    </row>
    <row r="152" spans="4:8" x14ac:dyDescent="0.35">
      <c r="D152" s="342" t="s">
        <v>325</v>
      </c>
      <c r="E152" s="488" t="s">
        <v>29</v>
      </c>
      <c r="F152" s="258" t="s">
        <v>172</v>
      </c>
      <c r="G152" s="258" t="s">
        <v>833</v>
      </c>
      <c r="H152" s="258">
        <v>18</v>
      </c>
    </row>
    <row r="153" spans="4:8" x14ac:dyDescent="0.35">
      <c r="D153" s="342" t="s">
        <v>326</v>
      </c>
      <c r="E153" s="488" t="s">
        <v>29</v>
      </c>
      <c r="F153" s="258" t="s">
        <v>172</v>
      </c>
      <c r="G153" s="258" t="s">
        <v>833</v>
      </c>
      <c r="H153" s="258">
        <v>19</v>
      </c>
    </row>
    <row r="154" spans="4:8" x14ac:dyDescent="0.35">
      <c r="D154" s="342" t="s">
        <v>327</v>
      </c>
      <c r="E154" s="488" t="s">
        <v>827</v>
      </c>
      <c r="F154" s="258" t="s">
        <v>172</v>
      </c>
      <c r="G154" s="258" t="s">
        <v>833</v>
      </c>
      <c r="H154" s="258">
        <v>20</v>
      </c>
    </row>
    <row r="155" spans="4:8" x14ac:dyDescent="0.35">
      <c r="D155" s="342" t="s">
        <v>328</v>
      </c>
      <c r="E155" s="488" t="s">
        <v>43</v>
      </c>
      <c r="F155" s="258" t="s">
        <v>172</v>
      </c>
      <c r="G155" s="258" t="s">
        <v>833</v>
      </c>
      <c r="H155" s="258">
        <v>17</v>
      </c>
    </row>
    <row r="156" spans="4:8" x14ac:dyDescent="0.35">
      <c r="D156" s="342" t="s">
        <v>329</v>
      </c>
      <c r="E156" s="488" t="s">
        <v>29</v>
      </c>
      <c r="F156" s="258" t="s">
        <v>172</v>
      </c>
      <c r="G156" s="258" t="s">
        <v>833</v>
      </c>
      <c r="H156" s="258">
        <v>17</v>
      </c>
    </row>
    <row r="157" spans="4:8" x14ac:dyDescent="0.35">
      <c r="D157" s="342" t="s">
        <v>330</v>
      </c>
      <c r="E157" s="488" t="s">
        <v>34</v>
      </c>
      <c r="F157" s="258" t="s">
        <v>172</v>
      </c>
      <c r="G157" s="258" t="s">
        <v>833</v>
      </c>
      <c r="H157" s="258">
        <v>17</v>
      </c>
    </row>
    <row r="158" spans="4:8" x14ac:dyDescent="0.35">
      <c r="D158" s="525" t="s">
        <v>331</v>
      </c>
      <c r="E158" s="331" t="s">
        <v>135</v>
      </c>
      <c r="F158" s="258" t="s">
        <v>172</v>
      </c>
      <c r="G158" s="258" t="s">
        <v>833</v>
      </c>
      <c r="H158" s="258">
        <v>18</v>
      </c>
    </row>
    <row r="159" spans="4:8" x14ac:dyDescent="0.35">
      <c r="D159" s="342" t="s">
        <v>332</v>
      </c>
      <c r="E159" s="488" t="s">
        <v>131</v>
      </c>
      <c r="F159" s="258" t="s">
        <v>172</v>
      </c>
      <c r="G159" s="258" t="s">
        <v>833</v>
      </c>
      <c r="H159" s="258">
        <v>19</v>
      </c>
    </row>
    <row r="160" spans="4:8" x14ac:dyDescent="0.35">
      <c r="D160" s="342" t="s">
        <v>333</v>
      </c>
      <c r="E160" s="488" t="s">
        <v>827</v>
      </c>
      <c r="F160" s="258" t="s">
        <v>172</v>
      </c>
      <c r="G160" s="258" t="s">
        <v>833</v>
      </c>
      <c r="H160" s="258">
        <v>17</v>
      </c>
    </row>
    <row r="161" spans="4:8" x14ac:dyDescent="0.35">
      <c r="D161" s="342" t="s">
        <v>334</v>
      </c>
      <c r="E161" s="488" t="s">
        <v>29</v>
      </c>
      <c r="F161" s="258" t="s">
        <v>172</v>
      </c>
      <c r="G161" s="258" t="s">
        <v>833</v>
      </c>
      <c r="H161" s="258">
        <v>17</v>
      </c>
    </row>
    <row r="162" spans="4:8" x14ac:dyDescent="0.35">
      <c r="D162" s="342" t="s">
        <v>171</v>
      </c>
      <c r="E162" s="488" t="s">
        <v>29</v>
      </c>
      <c r="F162" s="258" t="s">
        <v>172</v>
      </c>
      <c r="G162" s="258" t="s">
        <v>833</v>
      </c>
      <c r="H162" s="258">
        <v>17</v>
      </c>
    </row>
    <row r="163" spans="4:8" x14ac:dyDescent="0.35">
      <c r="D163" s="342" t="s">
        <v>128</v>
      </c>
      <c r="E163" s="488" t="s">
        <v>43</v>
      </c>
      <c r="F163" s="258" t="s">
        <v>172</v>
      </c>
      <c r="G163" s="258" t="s">
        <v>833</v>
      </c>
      <c r="H163" s="258">
        <v>17</v>
      </c>
    </row>
    <row r="164" spans="4:8" x14ac:dyDescent="0.35">
      <c r="D164" s="342" t="s">
        <v>166</v>
      </c>
      <c r="E164" s="488" t="s">
        <v>34</v>
      </c>
      <c r="F164" s="258" t="s">
        <v>172</v>
      </c>
      <c r="G164" s="258" t="s">
        <v>833</v>
      </c>
      <c r="H164" s="258">
        <v>17</v>
      </c>
    </row>
    <row r="165" spans="4:8" x14ac:dyDescent="0.35">
      <c r="D165" s="342" t="s">
        <v>335</v>
      </c>
      <c r="E165" s="488" t="s">
        <v>285</v>
      </c>
      <c r="F165" s="258" t="s">
        <v>172</v>
      </c>
      <c r="G165" s="258" t="s">
        <v>833</v>
      </c>
      <c r="H165" s="258">
        <v>17</v>
      </c>
    </row>
    <row r="166" spans="4:8" x14ac:dyDescent="0.35">
      <c r="D166" s="342" t="s">
        <v>129</v>
      </c>
      <c r="E166" s="488" t="s">
        <v>29</v>
      </c>
      <c r="F166" s="258" t="s">
        <v>172</v>
      </c>
      <c r="G166" s="258" t="s">
        <v>833</v>
      </c>
      <c r="H166" s="258">
        <v>17</v>
      </c>
    </row>
    <row r="167" spans="4:8" x14ac:dyDescent="0.35">
      <c r="D167" s="342" t="s">
        <v>133</v>
      </c>
      <c r="E167" s="488" t="s">
        <v>29</v>
      </c>
      <c r="F167" s="258" t="s">
        <v>172</v>
      </c>
      <c r="G167" s="258" t="s">
        <v>833</v>
      </c>
      <c r="H167" s="258">
        <v>17</v>
      </c>
    </row>
    <row r="168" spans="4:8" x14ac:dyDescent="0.35">
      <c r="D168" s="342" t="s">
        <v>138</v>
      </c>
      <c r="E168" s="488" t="s">
        <v>29</v>
      </c>
      <c r="F168" s="258" t="s">
        <v>172</v>
      </c>
      <c r="G168" s="258" t="s">
        <v>833</v>
      </c>
      <c r="H168" s="258">
        <v>17</v>
      </c>
    </row>
    <row r="169" spans="4:8" x14ac:dyDescent="0.35">
      <c r="D169" s="342" t="s">
        <v>123</v>
      </c>
      <c r="E169" s="488" t="s">
        <v>29</v>
      </c>
      <c r="F169" s="258" t="s">
        <v>172</v>
      </c>
      <c r="G169" s="258" t="s">
        <v>833</v>
      </c>
      <c r="H169" s="258">
        <v>17</v>
      </c>
    </row>
    <row r="170" spans="4:8" x14ac:dyDescent="0.35">
      <c r="D170" s="342" t="s">
        <v>177</v>
      </c>
      <c r="E170" s="488" t="s">
        <v>135</v>
      </c>
      <c r="F170" s="258" t="s">
        <v>172</v>
      </c>
      <c r="G170" s="258" t="s">
        <v>833</v>
      </c>
      <c r="H170" s="258">
        <v>17</v>
      </c>
    </row>
    <row r="171" spans="4:8" x14ac:dyDescent="0.35">
      <c r="D171" s="342" t="s">
        <v>113</v>
      </c>
      <c r="E171" s="488" t="s">
        <v>29</v>
      </c>
      <c r="F171" s="258" t="s">
        <v>172</v>
      </c>
      <c r="G171" s="258" t="s">
        <v>833</v>
      </c>
      <c r="H171" s="258">
        <v>17</v>
      </c>
    </row>
    <row r="172" spans="4:8" x14ac:dyDescent="0.35">
      <c r="D172" s="342" t="s">
        <v>114</v>
      </c>
      <c r="E172" s="488" t="s">
        <v>29</v>
      </c>
      <c r="F172" s="258" t="s">
        <v>172</v>
      </c>
      <c r="G172" s="258" t="s">
        <v>833</v>
      </c>
      <c r="H172" s="258">
        <v>17</v>
      </c>
    </row>
    <row r="173" spans="4:8" x14ac:dyDescent="0.35">
      <c r="D173" s="342" t="s">
        <v>65</v>
      </c>
      <c r="E173" s="488" t="s">
        <v>43</v>
      </c>
      <c r="F173" s="258" t="s">
        <v>172</v>
      </c>
      <c r="G173" s="258" t="s">
        <v>833</v>
      </c>
      <c r="H173" s="258">
        <v>17</v>
      </c>
    </row>
    <row r="174" spans="4:8" x14ac:dyDescent="0.35">
      <c r="D174" s="342" t="s">
        <v>50</v>
      </c>
      <c r="E174" s="488" t="s">
        <v>34</v>
      </c>
      <c r="F174" s="258" t="s">
        <v>172</v>
      </c>
      <c r="G174" s="258" t="s">
        <v>833</v>
      </c>
      <c r="H174" s="258">
        <v>17</v>
      </c>
    </row>
    <row r="175" spans="4:8" x14ac:dyDescent="0.35">
      <c r="D175" s="342" t="s">
        <v>59</v>
      </c>
      <c r="E175" s="488" t="s">
        <v>29</v>
      </c>
      <c r="F175" s="258" t="s">
        <v>172</v>
      </c>
      <c r="G175" s="258" t="s">
        <v>833</v>
      </c>
      <c r="H175" s="258">
        <v>17</v>
      </c>
    </row>
    <row r="176" spans="4:8" x14ac:dyDescent="0.35">
      <c r="D176" s="342" t="s">
        <v>160</v>
      </c>
      <c r="E176" s="488" t="s">
        <v>131</v>
      </c>
      <c r="F176" s="258" t="s">
        <v>172</v>
      </c>
      <c r="G176" s="258" t="s">
        <v>833</v>
      </c>
      <c r="H176" s="258">
        <v>17</v>
      </c>
    </row>
    <row r="177" spans="4:8" x14ac:dyDescent="0.35">
      <c r="D177" s="342" t="s">
        <v>63</v>
      </c>
      <c r="E177" s="488" t="s">
        <v>43</v>
      </c>
      <c r="F177" s="258" t="s">
        <v>172</v>
      </c>
      <c r="G177" s="258" t="s">
        <v>833</v>
      </c>
      <c r="H177" s="258">
        <v>17</v>
      </c>
    </row>
    <row r="178" spans="4:8" x14ac:dyDescent="0.35">
      <c r="D178" s="342" t="s">
        <v>53</v>
      </c>
      <c r="E178" s="488" t="s">
        <v>29</v>
      </c>
      <c r="F178" s="258" t="s">
        <v>172</v>
      </c>
      <c r="G178" s="258" t="s">
        <v>833</v>
      </c>
      <c r="H178" s="258">
        <v>17</v>
      </c>
    </row>
    <row r="179" spans="4:8" x14ac:dyDescent="0.35">
      <c r="D179" s="342" t="s">
        <v>44</v>
      </c>
      <c r="E179" s="488" t="s">
        <v>29</v>
      </c>
      <c r="F179" s="258" t="s">
        <v>172</v>
      </c>
      <c r="G179" s="258" t="s">
        <v>833</v>
      </c>
      <c r="H179" s="258">
        <v>17</v>
      </c>
    </row>
    <row r="180" spans="4:8" x14ac:dyDescent="0.35">
      <c r="D180" s="342" t="s">
        <v>39</v>
      </c>
      <c r="E180" s="488" t="s">
        <v>29</v>
      </c>
      <c r="F180" s="258" t="s">
        <v>172</v>
      </c>
      <c r="G180" s="258" t="s">
        <v>833</v>
      </c>
      <c r="H180" s="258">
        <v>17</v>
      </c>
    </row>
    <row r="181" spans="4:8" x14ac:dyDescent="0.35">
      <c r="D181" s="342" t="s">
        <v>158</v>
      </c>
      <c r="E181" s="488" t="s">
        <v>135</v>
      </c>
      <c r="F181" s="258" t="s">
        <v>172</v>
      </c>
      <c r="G181" s="258" t="s">
        <v>833</v>
      </c>
      <c r="H181" s="258">
        <v>17</v>
      </c>
    </row>
    <row r="182" spans="4:8" x14ac:dyDescent="0.35">
      <c r="D182" s="342" t="s">
        <v>118</v>
      </c>
      <c r="E182" s="488" t="s">
        <v>43</v>
      </c>
      <c r="F182" s="258" t="s">
        <v>172</v>
      </c>
      <c r="G182" s="258" t="s">
        <v>833</v>
      </c>
      <c r="H182" s="258">
        <v>17</v>
      </c>
    </row>
    <row r="183" spans="4:8" x14ac:dyDescent="0.35">
      <c r="D183" s="342" t="s">
        <v>33</v>
      </c>
      <c r="E183" s="488" t="s">
        <v>34</v>
      </c>
      <c r="F183" s="258" t="s">
        <v>172</v>
      </c>
      <c r="G183" s="258" t="s">
        <v>833</v>
      </c>
      <c r="H183" s="258">
        <v>17</v>
      </c>
    </row>
    <row r="184" spans="4:8" x14ac:dyDescent="0.35">
      <c r="D184" s="342" t="s">
        <v>35</v>
      </c>
      <c r="E184" s="488" t="s">
        <v>29</v>
      </c>
      <c r="F184" s="258" t="s">
        <v>172</v>
      </c>
      <c r="G184" s="258" t="s">
        <v>833</v>
      </c>
      <c r="H184" s="258">
        <v>17</v>
      </c>
    </row>
    <row r="185" spans="4:8" x14ac:dyDescent="0.35">
      <c r="D185" s="342" t="s">
        <v>28</v>
      </c>
      <c r="E185" s="488" t="s">
        <v>29</v>
      </c>
      <c r="F185" s="258" t="s">
        <v>172</v>
      </c>
      <c r="G185" s="258" t="s">
        <v>833</v>
      </c>
      <c r="H185" s="258">
        <v>17</v>
      </c>
    </row>
    <row r="186" spans="4:8" x14ac:dyDescent="0.35">
      <c r="D186" s="342" t="s">
        <v>36</v>
      </c>
      <c r="E186" s="488" t="s">
        <v>29</v>
      </c>
      <c r="F186" s="258" t="s">
        <v>172</v>
      </c>
      <c r="G186" s="258" t="s">
        <v>833</v>
      </c>
      <c r="H186" s="258">
        <v>17</v>
      </c>
    </row>
    <row r="187" spans="4:8" x14ac:dyDescent="0.35">
      <c r="D187" s="342" t="s">
        <v>37</v>
      </c>
      <c r="E187" s="488" t="s">
        <v>29</v>
      </c>
      <c r="F187" s="258" t="s">
        <v>172</v>
      </c>
      <c r="G187" s="258" t="s">
        <v>833</v>
      </c>
      <c r="H187" s="258">
        <v>17</v>
      </c>
    </row>
    <row r="188" spans="4:8" x14ac:dyDescent="0.35">
      <c r="D188" s="342" t="s">
        <v>38</v>
      </c>
      <c r="E188" s="488" t="s">
        <v>29</v>
      </c>
      <c r="F188" s="258" t="s">
        <v>172</v>
      </c>
      <c r="G188" s="258" t="s">
        <v>833</v>
      </c>
      <c r="H188" s="258">
        <v>17</v>
      </c>
    </row>
    <row r="189" spans="4:8" x14ac:dyDescent="0.35">
      <c r="D189" s="342" t="s">
        <v>49</v>
      </c>
      <c r="E189" s="488" t="s">
        <v>34</v>
      </c>
      <c r="F189" s="258" t="s">
        <v>172</v>
      </c>
      <c r="G189" s="258" t="s">
        <v>833</v>
      </c>
      <c r="H189" s="258">
        <v>17</v>
      </c>
    </row>
    <row r="190" spans="4:8" x14ac:dyDescent="0.35">
      <c r="D190" s="342" t="s">
        <v>130</v>
      </c>
      <c r="E190" s="488" t="s">
        <v>131</v>
      </c>
      <c r="F190" s="258" t="s">
        <v>172</v>
      </c>
      <c r="G190" s="258" t="s">
        <v>833</v>
      </c>
      <c r="H190" s="258">
        <v>17</v>
      </c>
    </row>
    <row r="191" spans="4:8" x14ac:dyDescent="0.35">
      <c r="D191" s="342" t="s">
        <v>45</v>
      </c>
      <c r="E191" s="488" t="s">
        <v>29</v>
      </c>
      <c r="F191" s="258" t="s">
        <v>172</v>
      </c>
      <c r="G191" s="258" t="s">
        <v>833</v>
      </c>
      <c r="H191" s="258">
        <v>17</v>
      </c>
    </row>
    <row r="192" spans="4:8" x14ac:dyDescent="0.35">
      <c r="D192" s="342" t="s">
        <v>338</v>
      </c>
      <c r="E192" s="488" t="s">
        <v>29</v>
      </c>
      <c r="F192" s="258" t="s">
        <v>172</v>
      </c>
      <c r="G192" s="258" t="s">
        <v>833</v>
      </c>
      <c r="H192" s="258">
        <v>17</v>
      </c>
    </row>
    <row r="193" spans="4:8" x14ac:dyDescent="0.35">
      <c r="D193" s="342" t="s">
        <v>339</v>
      </c>
      <c r="E193" s="488" t="s">
        <v>29</v>
      </c>
      <c r="F193" s="258" t="s">
        <v>172</v>
      </c>
      <c r="G193" s="258" t="s">
        <v>833</v>
      </c>
      <c r="H193" s="258">
        <v>17</v>
      </c>
    </row>
    <row r="194" spans="4:8" x14ac:dyDescent="0.35">
      <c r="D194" s="342" t="s">
        <v>41</v>
      </c>
      <c r="E194" s="488" t="s">
        <v>29</v>
      </c>
      <c r="F194" s="258" t="s">
        <v>172</v>
      </c>
      <c r="G194" s="258" t="s">
        <v>833</v>
      </c>
      <c r="H194" s="258">
        <v>17</v>
      </c>
    </row>
    <row r="195" spans="4:8" x14ac:dyDescent="0.35">
      <c r="D195" s="342" t="s">
        <v>42</v>
      </c>
      <c r="E195" s="488" t="s">
        <v>43</v>
      </c>
      <c r="F195" s="258" t="s">
        <v>172</v>
      </c>
      <c r="G195" s="258" t="s">
        <v>833</v>
      </c>
      <c r="H195" s="258">
        <v>17</v>
      </c>
    </row>
    <row r="196" spans="4:8" x14ac:dyDescent="0.35">
      <c r="D196" s="342" t="s">
        <v>137</v>
      </c>
      <c r="E196" s="488" t="s">
        <v>131</v>
      </c>
      <c r="F196" s="258" t="s">
        <v>172</v>
      </c>
      <c r="G196" s="258" t="s">
        <v>833</v>
      </c>
      <c r="H196" s="258">
        <v>17</v>
      </c>
    </row>
    <row r="197" spans="4:8" x14ac:dyDescent="0.35">
      <c r="D197" s="342" t="s">
        <v>56</v>
      </c>
      <c r="E197" s="488" t="s">
        <v>29</v>
      </c>
      <c r="F197" s="258" t="s">
        <v>172</v>
      </c>
      <c r="G197" s="258" t="s">
        <v>833</v>
      </c>
      <c r="H197" s="258">
        <v>17</v>
      </c>
    </row>
    <row r="198" spans="4:8" x14ac:dyDescent="0.35">
      <c r="D198" s="342" t="s">
        <v>62</v>
      </c>
      <c r="E198" s="488" t="s">
        <v>29</v>
      </c>
      <c r="F198" s="258" t="s">
        <v>172</v>
      </c>
      <c r="G198" s="258" t="s">
        <v>833</v>
      </c>
      <c r="H198" s="258">
        <v>17</v>
      </c>
    </row>
    <row r="199" spans="4:8" x14ac:dyDescent="0.35">
      <c r="D199" s="342" t="s">
        <v>66</v>
      </c>
      <c r="E199" s="488" t="s">
        <v>29</v>
      </c>
      <c r="F199" s="258" t="s">
        <v>172</v>
      </c>
      <c r="G199" s="258" t="s">
        <v>833</v>
      </c>
      <c r="H199" s="258">
        <v>17</v>
      </c>
    </row>
    <row r="200" spans="4:8" x14ac:dyDescent="0.35">
      <c r="D200" s="342" t="s">
        <v>116</v>
      </c>
      <c r="E200" s="488" t="s">
        <v>29</v>
      </c>
      <c r="F200" s="258" t="s">
        <v>172</v>
      </c>
      <c r="G200" s="258" t="s">
        <v>833</v>
      </c>
      <c r="H200" s="258">
        <v>17</v>
      </c>
    </row>
    <row r="201" spans="4:8" x14ac:dyDescent="0.35">
      <c r="D201" s="342" t="s">
        <v>134</v>
      </c>
      <c r="E201" s="488" t="s">
        <v>135</v>
      </c>
      <c r="F201" s="258" t="s">
        <v>172</v>
      </c>
      <c r="G201" s="258" t="s">
        <v>833</v>
      </c>
      <c r="H201" s="258">
        <v>17</v>
      </c>
    </row>
    <row r="202" spans="4:8" x14ac:dyDescent="0.35">
      <c r="D202" s="342" t="s">
        <v>117</v>
      </c>
      <c r="E202" s="488" t="s">
        <v>29</v>
      </c>
      <c r="F202" s="258" t="s">
        <v>172</v>
      </c>
      <c r="G202" s="258" t="s">
        <v>833</v>
      </c>
      <c r="H202" s="258">
        <v>18</v>
      </c>
    </row>
    <row r="203" spans="4:8" x14ac:dyDescent="0.35">
      <c r="D203" s="342" t="s">
        <v>136</v>
      </c>
      <c r="E203" s="488" t="s">
        <v>29</v>
      </c>
      <c r="F203" s="258" t="s">
        <v>172</v>
      </c>
      <c r="G203" s="258" t="s">
        <v>833</v>
      </c>
      <c r="H203" s="258">
        <v>19</v>
      </c>
    </row>
    <row r="204" spans="4:8" x14ac:dyDescent="0.35">
      <c r="D204" s="342" t="s">
        <v>340</v>
      </c>
      <c r="E204" s="488" t="s">
        <v>828</v>
      </c>
      <c r="F204" s="258"/>
      <c r="G204" s="258" t="s">
        <v>833</v>
      </c>
      <c r="H204" s="258">
        <v>20</v>
      </c>
    </row>
    <row r="205" spans="4:8" x14ac:dyDescent="0.35">
      <c r="D205" s="342" t="s">
        <v>119</v>
      </c>
      <c r="E205" s="488" t="s">
        <v>29</v>
      </c>
      <c r="F205" s="258" t="s">
        <v>172</v>
      </c>
      <c r="G205" s="258" t="s">
        <v>833</v>
      </c>
      <c r="H205" s="258">
        <v>21</v>
      </c>
    </row>
    <row r="206" spans="4:8" x14ac:dyDescent="0.35">
      <c r="D206" s="342" t="s">
        <v>180</v>
      </c>
      <c r="E206" s="488" t="s">
        <v>29</v>
      </c>
      <c r="F206" s="258" t="s">
        <v>172</v>
      </c>
      <c r="G206" s="258" t="s">
        <v>833</v>
      </c>
      <c r="H206" s="258">
        <v>22</v>
      </c>
    </row>
    <row r="207" spans="4:8" x14ac:dyDescent="0.35">
      <c r="D207" s="342" t="s">
        <v>120</v>
      </c>
      <c r="E207" s="488" t="s">
        <v>29</v>
      </c>
      <c r="F207" s="258" t="s">
        <v>172</v>
      </c>
      <c r="G207" s="258" t="s">
        <v>833</v>
      </c>
      <c r="H207" s="258">
        <v>23</v>
      </c>
    </row>
    <row r="208" spans="4:8" x14ac:dyDescent="0.35">
      <c r="D208" s="342" t="s">
        <v>57</v>
      </c>
      <c r="E208" s="488" t="s">
        <v>29</v>
      </c>
      <c r="F208" s="258" t="s">
        <v>172</v>
      </c>
      <c r="G208" s="258" t="s">
        <v>833</v>
      </c>
      <c r="H208" s="258">
        <v>24</v>
      </c>
    </row>
    <row r="209" spans="4:8" x14ac:dyDescent="0.35">
      <c r="D209" s="342" t="s">
        <v>58</v>
      </c>
      <c r="E209" s="488" t="s">
        <v>29</v>
      </c>
      <c r="F209" s="258" t="s">
        <v>172</v>
      </c>
      <c r="G209" s="258" t="s">
        <v>833</v>
      </c>
      <c r="H209" s="258">
        <v>25</v>
      </c>
    </row>
    <row r="210" spans="4:8" x14ac:dyDescent="0.35">
      <c r="D210" s="342" t="s">
        <v>176</v>
      </c>
      <c r="E210" s="488" t="s">
        <v>34</v>
      </c>
      <c r="F210" s="520"/>
      <c r="G210" s="520"/>
      <c r="H210" s="520"/>
    </row>
    <row r="211" spans="4:8" x14ac:dyDescent="0.35">
      <c r="D211" s="342" t="s">
        <v>341</v>
      </c>
      <c r="E211" s="488" t="s">
        <v>275</v>
      </c>
      <c r="F211" s="520"/>
      <c r="G211" s="520"/>
      <c r="H211" s="520"/>
    </row>
    <row r="212" spans="4:8" x14ac:dyDescent="0.35">
      <c r="D212" s="342" t="s">
        <v>342</v>
      </c>
      <c r="E212" s="529" t="s">
        <v>47</v>
      </c>
      <c r="F212" s="520"/>
      <c r="G212" s="520"/>
      <c r="H212" s="520"/>
    </row>
    <row r="213" spans="4:8" x14ac:dyDescent="0.35">
      <c r="D213" s="342" t="s">
        <v>343</v>
      </c>
      <c r="E213" s="488" t="s">
        <v>275</v>
      </c>
      <c r="F213" s="258" t="s">
        <v>172</v>
      </c>
      <c r="G213" s="258" t="s">
        <v>833</v>
      </c>
      <c r="H213" s="258">
        <v>17</v>
      </c>
    </row>
    <row r="214" spans="4:8" x14ac:dyDescent="0.35">
      <c r="D214" s="342" t="s">
        <v>46</v>
      </c>
      <c r="E214" s="488" t="s">
        <v>47</v>
      </c>
      <c r="F214" s="258" t="s">
        <v>172</v>
      </c>
      <c r="G214" s="258" t="s">
        <v>833</v>
      </c>
      <c r="H214" s="258">
        <v>17</v>
      </c>
    </row>
    <row r="215" spans="4:8" x14ac:dyDescent="0.35">
      <c r="D215" s="342" t="s">
        <v>344</v>
      </c>
      <c r="E215" s="488" t="s">
        <v>29</v>
      </c>
      <c r="F215" s="258" t="s">
        <v>172</v>
      </c>
      <c r="G215" s="258" t="s">
        <v>833</v>
      </c>
      <c r="H215" s="258">
        <v>17</v>
      </c>
    </row>
    <row r="216" spans="4:8" x14ac:dyDescent="0.35">
      <c r="D216" s="342" t="s">
        <v>345</v>
      </c>
      <c r="E216" s="488" t="s">
        <v>29</v>
      </c>
      <c r="F216" s="258" t="s">
        <v>172</v>
      </c>
      <c r="G216" s="258" t="s">
        <v>833</v>
      </c>
      <c r="H216" s="258">
        <v>17</v>
      </c>
    </row>
    <row r="217" spans="4:8" x14ac:dyDescent="0.35">
      <c r="D217" s="342" t="s">
        <v>170</v>
      </c>
      <c r="E217" s="488" t="s">
        <v>29</v>
      </c>
      <c r="F217" s="258" t="s">
        <v>172</v>
      </c>
      <c r="G217" s="258" t="s">
        <v>833</v>
      </c>
      <c r="H217" s="258">
        <v>17</v>
      </c>
    </row>
    <row r="218" spans="4:8" x14ac:dyDescent="0.35">
      <c r="D218" s="342" t="s">
        <v>181</v>
      </c>
      <c r="E218" s="488" t="s">
        <v>34</v>
      </c>
      <c r="F218" s="258" t="s">
        <v>172</v>
      </c>
      <c r="G218" s="258" t="s">
        <v>833</v>
      </c>
      <c r="H218" s="258">
        <v>17</v>
      </c>
    </row>
    <row r="219" spans="4:8" x14ac:dyDescent="0.35">
      <c r="D219" s="342" t="s">
        <v>346</v>
      </c>
      <c r="E219" s="488" t="s">
        <v>29</v>
      </c>
      <c r="F219" s="258" t="s">
        <v>172</v>
      </c>
      <c r="G219" s="258" t="s">
        <v>833</v>
      </c>
      <c r="H219" s="258">
        <v>17</v>
      </c>
    </row>
    <row r="220" spans="4:8" x14ac:dyDescent="0.35">
      <c r="D220" s="342" t="s">
        <v>347</v>
      </c>
      <c r="E220" s="488" t="s">
        <v>34</v>
      </c>
      <c r="F220" s="258" t="s">
        <v>172</v>
      </c>
      <c r="G220" s="258" t="s">
        <v>833</v>
      </c>
      <c r="H220" s="258">
        <v>17</v>
      </c>
    </row>
    <row r="221" spans="4:8" x14ac:dyDescent="0.35">
      <c r="D221" s="342" t="s">
        <v>348</v>
      </c>
      <c r="E221" s="488" t="s">
        <v>29</v>
      </c>
      <c r="F221" s="258" t="s">
        <v>172</v>
      </c>
      <c r="G221" s="258" t="s">
        <v>833</v>
      </c>
      <c r="H221" s="258">
        <v>17</v>
      </c>
    </row>
    <row r="222" spans="4:8" x14ac:dyDescent="0.35">
      <c r="D222" s="342" t="s">
        <v>349</v>
      </c>
      <c r="E222" s="488" t="s">
        <v>352</v>
      </c>
      <c r="F222" s="258" t="s">
        <v>172</v>
      </c>
      <c r="G222" s="258" t="s">
        <v>833</v>
      </c>
      <c r="H222" s="258">
        <v>17</v>
      </c>
    </row>
    <row r="223" spans="4:8" x14ac:dyDescent="0.35">
      <c r="D223" s="342" t="s">
        <v>350</v>
      </c>
      <c r="E223" s="488" t="s">
        <v>353</v>
      </c>
      <c r="F223" s="258" t="s">
        <v>172</v>
      </c>
      <c r="G223" s="258" t="s">
        <v>833</v>
      </c>
      <c r="H223" s="258">
        <v>17</v>
      </c>
    </row>
    <row r="224" spans="4:8" x14ac:dyDescent="0.35">
      <c r="D224" s="342" t="s">
        <v>351</v>
      </c>
      <c r="E224" s="488" t="s">
        <v>34</v>
      </c>
      <c r="F224" s="258" t="s">
        <v>172</v>
      </c>
      <c r="G224" s="258" t="s">
        <v>833</v>
      </c>
      <c r="H224" s="258">
        <v>17</v>
      </c>
    </row>
    <row r="225" spans="4:8" x14ac:dyDescent="0.35">
      <c r="D225" s="342" t="s">
        <v>354</v>
      </c>
      <c r="E225" s="488" t="s">
        <v>34</v>
      </c>
      <c r="F225" s="258" t="s">
        <v>172</v>
      </c>
      <c r="G225" s="258" t="s">
        <v>833</v>
      </c>
      <c r="H225" s="258">
        <v>17</v>
      </c>
    </row>
    <row r="226" spans="4:8" x14ac:dyDescent="0.35">
      <c r="D226" s="342" t="s">
        <v>355</v>
      </c>
      <c r="E226" s="488" t="s">
        <v>34</v>
      </c>
      <c r="F226" s="258" t="s">
        <v>172</v>
      </c>
      <c r="G226" s="258" t="s">
        <v>833</v>
      </c>
      <c r="H226" s="258">
        <v>17</v>
      </c>
    </row>
    <row r="227" spans="4:8" x14ac:dyDescent="0.35">
      <c r="D227" s="342" t="s">
        <v>356</v>
      </c>
      <c r="E227" s="488" t="s">
        <v>34</v>
      </c>
      <c r="F227" s="258" t="s">
        <v>172</v>
      </c>
      <c r="G227" s="258" t="s">
        <v>833</v>
      </c>
      <c r="H227" s="258">
        <v>17</v>
      </c>
    </row>
    <row r="228" spans="4:8" x14ac:dyDescent="0.35">
      <c r="D228" s="342" t="s">
        <v>357</v>
      </c>
      <c r="E228" s="488" t="s">
        <v>29</v>
      </c>
      <c r="F228" s="258" t="s">
        <v>172</v>
      </c>
      <c r="G228" s="258" t="s">
        <v>833</v>
      </c>
      <c r="H228" s="258">
        <v>17</v>
      </c>
    </row>
    <row r="229" spans="4:8" x14ac:dyDescent="0.35">
      <c r="D229" s="342" t="s">
        <v>358</v>
      </c>
      <c r="E229" s="488" t="s">
        <v>131</v>
      </c>
      <c r="F229" s="258" t="s">
        <v>172</v>
      </c>
      <c r="G229" s="258" t="s">
        <v>833</v>
      </c>
      <c r="H229" s="258">
        <v>17</v>
      </c>
    </row>
    <row r="230" spans="4:8" x14ac:dyDescent="0.35">
      <c r="D230" s="342" t="s">
        <v>359</v>
      </c>
      <c r="E230" s="488" t="s">
        <v>34</v>
      </c>
      <c r="F230" s="258" t="s">
        <v>172</v>
      </c>
      <c r="G230" s="258" t="s">
        <v>833</v>
      </c>
      <c r="H230" s="258">
        <v>17</v>
      </c>
    </row>
    <row r="231" spans="4:8" x14ac:dyDescent="0.35">
      <c r="D231" s="342" t="s">
        <v>360</v>
      </c>
      <c r="E231" s="488" t="s">
        <v>29</v>
      </c>
      <c r="F231" s="258" t="s">
        <v>172</v>
      </c>
      <c r="G231" s="258" t="s">
        <v>833</v>
      </c>
      <c r="H231" s="258">
        <v>17</v>
      </c>
    </row>
    <row r="232" spans="4:8" x14ac:dyDescent="0.35">
      <c r="D232" s="342" t="s">
        <v>361</v>
      </c>
      <c r="E232" s="488" t="s">
        <v>285</v>
      </c>
      <c r="F232" s="258" t="s">
        <v>172</v>
      </c>
      <c r="G232" s="258" t="s">
        <v>833</v>
      </c>
      <c r="H232" s="258">
        <v>17</v>
      </c>
    </row>
    <row r="233" spans="4:8" x14ac:dyDescent="0.35">
      <c r="D233" s="342" t="s">
        <v>362</v>
      </c>
      <c r="E233" s="488" t="s">
        <v>29</v>
      </c>
      <c r="F233" s="258" t="s">
        <v>172</v>
      </c>
      <c r="G233" s="258" t="s">
        <v>833</v>
      </c>
      <c r="H233" s="258">
        <v>17</v>
      </c>
    </row>
    <row r="234" spans="4:8" x14ac:dyDescent="0.35">
      <c r="D234" s="342" t="s">
        <v>363</v>
      </c>
      <c r="E234" s="488" t="s">
        <v>29</v>
      </c>
      <c r="F234" s="258" t="s">
        <v>172</v>
      </c>
      <c r="G234" s="258" t="s">
        <v>833</v>
      </c>
      <c r="H234" s="258">
        <v>17</v>
      </c>
    </row>
    <row r="235" spans="4:8" x14ac:dyDescent="0.35">
      <c r="D235" s="342" t="s">
        <v>364</v>
      </c>
      <c r="E235" s="488" t="s">
        <v>34</v>
      </c>
      <c r="F235" s="258" t="s">
        <v>172</v>
      </c>
      <c r="G235" s="258" t="s">
        <v>833</v>
      </c>
      <c r="H235" s="258">
        <v>17</v>
      </c>
    </row>
    <row r="236" spans="4:8" x14ac:dyDescent="0.35">
      <c r="D236" s="342" t="s">
        <v>365</v>
      </c>
      <c r="E236" s="488" t="s">
        <v>275</v>
      </c>
      <c r="F236" s="258" t="s">
        <v>172</v>
      </c>
      <c r="G236" s="258" t="s">
        <v>833</v>
      </c>
      <c r="H236" s="258">
        <v>17</v>
      </c>
    </row>
    <row r="237" spans="4:8" x14ac:dyDescent="0.35">
      <c r="D237" s="342" t="s">
        <v>366</v>
      </c>
      <c r="E237" s="488" t="s">
        <v>29</v>
      </c>
      <c r="F237" s="258" t="s">
        <v>172</v>
      </c>
      <c r="G237" s="258" t="s">
        <v>833</v>
      </c>
      <c r="H237" s="258">
        <v>17</v>
      </c>
    </row>
    <row r="238" spans="4:8" x14ac:dyDescent="0.35">
      <c r="D238" s="342" t="s">
        <v>367</v>
      </c>
      <c r="E238" s="488" t="s">
        <v>34</v>
      </c>
      <c r="F238" s="258" t="s">
        <v>172</v>
      </c>
      <c r="G238" s="258" t="s">
        <v>833</v>
      </c>
      <c r="H238" s="258">
        <v>17</v>
      </c>
    </row>
    <row r="239" spans="4:8" x14ac:dyDescent="0.35">
      <c r="D239" s="342" t="s">
        <v>368</v>
      </c>
      <c r="E239" s="488" t="s">
        <v>43</v>
      </c>
      <c r="F239" s="258" t="s">
        <v>172</v>
      </c>
      <c r="G239" s="258" t="s">
        <v>833</v>
      </c>
      <c r="H239" s="258">
        <v>17</v>
      </c>
    </row>
    <row r="240" spans="4:8" x14ac:dyDescent="0.35">
      <c r="D240" s="342" t="s">
        <v>369</v>
      </c>
      <c r="E240" s="488" t="s">
        <v>499</v>
      </c>
      <c r="F240" s="258" t="s">
        <v>172</v>
      </c>
      <c r="G240" s="258" t="s">
        <v>833</v>
      </c>
      <c r="H240" s="258">
        <v>17</v>
      </c>
    </row>
    <row r="241" spans="4:8" x14ac:dyDescent="0.35">
      <c r="D241" s="342" t="s">
        <v>370</v>
      </c>
      <c r="E241" s="488" t="s">
        <v>29</v>
      </c>
      <c r="F241" s="520"/>
      <c r="G241" s="520"/>
      <c r="H241" s="520"/>
    </row>
    <row r="242" spans="4:8" x14ac:dyDescent="0.35">
      <c r="D242" s="342" t="s">
        <v>371</v>
      </c>
      <c r="E242" s="488" t="s">
        <v>285</v>
      </c>
      <c r="F242" s="520"/>
      <c r="G242" s="520"/>
      <c r="H242" s="520"/>
    </row>
    <row r="243" spans="4:8" x14ac:dyDescent="0.35">
      <c r="D243" s="342" t="s">
        <v>372</v>
      </c>
      <c r="E243" s="488" t="s">
        <v>275</v>
      </c>
      <c r="F243" s="520"/>
      <c r="G243" s="520"/>
      <c r="H243" s="520"/>
    </row>
    <row r="244" spans="4:8" x14ac:dyDescent="0.35">
      <c r="D244" s="342" t="s">
        <v>373</v>
      </c>
      <c r="E244" s="488" t="s">
        <v>135</v>
      </c>
      <c r="F244" s="520"/>
      <c r="G244" s="520"/>
      <c r="H244" s="520"/>
    </row>
    <row r="245" spans="4:8" x14ac:dyDescent="0.35">
      <c r="D245" s="342" t="s">
        <v>374</v>
      </c>
      <c r="E245" s="488" t="s">
        <v>633</v>
      </c>
      <c r="F245" s="520"/>
      <c r="G245" s="520"/>
      <c r="H245" s="520"/>
    </row>
    <row r="246" spans="4:8" x14ac:dyDescent="0.35">
      <c r="D246" s="342" t="s">
        <v>375</v>
      </c>
      <c r="E246" s="488" t="s">
        <v>352</v>
      </c>
      <c r="F246" s="520"/>
      <c r="G246" s="520"/>
      <c r="H246" s="520"/>
    </row>
    <row r="247" spans="4:8" x14ac:dyDescent="0.35">
      <c r="D247" s="342" t="s">
        <v>376</v>
      </c>
      <c r="E247" s="488" t="s">
        <v>29</v>
      </c>
      <c r="F247" s="520"/>
      <c r="G247" s="520"/>
      <c r="H247" s="520"/>
    </row>
    <row r="248" spans="4:8" x14ac:dyDescent="0.35">
      <c r="D248" s="342" t="s">
        <v>377</v>
      </c>
      <c r="E248" s="488" t="s">
        <v>29</v>
      </c>
      <c r="F248" s="520"/>
      <c r="G248" s="520"/>
      <c r="H248" s="520"/>
    </row>
    <row r="249" spans="4:8" x14ac:dyDescent="0.35">
      <c r="D249" s="342" t="s">
        <v>378</v>
      </c>
      <c r="E249" s="488" t="s">
        <v>29</v>
      </c>
      <c r="F249" s="520"/>
      <c r="G249" s="520"/>
      <c r="H249" s="520"/>
    </row>
    <row r="250" spans="4:8" x14ac:dyDescent="0.35">
      <c r="D250" s="342" t="s">
        <v>500</v>
      </c>
      <c r="E250" s="488" t="s">
        <v>43</v>
      </c>
      <c r="F250" s="520"/>
      <c r="G250" s="520"/>
      <c r="H250" s="520"/>
    </row>
    <row r="251" spans="4:8" x14ac:dyDescent="0.35">
      <c r="D251" s="342" t="s">
        <v>379</v>
      </c>
      <c r="E251" s="488" t="s">
        <v>501</v>
      </c>
      <c r="F251" s="520"/>
      <c r="G251" s="520"/>
      <c r="H251" s="520"/>
    </row>
    <row r="252" spans="4:8" x14ac:dyDescent="0.35">
      <c r="D252" s="342" t="s">
        <v>380</v>
      </c>
      <c r="E252" s="488" t="s">
        <v>29</v>
      </c>
      <c r="F252" s="520"/>
      <c r="G252" s="520"/>
      <c r="H252" s="520"/>
    </row>
    <row r="253" spans="4:8" x14ac:dyDescent="0.35">
      <c r="D253" s="342" t="s">
        <v>381</v>
      </c>
      <c r="E253" s="488" t="s">
        <v>34</v>
      </c>
      <c r="F253" s="520"/>
      <c r="G253" s="520"/>
      <c r="H253" s="520"/>
    </row>
    <row r="254" spans="4:8" x14ac:dyDescent="0.35">
      <c r="D254" s="342" t="s">
        <v>382</v>
      </c>
      <c r="E254" s="488" t="s">
        <v>34</v>
      </c>
      <c r="F254" s="520"/>
      <c r="G254" s="520"/>
      <c r="H254" s="520"/>
    </row>
    <row r="255" spans="4:8" x14ac:dyDescent="0.35">
      <c r="D255" s="342" t="s">
        <v>383</v>
      </c>
      <c r="E255" s="488" t="s">
        <v>34</v>
      </c>
      <c r="F255" s="520"/>
      <c r="G255" s="520"/>
      <c r="H255" s="520"/>
    </row>
    <row r="256" spans="4:8" x14ac:dyDescent="0.35">
      <c r="D256" s="342" t="s">
        <v>384</v>
      </c>
      <c r="E256" s="488" t="s">
        <v>29</v>
      </c>
      <c r="F256" s="520"/>
      <c r="G256" s="520"/>
      <c r="H256" s="520"/>
    </row>
    <row r="257" spans="4:8" x14ac:dyDescent="0.35">
      <c r="D257" s="342" t="s">
        <v>385</v>
      </c>
      <c r="E257" s="488" t="s">
        <v>34</v>
      </c>
      <c r="F257" s="520"/>
      <c r="G257" s="520"/>
      <c r="H257" s="520"/>
    </row>
    <row r="258" spans="4:8" x14ac:dyDescent="0.35">
      <c r="D258" s="342" t="s">
        <v>386</v>
      </c>
      <c r="E258" s="488" t="s">
        <v>34</v>
      </c>
      <c r="F258" s="520"/>
      <c r="G258" s="520"/>
      <c r="H258" s="520"/>
    </row>
    <row r="259" spans="4:8" x14ac:dyDescent="0.35">
      <c r="D259" s="342" t="s">
        <v>387</v>
      </c>
      <c r="E259" s="488" t="s">
        <v>29</v>
      </c>
      <c r="F259" s="520"/>
      <c r="G259" s="520"/>
      <c r="H259" s="520"/>
    </row>
    <row r="260" spans="4:8" x14ac:dyDescent="0.35">
      <c r="D260" s="342" t="s">
        <v>388</v>
      </c>
      <c r="E260" s="488" t="s">
        <v>131</v>
      </c>
      <c r="F260" s="520"/>
      <c r="G260" s="520"/>
      <c r="H260" s="520"/>
    </row>
    <row r="261" spans="4:8" x14ac:dyDescent="0.35">
      <c r="D261" s="342" t="s">
        <v>389</v>
      </c>
      <c r="E261" s="488" t="s">
        <v>34</v>
      </c>
      <c r="F261" s="520"/>
      <c r="G261" s="520"/>
      <c r="H261" s="520"/>
    </row>
    <row r="262" spans="4:8" x14ac:dyDescent="0.35">
      <c r="D262" s="342" t="s">
        <v>390</v>
      </c>
      <c r="E262" s="488" t="s">
        <v>29</v>
      </c>
      <c r="F262" s="520"/>
      <c r="G262" s="520"/>
      <c r="H262" s="520"/>
    </row>
    <row r="263" spans="4:8" x14ac:dyDescent="0.35">
      <c r="D263" s="342" t="s">
        <v>391</v>
      </c>
      <c r="E263" s="488" t="s">
        <v>29</v>
      </c>
      <c r="F263" s="520"/>
      <c r="G263" s="520"/>
      <c r="H263" s="520"/>
    </row>
    <row r="264" spans="4:8" x14ac:dyDescent="0.35">
      <c r="D264" s="342" t="s">
        <v>392</v>
      </c>
      <c r="E264" s="488" t="s">
        <v>43</v>
      </c>
      <c r="F264" s="520"/>
      <c r="G264" s="520"/>
      <c r="H264" s="520"/>
    </row>
    <row r="265" spans="4:8" x14ac:dyDescent="0.35">
      <c r="D265" s="342" t="s">
        <v>393</v>
      </c>
      <c r="E265" s="488" t="s">
        <v>29</v>
      </c>
      <c r="F265" s="520"/>
      <c r="G265" s="520"/>
      <c r="H265" s="520"/>
    </row>
    <row r="266" spans="4:8" x14ac:dyDescent="0.35">
      <c r="D266" s="342" t="s">
        <v>394</v>
      </c>
      <c r="E266" s="488" t="s">
        <v>29</v>
      </c>
      <c r="F266" s="520"/>
      <c r="G266" s="520"/>
      <c r="H266" s="520"/>
    </row>
    <row r="267" spans="4:8" x14ac:dyDescent="0.35">
      <c r="D267" s="342" t="s">
        <v>395</v>
      </c>
      <c r="E267" s="488" t="s">
        <v>275</v>
      </c>
      <c r="F267" s="520"/>
      <c r="G267" s="520"/>
      <c r="H267" s="520"/>
    </row>
    <row r="268" spans="4:8" x14ac:dyDescent="0.35">
      <c r="D268" s="342" t="s">
        <v>396</v>
      </c>
      <c r="E268" s="488" t="s">
        <v>29</v>
      </c>
      <c r="F268" s="520"/>
      <c r="G268" s="520"/>
      <c r="H268" s="520"/>
    </row>
    <row r="269" spans="4:8" x14ac:dyDescent="0.35">
      <c r="D269" s="342" t="s">
        <v>397</v>
      </c>
      <c r="E269" s="488" t="s">
        <v>29</v>
      </c>
      <c r="F269" s="520"/>
      <c r="G269" s="520"/>
      <c r="H269" s="520"/>
    </row>
    <row r="270" spans="4:8" x14ac:dyDescent="0.35">
      <c r="D270" s="342" t="s">
        <v>398</v>
      </c>
      <c r="E270" s="488" t="s">
        <v>34</v>
      </c>
      <c r="F270" s="520"/>
      <c r="G270" s="520"/>
      <c r="H270" s="520"/>
    </row>
    <row r="271" spans="4:8" x14ac:dyDescent="0.35">
      <c r="D271" s="342" t="s">
        <v>399</v>
      </c>
      <c r="E271" s="488" t="s">
        <v>29</v>
      </c>
      <c r="F271" s="520"/>
      <c r="G271" s="520"/>
      <c r="H271" s="520"/>
    </row>
    <row r="272" spans="4:8" x14ac:dyDescent="0.35">
      <c r="D272" s="342" t="s">
        <v>400</v>
      </c>
      <c r="E272" s="488" t="s">
        <v>29</v>
      </c>
      <c r="F272" s="520"/>
      <c r="G272" s="520"/>
      <c r="H272" s="520"/>
    </row>
    <row r="273" spans="4:8" x14ac:dyDescent="0.35">
      <c r="D273" s="342" t="s">
        <v>401</v>
      </c>
      <c r="E273" s="488" t="s">
        <v>29</v>
      </c>
      <c r="F273" s="520"/>
      <c r="G273" s="520"/>
      <c r="H273" s="520"/>
    </row>
    <row r="274" spans="4:8" x14ac:dyDescent="0.35">
      <c r="D274" s="342" t="s">
        <v>496</v>
      </c>
      <c r="E274" s="488" t="s">
        <v>29</v>
      </c>
      <c r="F274" s="520"/>
      <c r="G274" s="520"/>
      <c r="H274" s="520"/>
    </row>
    <row r="275" spans="4:8" x14ac:dyDescent="0.35">
      <c r="D275" s="342" t="s">
        <v>402</v>
      </c>
      <c r="E275" s="488" t="s">
        <v>608</v>
      </c>
      <c r="F275" s="520"/>
      <c r="G275" s="520"/>
      <c r="H275" s="520"/>
    </row>
    <row r="276" spans="4:8" x14ac:dyDescent="0.35">
      <c r="D276" s="342" t="s">
        <v>403</v>
      </c>
      <c r="E276" s="488" t="s">
        <v>43</v>
      </c>
      <c r="F276" s="520"/>
      <c r="G276" s="520"/>
      <c r="H276" s="520"/>
    </row>
    <row r="277" spans="4:8" x14ac:dyDescent="0.35">
      <c r="D277" s="342" t="s">
        <v>404</v>
      </c>
      <c r="E277" s="488" t="s">
        <v>29</v>
      </c>
      <c r="F277" s="520"/>
      <c r="G277" s="520"/>
      <c r="H277" s="520"/>
    </row>
    <row r="278" spans="4:8" x14ac:dyDescent="0.35">
      <c r="D278" s="342" t="s">
        <v>405</v>
      </c>
      <c r="E278" s="488" t="s">
        <v>34</v>
      </c>
      <c r="F278" s="520"/>
      <c r="G278" s="520"/>
      <c r="H278" s="520"/>
    </row>
    <row r="279" spans="4:8" x14ac:dyDescent="0.35">
      <c r="D279" s="342" t="s">
        <v>406</v>
      </c>
      <c r="E279" s="488" t="s">
        <v>34</v>
      </c>
      <c r="F279" s="520"/>
      <c r="G279" s="520"/>
      <c r="H279" s="520"/>
    </row>
    <row r="280" spans="4:8" x14ac:dyDescent="0.35">
      <c r="D280" s="342" t="s">
        <v>407</v>
      </c>
      <c r="E280" s="488" t="s">
        <v>34</v>
      </c>
      <c r="F280" s="520"/>
      <c r="G280" s="520"/>
      <c r="H280" s="520"/>
    </row>
    <row r="281" spans="4:8" x14ac:dyDescent="0.35">
      <c r="D281" s="342" t="s">
        <v>408</v>
      </c>
      <c r="E281" s="488" t="s">
        <v>29</v>
      </c>
      <c r="F281" s="520"/>
      <c r="G281" s="520"/>
      <c r="H281" s="520"/>
    </row>
    <row r="282" spans="4:8" x14ac:dyDescent="0.35">
      <c r="D282" s="342" t="s">
        <v>409</v>
      </c>
      <c r="E282" s="488" t="s">
        <v>43</v>
      </c>
      <c r="F282" s="520"/>
      <c r="G282" s="520"/>
      <c r="H282" s="520"/>
    </row>
    <row r="283" spans="4:8" x14ac:dyDescent="0.35">
      <c r="D283" s="342" t="s">
        <v>410</v>
      </c>
      <c r="E283" s="488" t="s">
        <v>34</v>
      </c>
      <c r="F283" s="520"/>
      <c r="G283" s="520"/>
      <c r="H283" s="520"/>
    </row>
    <row r="284" spans="4:8" x14ac:dyDescent="0.35">
      <c r="D284" s="342" t="s">
        <v>411</v>
      </c>
      <c r="E284" s="488" t="s">
        <v>47</v>
      </c>
      <c r="F284" s="520"/>
      <c r="G284" s="520"/>
      <c r="H284" s="520"/>
    </row>
    <row r="285" spans="4:8" x14ac:dyDescent="0.35">
      <c r="D285" s="342" t="s">
        <v>412</v>
      </c>
      <c r="E285" s="488" t="s">
        <v>613</v>
      </c>
      <c r="F285" s="520"/>
      <c r="G285" s="520"/>
      <c r="H285" s="520"/>
    </row>
    <row r="286" spans="4:8" x14ac:dyDescent="0.35">
      <c r="D286" s="342" t="s">
        <v>413</v>
      </c>
      <c r="E286" s="529" t="s">
        <v>47</v>
      </c>
      <c r="F286" s="520"/>
      <c r="G286" s="520"/>
      <c r="H286" s="520"/>
    </row>
    <row r="287" spans="4:8" x14ac:dyDescent="0.35">
      <c r="D287" s="342" t="s">
        <v>414</v>
      </c>
      <c r="E287" s="488" t="s">
        <v>275</v>
      </c>
      <c r="F287" s="520"/>
      <c r="G287" s="520"/>
      <c r="H287" s="520"/>
    </row>
    <row r="288" spans="4:8" x14ac:dyDescent="0.35">
      <c r="D288" s="342" t="s">
        <v>415</v>
      </c>
      <c r="E288" s="488" t="s">
        <v>29</v>
      </c>
      <c r="F288" s="520"/>
      <c r="G288" s="520"/>
      <c r="H288" s="520"/>
    </row>
    <row r="289" spans="4:8" x14ac:dyDescent="0.35">
      <c r="D289" s="342" t="s">
        <v>416</v>
      </c>
      <c r="E289" s="488" t="s">
        <v>352</v>
      </c>
      <c r="F289" s="520"/>
      <c r="G289" s="520"/>
      <c r="H289" s="520"/>
    </row>
    <row r="290" spans="4:8" x14ac:dyDescent="0.35">
      <c r="D290" s="342" t="s">
        <v>417</v>
      </c>
      <c r="E290" s="488" t="s">
        <v>43</v>
      </c>
      <c r="F290" s="520"/>
      <c r="G290" s="520"/>
      <c r="H290" s="520"/>
    </row>
    <row r="291" spans="4:8" x14ac:dyDescent="0.35">
      <c r="D291" s="342" t="s">
        <v>418</v>
      </c>
      <c r="E291" s="488" t="s">
        <v>29</v>
      </c>
      <c r="F291" s="520"/>
      <c r="G291" s="520"/>
      <c r="H291" s="520"/>
    </row>
    <row r="292" spans="4:8" x14ac:dyDescent="0.35">
      <c r="D292" s="342" t="s">
        <v>419</v>
      </c>
      <c r="E292" s="488" t="s">
        <v>34</v>
      </c>
      <c r="F292" s="520"/>
      <c r="G292" s="520"/>
      <c r="H292" s="520"/>
    </row>
    <row r="293" spans="4:8" x14ac:dyDescent="0.35">
      <c r="D293" s="342" t="s">
        <v>420</v>
      </c>
      <c r="E293" s="488" t="s">
        <v>34</v>
      </c>
      <c r="F293" s="520"/>
      <c r="G293" s="520"/>
      <c r="H293" s="520"/>
    </row>
    <row r="294" spans="4:8" x14ac:dyDescent="0.35">
      <c r="D294" s="342" t="s">
        <v>421</v>
      </c>
      <c r="E294" s="488" t="s">
        <v>34</v>
      </c>
      <c r="F294" s="520"/>
      <c r="G294" s="520"/>
      <c r="H294" s="520"/>
    </row>
    <row r="295" spans="4:8" x14ac:dyDescent="0.35">
      <c r="D295" s="342" t="s">
        <v>422</v>
      </c>
      <c r="E295" s="488" t="s">
        <v>29</v>
      </c>
      <c r="F295" s="520"/>
      <c r="G295" s="520"/>
      <c r="H295" s="520"/>
    </row>
    <row r="296" spans="4:8" x14ac:dyDescent="0.35">
      <c r="D296" s="342" t="s">
        <v>423</v>
      </c>
      <c r="E296" s="488" t="s">
        <v>47</v>
      </c>
      <c r="F296" s="520"/>
      <c r="G296" s="520"/>
      <c r="H296" s="520"/>
    </row>
    <row r="297" spans="4:8" x14ac:dyDescent="0.35">
      <c r="D297" s="342" t="s">
        <v>424</v>
      </c>
      <c r="E297" s="488" t="s">
        <v>47</v>
      </c>
      <c r="F297" s="520"/>
      <c r="G297" s="520"/>
      <c r="H297" s="520"/>
    </row>
    <row r="298" spans="4:8" x14ac:dyDescent="0.35">
      <c r="D298" s="342" t="s">
        <v>425</v>
      </c>
      <c r="E298" s="488" t="s">
        <v>34</v>
      </c>
      <c r="F298" s="520"/>
      <c r="G298" s="520"/>
      <c r="H298" s="520"/>
    </row>
    <row r="299" spans="4:8" x14ac:dyDescent="0.35">
      <c r="D299" s="342" t="s">
        <v>426</v>
      </c>
      <c r="E299" s="488" t="s">
        <v>131</v>
      </c>
      <c r="F299" s="520"/>
      <c r="G299" s="520"/>
      <c r="H299" s="520"/>
    </row>
    <row r="300" spans="4:8" x14ac:dyDescent="0.35">
      <c r="D300" s="342" t="s">
        <v>427</v>
      </c>
      <c r="E300" s="488" t="s">
        <v>34</v>
      </c>
      <c r="F300" s="520"/>
      <c r="G300" s="520"/>
      <c r="H300" s="520"/>
    </row>
    <row r="301" spans="4:8" x14ac:dyDescent="0.35">
      <c r="D301" s="342" t="s">
        <v>428</v>
      </c>
      <c r="E301" s="488" t="s">
        <v>285</v>
      </c>
      <c r="F301" s="520"/>
      <c r="G301" s="520"/>
      <c r="H301" s="520"/>
    </row>
    <row r="302" spans="4:8" x14ac:dyDescent="0.35">
      <c r="D302" s="342" t="s">
        <v>429</v>
      </c>
      <c r="E302" s="488" t="s">
        <v>29</v>
      </c>
      <c r="F302" s="520"/>
      <c r="G302" s="520"/>
      <c r="H302" s="520"/>
    </row>
    <row r="303" spans="4:8" x14ac:dyDescent="0.35">
      <c r="D303" s="342" t="s">
        <v>430</v>
      </c>
      <c r="E303" s="488" t="s">
        <v>34</v>
      </c>
      <c r="F303" s="520"/>
      <c r="G303" s="520"/>
      <c r="H303" s="520"/>
    </row>
    <row r="304" spans="4:8" x14ac:dyDescent="0.35">
      <c r="D304" s="342" t="s">
        <v>431</v>
      </c>
      <c r="E304" s="488" t="s">
        <v>47</v>
      </c>
      <c r="F304" s="520"/>
      <c r="G304" s="520"/>
      <c r="H304" s="520"/>
    </row>
    <row r="305" spans="4:8" x14ac:dyDescent="0.35">
      <c r="D305" s="342" t="s">
        <v>709</v>
      </c>
      <c r="E305" s="488" t="s">
        <v>829</v>
      </c>
      <c r="F305" s="520"/>
      <c r="G305" s="520"/>
      <c r="H305" s="520"/>
    </row>
    <row r="306" spans="4:8" x14ac:dyDescent="0.35">
      <c r="D306" s="342" t="s">
        <v>715</v>
      </c>
      <c r="E306" s="488" t="s">
        <v>770</v>
      </c>
      <c r="F306" s="520"/>
      <c r="G306" s="520"/>
      <c r="H306" s="520"/>
    </row>
    <row r="307" spans="4:8" x14ac:dyDescent="0.35">
      <c r="D307" s="342" t="s">
        <v>711</v>
      </c>
      <c r="E307" s="488" t="s">
        <v>29</v>
      </c>
      <c r="F307" s="520"/>
      <c r="G307" s="520"/>
      <c r="H307" s="520"/>
    </row>
    <row r="308" spans="4:8" x14ac:dyDescent="0.35">
      <c r="D308" s="342" t="s">
        <v>712</v>
      </c>
      <c r="E308" s="488" t="s">
        <v>29</v>
      </c>
      <c r="F308" s="520"/>
      <c r="G308" s="520"/>
      <c r="H308" s="520"/>
    </row>
    <row r="309" spans="4:8" x14ac:dyDescent="0.35">
      <c r="D309" s="342" t="s">
        <v>713</v>
      </c>
      <c r="E309" s="488" t="s">
        <v>29</v>
      </c>
      <c r="F309" s="520"/>
      <c r="G309" s="520"/>
      <c r="H309" s="520"/>
    </row>
    <row r="310" spans="4:8" x14ac:dyDescent="0.35">
      <c r="D310" s="342" t="s">
        <v>714</v>
      </c>
      <c r="E310" s="488" t="s">
        <v>34</v>
      </c>
      <c r="F310" s="520"/>
      <c r="G310" s="520"/>
      <c r="H310" s="520"/>
    </row>
    <row r="311" spans="4:8" x14ac:dyDescent="0.35">
      <c r="D311" s="342" t="s">
        <v>830</v>
      </c>
      <c r="E311" s="488" t="s">
        <v>352</v>
      </c>
      <c r="F311" s="520"/>
      <c r="G311" s="520"/>
      <c r="H311" s="520"/>
    </row>
    <row r="312" spans="4:8" x14ac:dyDescent="0.35">
      <c r="D312" s="342" t="s">
        <v>717</v>
      </c>
      <c r="E312" s="488" t="s">
        <v>612</v>
      </c>
      <c r="F312" s="520"/>
      <c r="G312" s="520"/>
      <c r="H312" s="520"/>
    </row>
  </sheetData>
  <autoFilter ref="D2:H312" xr:uid="{00000000-0009-0000-0000-000006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Project Details</vt:lpstr>
      <vt:lpstr>Master Sheet</vt:lpstr>
      <vt:lpstr>ProGress Sheet </vt:lpstr>
      <vt:lpstr>Erection Compiled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 Kaushik</cp:lastModifiedBy>
  <cp:lastPrinted>2025-07-09T17:14:43Z</cp:lastPrinted>
  <dcterms:created xsi:type="dcterms:W3CDTF">2024-07-03T15:44:40Z</dcterms:created>
  <dcterms:modified xsi:type="dcterms:W3CDTF">2025-10-16T05:25:49Z</dcterms:modified>
</cp:coreProperties>
</file>